
<file path=[Content_Types].xml><?xml version="1.0" encoding="utf-8"?>
<Types xmlns="http://schemas.openxmlformats.org/package/2006/content-types">
  <Default Extension="png" ContentType="image/png"/>
  <Default Extension="svg" ContentType="image/svg+xml"/>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7.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8.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9.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10.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drawings/drawing11.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drawings/drawing12.xml" ContentType="application/vnd.openxmlformats-officedocument.drawing+xml"/>
  <Override PartName="/xl/tables/table14.xml" ContentType="application/vnd.openxmlformats-officedocument.spreadsheetml.table+xml"/>
  <Override PartName="/xl/tables/table15.xml" ContentType="application/vnd.openxmlformats-officedocument.spreadsheetml.tab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drawings/drawing13.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drawings/drawing14.xml" ContentType="application/vnd.openxmlformats-officedocument.drawing+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drawings/drawing15.xml" ContentType="application/vnd.openxmlformats-officedocument.drawing+xml"/>
  <Override PartName="/xl/tables/table21.xml" ContentType="application/vnd.openxmlformats-officedocument.spreadsheetml.table+xml"/>
  <Override PartName="/xl/drawings/drawing16.xml" ContentType="application/vnd.openxmlformats-officedocument.drawing+xml"/>
  <Override PartName="/xl/tables/table22.xml" ContentType="application/vnd.openxmlformats-officedocument.spreadsheetml.table+xml"/>
  <Override PartName="/xl/drawings/drawing17.xml" ContentType="application/vnd.openxmlformats-officedocument.drawing+xml"/>
  <Override PartName="/xl/tables/table23.xml" ContentType="application/vnd.openxmlformats-officedocument.spreadsheetml.table+xml"/>
  <Override PartName="/xl/drawings/drawing18.xml" ContentType="application/vnd.openxmlformats-officedocument.drawing+xml"/>
  <Override PartName="/xl/tables/table24.xml" ContentType="application/vnd.openxmlformats-officedocument.spreadsheetml.table+xml"/>
  <Override PartName="/xl/drawings/drawing19.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drawings/drawing20.xml" ContentType="application/vnd.openxmlformats-officedocument.drawing+xml"/>
  <Override PartName="/xl/tables/table27.xml" ContentType="application/vnd.openxmlformats-officedocument.spreadsheetml.table+xml"/>
  <Override PartName="/xl/drawings/drawing21.xml" ContentType="application/vnd.openxmlformats-officedocument.drawing+xml"/>
  <Override PartName="/xl/tables/table28.xml" ContentType="application/vnd.openxmlformats-officedocument.spreadsheetml.table+xml"/>
  <Override PartName="/xl/drawings/drawing22.xml" ContentType="application/vnd.openxmlformats-officedocument.drawing+xml"/>
  <Override PartName="/xl/tables/table29.xml" ContentType="application/vnd.openxmlformats-officedocument.spreadsheetml.table+xml"/>
  <Override PartName="/xl/drawings/drawing23.xml" ContentType="application/vnd.openxmlformats-officedocument.drawing+xml"/>
  <Override PartName="/xl/tables/table30.xml" ContentType="application/vnd.openxmlformats-officedocument.spreadsheetml.table+xml"/>
  <Override PartName="/xl/tables/table31.xml" ContentType="application/vnd.openxmlformats-officedocument.spreadsheetml.table+xml"/>
  <Override PartName="/xl/drawings/drawing24.xml" ContentType="application/vnd.openxmlformats-officedocument.drawing+xml"/>
  <Override PartName="/xl/tables/table32.xml" ContentType="application/vnd.openxmlformats-officedocument.spreadsheetml.table+xml"/>
  <Override PartName="/xl/drawings/drawing25.xml" ContentType="application/vnd.openxmlformats-officedocument.drawing+xml"/>
  <Override PartName="/xl/tables/table33.xml" ContentType="application/vnd.openxmlformats-officedocument.spreadsheetml.table+xml"/>
  <Override PartName="/xl/drawings/drawing26.xml" ContentType="application/vnd.openxmlformats-officedocument.drawing+xml"/>
  <Override PartName="/xl/tables/table3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codeName="ThisWorkbook"/>
  <mc:AlternateContent xmlns:mc="http://schemas.openxmlformats.org/markup-compatibility/2006">
    <mc:Choice Requires="x15">
      <x15ac:absPath xmlns:x15ac="http://schemas.microsoft.com/office/spreadsheetml/2010/11/ac" url="G:\Delad\556-Socialtjänst\SOL\SOL äldre\2024\Filer för publicering\"/>
    </mc:Choice>
  </mc:AlternateContent>
  <xr:revisionPtr revIDLastSave="0" documentId="13_ncr:1_{A43CC1F1-46DF-49B4-A2D6-10A0E7EEAA1D}" xr6:coauthVersionLast="36" xr6:coauthVersionMax="47" xr10:uidLastSave="{00000000-0000-0000-0000-000000000000}"/>
  <bookViews>
    <workbookView xWindow="-120" yWindow="-120" windowWidth="29040" windowHeight="15720" tabRatio="747" xr2:uid="{B0A9428F-DA01-4C48-A459-BF8309C9A11D}"/>
  </bookViews>
  <sheets>
    <sheet name="Innehållsförteckning" sheetId="55" r:id="rId1"/>
    <sheet name="Mer information" sheetId="8" r:id="rId2"/>
    <sheet name="Om statistiken" sheetId="18" r:id="rId3"/>
    <sheet name="Definitioner och mått" sheetId="22" r:id="rId4"/>
    <sheet name="Ordlista - List of terms" sheetId="10" r:id="rId5"/>
    <sheet name="Figur 1" sheetId="37" r:id="rId6"/>
    <sheet name="Figur 2" sheetId="46" r:id="rId7"/>
    <sheet name="Figur 3" sheetId="47" r:id="rId8"/>
    <sheet name="Figur 4" sheetId="50" r:id="rId9"/>
    <sheet name="Figur 5" sheetId="51" r:id="rId10"/>
    <sheet name="Figur 6" sheetId="53" r:id="rId11"/>
    <sheet name="Figur 7" sheetId="54" r:id="rId12"/>
    <sheet name="Tabell 1" sheetId="12" r:id="rId13"/>
    <sheet name="Tabell 2" sheetId="38" r:id="rId14"/>
    <sheet name="Tabell 3" sheetId="27" r:id="rId15"/>
    <sheet name="Tabell 4 " sheetId="39" r:id="rId16"/>
    <sheet name="Tabell 5" sheetId="29" r:id="rId17"/>
    <sheet name="Tabell 6" sheetId="40" r:id="rId18"/>
    <sheet name="Tabell 7" sheetId="31" r:id="rId19"/>
    <sheet name="Tabell 8" sheetId="32" r:id="rId20"/>
    <sheet name="Tabell 9" sheetId="41" r:id="rId21"/>
    <sheet name="Tabell 10" sheetId="42" r:id="rId22"/>
    <sheet name="Tabell 11" sheetId="35" r:id="rId23"/>
    <sheet name="Tabell 12" sheetId="36" r:id="rId24"/>
    <sheet name="Tabell 13" sheetId="44" r:id="rId25"/>
    <sheet name="Tabell 14" sheetId="45" r:id="rId26"/>
  </sheets>
  <externalReferences>
    <externalReference r:id="rId27"/>
  </externalReferences>
  <definedNames>
    <definedName name="Antal_substanser" localSheetId="3">#REF!</definedName>
    <definedName name="Antal_substanser" localSheetId="5">#REF!</definedName>
    <definedName name="Antal_substanser" localSheetId="6">#REF!</definedName>
    <definedName name="Antal_substanser" localSheetId="7">#REF!</definedName>
    <definedName name="Antal_substanser" localSheetId="8">#REF!</definedName>
    <definedName name="Antal_substanser" localSheetId="9">#REF!</definedName>
    <definedName name="Antal_substanser" localSheetId="10">#REF!</definedName>
    <definedName name="Antal_substanser" localSheetId="11">#REF!</definedName>
    <definedName name="Antal_substanser" localSheetId="21">#REF!</definedName>
    <definedName name="Antal_substanser" localSheetId="22">#REF!</definedName>
    <definedName name="Antal_substanser" localSheetId="23">#REF!</definedName>
    <definedName name="Antal_substanser" localSheetId="24">#REF!</definedName>
    <definedName name="Antal_substanser" localSheetId="25">#REF!</definedName>
    <definedName name="Antal_substanser" localSheetId="13">#REF!</definedName>
    <definedName name="Antal_substanser" localSheetId="14">#REF!</definedName>
    <definedName name="Antal_substanser" localSheetId="15">#REF!</definedName>
    <definedName name="Antal_substanser" localSheetId="16">#REF!</definedName>
    <definedName name="Antal_substanser" localSheetId="17">#REF!</definedName>
    <definedName name="Antal_substanser" localSheetId="18">#REF!</definedName>
    <definedName name="Antal_substanser" localSheetId="19">#REF!</definedName>
    <definedName name="Antal_substanser" localSheetId="20">#REF!</definedName>
    <definedName name="Antal_substanser">#REF!</definedName>
    <definedName name="Avsikt" localSheetId="3">#REF!</definedName>
    <definedName name="Avsikt" localSheetId="5">#REF!</definedName>
    <definedName name="Avsikt" localSheetId="6">#REF!</definedName>
    <definedName name="Avsikt" localSheetId="7">#REF!</definedName>
    <definedName name="Avsikt" localSheetId="8">#REF!</definedName>
    <definedName name="Avsikt" localSheetId="9">#REF!</definedName>
    <definedName name="Avsikt" localSheetId="10">#REF!</definedName>
    <definedName name="Avsikt" localSheetId="11">#REF!</definedName>
    <definedName name="Avsikt" localSheetId="21">#REF!</definedName>
    <definedName name="Avsikt" localSheetId="22">#REF!</definedName>
    <definedName name="Avsikt" localSheetId="23">#REF!</definedName>
    <definedName name="Avsikt" localSheetId="24">#REF!</definedName>
    <definedName name="Avsikt" localSheetId="25">#REF!</definedName>
    <definedName name="Avsikt" localSheetId="13">#REF!</definedName>
    <definedName name="Avsikt" localSheetId="14">#REF!</definedName>
    <definedName name="Avsikt" localSheetId="15">#REF!</definedName>
    <definedName name="Avsikt" localSheetId="16">#REF!</definedName>
    <definedName name="Avsikt" localSheetId="17">#REF!</definedName>
    <definedName name="Avsikt" localSheetId="18">#REF!</definedName>
    <definedName name="Avsikt" localSheetId="19">#REF!</definedName>
    <definedName name="Avsikt" localSheetId="20">#REF!</definedName>
    <definedName name="Avsikt">#REF!</definedName>
    <definedName name="Figur2_prepp" localSheetId="3">#REF!</definedName>
    <definedName name="Figur2_prepp" localSheetId="5">#REF!</definedName>
    <definedName name="Figur2_prepp" localSheetId="6">#REF!</definedName>
    <definedName name="Figur2_prepp" localSheetId="7">#REF!</definedName>
    <definedName name="Figur2_prepp" localSheetId="8">#REF!</definedName>
    <definedName name="Figur2_prepp" localSheetId="9">#REF!</definedName>
    <definedName name="Figur2_prepp" localSheetId="10">#REF!</definedName>
    <definedName name="Figur2_prepp" localSheetId="11">#REF!</definedName>
    <definedName name="Figur2_prepp" localSheetId="21">#REF!</definedName>
    <definedName name="Figur2_prepp" localSheetId="22">#REF!</definedName>
    <definedName name="Figur2_prepp" localSheetId="23">#REF!</definedName>
    <definedName name="Figur2_prepp" localSheetId="24">#REF!</definedName>
    <definedName name="Figur2_prepp" localSheetId="25">#REF!</definedName>
    <definedName name="Figur2_prepp" localSheetId="13">#REF!</definedName>
    <definedName name="Figur2_prepp" localSheetId="14">#REF!</definedName>
    <definedName name="Figur2_prepp" localSheetId="15">#REF!</definedName>
    <definedName name="Figur2_prepp" localSheetId="16">#REF!</definedName>
    <definedName name="Figur2_prepp" localSheetId="17">#REF!</definedName>
    <definedName name="Figur2_prepp" localSheetId="18">#REF!</definedName>
    <definedName name="Figur2_prepp" localSheetId="19">#REF!</definedName>
    <definedName name="Figur2_prepp" localSheetId="20">#REF!</definedName>
    <definedName name="Figur2_prepp">#REF!</definedName>
    <definedName name="flode2" localSheetId="3">#REF!</definedName>
    <definedName name="flode2" localSheetId="5">#REF!</definedName>
    <definedName name="flode2" localSheetId="6">#REF!</definedName>
    <definedName name="flode2" localSheetId="7">#REF!</definedName>
    <definedName name="flode2" localSheetId="8">#REF!</definedName>
    <definedName name="flode2" localSheetId="9">#REF!</definedName>
    <definedName name="flode2" localSheetId="10">#REF!</definedName>
    <definedName name="flode2" localSheetId="11">#REF!</definedName>
    <definedName name="flode2" localSheetId="21">#REF!</definedName>
    <definedName name="flode2" localSheetId="22">#REF!</definedName>
    <definedName name="flode2" localSheetId="23">#REF!</definedName>
    <definedName name="flode2" localSheetId="24">#REF!</definedName>
    <definedName name="flode2" localSheetId="25">#REF!</definedName>
    <definedName name="flode2" localSheetId="13">#REF!</definedName>
    <definedName name="flode2" localSheetId="14">#REF!</definedName>
    <definedName name="flode2" localSheetId="15">#REF!</definedName>
    <definedName name="flode2" localSheetId="16">#REF!</definedName>
    <definedName name="flode2" localSheetId="17">#REF!</definedName>
    <definedName name="flode2" localSheetId="18">#REF!</definedName>
    <definedName name="flode2" localSheetId="19">#REF!</definedName>
    <definedName name="flode2" localSheetId="20">#REF!</definedName>
    <definedName name="flode2">#REF!</definedName>
    <definedName name="flode3" localSheetId="3">#REF!</definedName>
    <definedName name="flode3" localSheetId="5">#REF!</definedName>
    <definedName name="flode3" localSheetId="6">#REF!</definedName>
    <definedName name="flode3" localSheetId="7">#REF!</definedName>
    <definedName name="flode3" localSheetId="8">#REF!</definedName>
    <definedName name="flode3" localSheetId="9">#REF!</definedName>
    <definedName name="flode3" localSheetId="10">#REF!</definedName>
    <definedName name="flode3" localSheetId="11">#REF!</definedName>
    <definedName name="flode3" localSheetId="21">#REF!</definedName>
    <definedName name="flode3" localSheetId="22">#REF!</definedName>
    <definedName name="flode3" localSheetId="23">#REF!</definedName>
    <definedName name="flode3" localSheetId="24">#REF!</definedName>
    <definedName name="flode3" localSheetId="25">#REF!</definedName>
    <definedName name="flode3" localSheetId="13">#REF!</definedName>
    <definedName name="flode3" localSheetId="14">#REF!</definedName>
    <definedName name="flode3" localSheetId="15">#REF!</definedName>
    <definedName name="flode3" localSheetId="16">#REF!</definedName>
    <definedName name="flode3" localSheetId="17">#REF!</definedName>
    <definedName name="flode3" localSheetId="18">#REF!</definedName>
    <definedName name="flode3" localSheetId="19">#REF!</definedName>
    <definedName name="flode3" localSheetId="20">#REF!</definedName>
    <definedName name="flode3">#REF!</definedName>
    <definedName name="Kombinationer" localSheetId="3">#REF!</definedName>
    <definedName name="Kombinationer" localSheetId="5">#REF!</definedName>
    <definedName name="Kombinationer" localSheetId="6">#REF!</definedName>
    <definedName name="Kombinationer" localSheetId="7">#REF!</definedName>
    <definedName name="Kombinationer" localSheetId="8">#REF!</definedName>
    <definedName name="Kombinationer" localSheetId="9">#REF!</definedName>
    <definedName name="Kombinationer" localSheetId="10">#REF!</definedName>
    <definedName name="Kombinationer" localSheetId="11">#REF!</definedName>
    <definedName name="Kombinationer" localSheetId="21">#REF!</definedName>
    <definedName name="Kombinationer" localSheetId="22">#REF!</definedName>
    <definedName name="Kombinationer" localSheetId="23">#REF!</definedName>
    <definedName name="Kombinationer" localSheetId="24">#REF!</definedName>
    <definedName name="Kombinationer" localSheetId="25">#REF!</definedName>
    <definedName name="Kombinationer" localSheetId="13">#REF!</definedName>
    <definedName name="Kombinationer" localSheetId="14">#REF!</definedName>
    <definedName name="Kombinationer" localSheetId="15">#REF!</definedName>
    <definedName name="Kombinationer" localSheetId="16">#REF!</definedName>
    <definedName name="Kombinationer" localSheetId="17">#REF!</definedName>
    <definedName name="Kombinationer" localSheetId="18">#REF!</definedName>
    <definedName name="Kombinationer" localSheetId="19">#REF!</definedName>
    <definedName name="Kombinationer" localSheetId="20">#REF!</definedName>
    <definedName name="Kombinationer">#REF!</definedName>
    <definedName name="Kopia_2011_tab1" localSheetId="3">#REF!</definedName>
    <definedName name="Kopia_2011_tab1" localSheetId="5">#REF!</definedName>
    <definedName name="Kopia_2011_tab1" localSheetId="6">#REF!</definedName>
    <definedName name="Kopia_2011_tab1" localSheetId="7">#REF!</definedName>
    <definedName name="Kopia_2011_tab1" localSheetId="8">#REF!</definedName>
    <definedName name="Kopia_2011_tab1" localSheetId="9">#REF!</definedName>
    <definedName name="Kopia_2011_tab1" localSheetId="10">#REF!</definedName>
    <definedName name="Kopia_2011_tab1" localSheetId="11">#REF!</definedName>
    <definedName name="Kopia_2011_tab1" localSheetId="21">#REF!</definedName>
    <definedName name="Kopia_2011_tab1" localSheetId="22">#REF!</definedName>
    <definedName name="Kopia_2011_tab1" localSheetId="23">#REF!</definedName>
    <definedName name="Kopia_2011_tab1" localSheetId="24">#REF!</definedName>
    <definedName name="Kopia_2011_tab1" localSheetId="25">#REF!</definedName>
    <definedName name="Kopia_2011_tab1" localSheetId="13">#REF!</definedName>
    <definedName name="Kopia_2011_tab1" localSheetId="14">#REF!</definedName>
    <definedName name="Kopia_2011_tab1" localSheetId="15">#REF!</definedName>
    <definedName name="Kopia_2011_tab1" localSheetId="16">#REF!</definedName>
    <definedName name="Kopia_2011_tab1" localSheetId="17">#REF!</definedName>
    <definedName name="Kopia_2011_tab1" localSheetId="18">#REF!</definedName>
    <definedName name="Kopia_2011_tab1" localSheetId="19">#REF!</definedName>
    <definedName name="Kopia_2011_tab1" localSheetId="20">#REF!</definedName>
    <definedName name="Kopia_2011_tab1">#REF!</definedName>
    <definedName name="Kopia_bilag_tab_2_2011" localSheetId="3">#REF!</definedName>
    <definedName name="Kopia_bilag_tab_2_2011" localSheetId="5">#REF!</definedName>
    <definedName name="Kopia_bilag_tab_2_2011" localSheetId="6">#REF!</definedName>
    <definedName name="Kopia_bilag_tab_2_2011" localSheetId="7">#REF!</definedName>
    <definedName name="Kopia_bilag_tab_2_2011" localSheetId="8">#REF!</definedName>
    <definedName name="Kopia_bilag_tab_2_2011" localSheetId="9">#REF!</definedName>
    <definedName name="Kopia_bilag_tab_2_2011" localSheetId="10">#REF!</definedName>
    <definedName name="Kopia_bilag_tab_2_2011" localSheetId="11">#REF!</definedName>
    <definedName name="Kopia_bilag_tab_2_2011" localSheetId="21">#REF!</definedName>
    <definedName name="Kopia_bilag_tab_2_2011" localSheetId="22">#REF!</definedName>
    <definedName name="Kopia_bilag_tab_2_2011" localSheetId="23">#REF!</definedName>
    <definedName name="Kopia_bilag_tab_2_2011" localSheetId="24">#REF!</definedName>
    <definedName name="Kopia_bilag_tab_2_2011" localSheetId="25">#REF!</definedName>
    <definedName name="Kopia_bilag_tab_2_2011" localSheetId="13">#REF!</definedName>
    <definedName name="Kopia_bilag_tab_2_2011" localSheetId="14">#REF!</definedName>
    <definedName name="Kopia_bilag_tab_2_2011" localSheetId="15">#REF!</definedName>
    <definedName name="Kopia_bilag_tab_2_2011" localSheetId="16">#REF!</definedName>
    <definedName name="Kopia_bilag_tab_2_2011" localSheetId="17">#REF!</definedName>
    <definedName name="Kopia_bilag_tab_2_2011" localSheetId="18">#REF!</definedName>
    <definedName name="Kopia_bilag_tab_2_2011" localSheetId="19">#REF!</definedName>
    <definedName name="Kopia_bilag_tab_2_2011" localSheetId="20">#REF!</definedName>
    <definedName name="Kopia_bilag_tab_2_2011">#REF!</definedName>
    <definedName name="Om_en_eller_flera_substanser" localSheetId="3">#REF!</definedName>
    <definedName name="Om_en_eller_flera_substanser" localSheetId="5">#REF!</definedName>
    <definedName name="Om_en_eller_flera_substanser" localSheetId="6">#REF!</definedName>
    <definedName name="Om_en_eller_flera_substanser" localSheetId="7">#REF!</definedName>
    <definedName name="Om_en_eller_flera_substanser" localSheetId="8">#REF!</definedName>
    <definedName name="Om_en_eller_flera_substanser" localSheetId="9">#REF!</definedName>
    <definedName name="Om_en_eller_flera_substanser" localSheetId="10">#REF!</definedName>
    <definedName name="Om_en_eller_flera_substanser" localSheetId="11">#REF!</definedName>
    <definedName name="Om_en_eller_flera_substanser" localSheetId="21">#REF!</definedName>
    <definedName name="Om_en_eller_flera_substanser" localSheetId="22">#REF!</definedName>
    <definedName name="Om_en_eller_flera_substanser" localSheetId="23">#REF!</definedName>
    <definedName name="Om_en_eller_flera_substanser" localSheetId="24">#REF!</definedName>
    <definedName name="Om_en_eller_flera_substanser" localSheetId="25">#REF!</definedName>
    <definedName name="Om_en_eller_flera_substanser" localSheetId="13">#REF!</definedName>
    <definedName name="Om_en_eller_flera_substanser" localSheetId="14">#REF!</definedName>
    <definedName name="Om_en_eller_flera_substanser" localSheetId="15">#REF!</definedName>
    <definedName name="Om_en_eller_flera_substanser" localSheetId="16">#REF!</definedName>
    <definedName name="Om_en_eller_flera_substanser" localSheetId="17">#REF!</definedName>
    <definedName name="Om_en_eller_flera_substanser" localSheetId="18">#REF!</definedName>
    <definedName name="Om_en_eller_flera_substanser" localSheetId="19">#REF!</definedName>
    <definedName name="Om_en_eller_flera_substanser" localSheetId="20">#REF!</definedName>
    <definedName name="Om_en_eller_flera_substanser">#REF!</definedName>
    <definedName name="Om_en_substans" localSheetId="3">#REF!</definedName>
    <definedName name="Om_en_substans" localSheetId="5">#REF!</definedName>
    <definedName name="Om_en_substans" localSheetId="6">#REF!</definedName>
    <definedName name="Om_en_substans" localSheetId="7">#REF!</definedName>
    <definedName name="Om_en_substans" localSheetId="8">#REF!</definedName>
    <definedName name="Om_en_substans" localSheetId="9">#REF!</definedName>
    <definedName name="Om_en_substans" localSheetId="10">#REF!</definedName>
    <definedName name="Om_en_substans" localSheetId="11">#REF!</definedName>
    <definedName name="Om_en_substans" localSheetId="21">#REF!</definedName>
    <definedName name="Om_en_substans" localSheetId="22">#REF!</definedName>
    <definedName name="Om_en_substans" localSheetId="23">#REF!</definedName>
    <definedName name="Om_en_substans" localSheetId="24">#REF!</definedName>
    <definedName name="Om_en_substans" localSheetId="25">#REF!</definedName>
    <definedName name="Om_en_substans" localSheetId="13">#REF!</definedName>
    <definedName name="Om_en_substans" localSheetId="14">#REF!</definedName>
    <definedName name="Om_en_substans" localSheetId="15">#REF!</definedName>
    <definedName name="Om_en_substans" localSheetId="16">#REF!</definedName>
    <definedName name="Om_en_substans" localSheetId="17">#REF!</definedName>
    <definedName name="Om_en_substans" localSheetId="18">#REF!</definedName>
    <definedName name="Om_en_substans" localSheetId="19">#REF!</definedName>
    <definedName name="Om_en_substans" localSheetId="20">#REF!</definedName>
    <definedName name="Om_en_substans">#REF!</definedName>
    <definedName name="Skadehändelser_med_oklar_avsikt" localSheetId="3">[1]Utbildningsnivå!#REF!</definedName>
    <definedName name="Skadehändelser_med_oklar_avsikt" localSheetId="5">[1]Utbildningsnivå!#REF!</definedName>
    <definedName name="Skadehändelser_med_oklar_avsikt" localSheetId="6">[1]Utbildningsnivå!#REF!</definedName>
    <definedName name="Skadehändelser_med_oklar_avsikt" localSheetId="7">[1]Utbildningsnivå!#REF!</definedName>
    <definedName name="Skadehändelser_med_oklar_avsikt" localSheetId="8">[1]Utbildningsnivå!#REF!</definedName>
    <definedName name="Skadehändelser_med_oklar_avsikt" localSheetId="9">[1]Utbildningsnivå!#REF!</definedName>
    <definedName name="Skadehändelser_med_oklar_avsikt" localSheetId="10">[1]Utbildningsnivå!#REF!</definedName>
    <definedName name="Skadehändelser_med_oklar_avsikt" localSheetId="11">[1]Utbildningsnivå!#REF!</definedName>
    <definedName name="Skadehändelser_med_oklar_avsikt" localSheetId="21">[1]Utbildningsnivå!#REF!</definedName>
    <definedName name="Skadehändelser_med_oklar_avsikt" localSheetId="22">[1]Utbildningsnivå!#REF!</definedName>
    <definedName name="Skadehändelser_med_oklar_avsikt" localSheetId="23">[1]Utbildningsnivå!#REF!</definedName>
    <definedName name="Skadehändelser_med_oklar_avsikt" localSheetId="24">[1]Utbildningsnivå!#REF!</definedName>
    <definedName name="Skadehändelser_med_oklar_avsikt" localSheetId="25">[1]Utbildningsnivå!#REF!</definedName>
    <definedName name="Skadehändelser_med_oklar_avsikt" localSheetId="13">[1]Utbildningsnivå!#REF!</definedName>
    <definedName name="Skadehändelser_med_oklar_avsikt" localSheetId="14">[1]Utbildningsnivå!#REF!</definedName>
    <definedName name="Skadehändelser_med_oklar_avsikt" localSheetId="15">[1]Utbildningsnivå!#REF!</definedName>
    <definedName name="Skadehändelser_med_oklar_avsikt" localSheetId="16">[1]Utbildningsnivå!#REF!</definedName>
    <definedName name="Skadehändelser_med_oklar_avsikt" localSheetId="17">[1]Utbildningsnivå!#REF!</definedName>
    <definedName name="Skadehändelser_med_oklar_avsikt" localSheetId="18">[1]Utbildningsnivå!#REF!</definedName>
    <definedName name="Skadehändelser_med_oklar_avsikt" localSheetId="19">[1]Utbildningsnivå!#REF!</definedName>
    <definedName name="Skadehändelser_med_oklar_avsikt" localSheetId="20">[1]Utbildningsnivå!#REF!</definedName>
    <definedName name="Skadehändelser_med_oklar_avsikt">[1]Utbildningsnivå!#REF!</definedName>
    <definedName name="Skador" localSheetId="3">[1]Utbildningsnivå!#REF!</definedName>
    <definedName name="Skador" localSheetId="5">[1]Utbildningsnivå!#REF!</definedName>
    <definedName name="Skador" localSheetId="6">[1]Utbildningsnivå!#REF!</definedName>
    <definedName name="Skador" localSheetId="7">[1]Utbildningsnivå!#REF!</definedName>
    <definedName name="Skador" localSheetId="8">[1]Utbildningsnivå!#REF!</definedName>
    <definedName name="Skador" localSheetId="9">[1]Utbildningsnivå!#REF!</definedName>
    <definedName name="Skador" localSheetId="10">[1]Utbildningsnivå!#REF!</definedName>
    <definedName name="Skador" localSheetId="11">[1]Utbildningsnivå!#REF!</definedName>
    <definedName name="Skador" localSheetId="21">[1]Utbildningsnivå!#REF!</definedName>
    <definedName name="Skador" localSheetId="22">[1]Utbildningsnivå!#REF!</definedName>
    <definedName name="Skador" localSheetId="23">[1]Utbildningsnivå!#REF!</definedName>
    <definedName name="Skador" localSheetId="24">[1]Utbildningsnivå!#REF!</definedName>
    <definedName name="Skador" localSheetId="25">[1]Utbildningsnivå!#REF!</definedName>
    <definedName name="Skador" localSheetId="13">[1]Utbildningsnivå!#REF!</definedName>
    <definedName name="Skador" localSheetId="14">[1]Utbildningsnivå!#REF!</definedName>
    <definedName name="Skador" localSheetId="15">[1]Utbildningsnivå!#REF!</definedName>
    <definedName name="Skador" localSheetId="16">[1]Utbildningsnivå!#REF!</definedName>
    <definedName name="Skador" localSheetId="17">[1]Utbildningsnivå!#REF!</definedName>
    <definedName name="Skador" localSheetId="18">[1]Utbildningsnivå!#REF!</definedName>
    <definedName name="Skador" localSheetId="19">[1]Utbildningsnivå!#REF!</definedName>
    <definedName name="Skador" localSheetId="20">[1]Utbildningsnivå!#REF!</definedName>
    <definedName name="Skador">[1]Utbildningsnivå!#REF!</definedName>
    <definedName name="Substanser_l__n" localSheetId="3">#REF!</definedName>
    <definedName name="Substanser_l__n" localSheetId="5">#REF!</definedName>
    <definedName name="Substanser_l__n" localSheetId="6">#REF!</definedName>
    <definedName name="Substanser_l__n" localSheetId="7">#REF!</definedName>
    <definedName name="Substanser_l__n" localSheetId="8">#REF!</definedName>
    <definedName name="Substanser_l__n" localSheetId="9">#REF!</definedName>
    <definedName name="Substanser_l__n" localSheetId="10">#REF!</definedName>
    <definedName name="Substanser_l__n" localSheetId="11">#REF!</definedName>
    <definedName name="Substanser_l__n" localSheetId="21">#REF!</definedName>
    <definedName name="Substanser_l__n" localSheetId="22">#REF!</definedName>
    <definedName name="Substanser_l__n" localSheetId="23">#REF!</definedName>
    <definedName name="Substanser_l__n" localSheetId="24">#REF!</definedName>
    <definedName name="Substanser_l__n" localSheetId="25">#REF!</definedName>
    <definedName name="Substanser_l__n" localSheetId="13">#REF!</definedName>
    <definedName name="Substanser_l__n" localSheetId="14">#REF!</definedName>
    <definedName name="Substanser_l__n" localSheetId="15">#REF!</definedName>
    <definedName name="Substanser_l__n" localSheetId="16">#REF!</definedName>
    <definedName name="Substanser_l__n" localSheetId="17">#REF!</definedName>
    <definedName name="Substanser_l__n" localSheetId="18">#REF!</definedName>
    <definedName name="Substanser_l__n" localSheetId="19">#REF!</definedName>
    <definedName name="Substanser_l__n" localSheetId="20">#REF!</definedName>
    <definedName name="Substanser_l__n">#REF!</definedName>
    <definedName name="Tabell" localSheetId="3">#REF!</definedName>
    <definedName name="Tabell" localSheetId="5">#REF!</definedName>
    <definedName name="Tabell" localSheetId="6">#REF!</definedName>
    <definedName name="Tabell" localSheetId="7">#REF!</definedName>
    <definedName name="Tabell" localSheetId="8">#REF!</definedName>
    <definedName name="Tabell" localSheetId="9">#REF!</definedName>
    <definedName name="Tabell" localSheetId="10">#REF!</definedName>
    <definedName name="Tabell" localSheetId="11">#REF!</definedName>
    <definedName name="Tabell" localSheetId="21">#REF!</definedName>
    <definedName name="Tabell" localSheetId="22">#REF!</definedName>
    <definedName name="Tabell" localSheetId="23">#REF!</definedName>
    <definedName name="Tabell" localSheetId="24">#REF!</definedName>
    <definedName name="Tabell" localSheetId="25">#REF!</definedName>
    <definedName name="Tabell" localSheetId="13">#REF!</definedName>
    <definedName name="Tabell" localSheetId="14">#REF!</definedName>
    <definedName name="Tabell" localSheetId="15">#REF!</definedName>
    <definedName name="Tabell" localSheetId="16">#REF!</definedName>
    <definedName name="Tabell" localSheetId="17">#REF!</definedName>
    <definedName name="Tabell" localSheetId="18">#REF!</definedName>
    <definedName name="Tabell" localSheetId="19">#REF!</definedName>
    <definedName name="Tabell" localSheetId="20">#REF!</definedName>
    <definedName name="Tabell">#REF!</definedName>
    <definedName name="Tabell_2" localSheetId="5">#REF!</definedName>
    <definedName name="Tabell_2" localSheetId="6">#REF!</definedName>
    <definedName name="Tabell_2" localSheetId="7">#REF!</definedName>
    <definedName name="Tabell_2" localSheetId="8">#REF!</definedName>
    <definedName name="Tabell_2" localSheetId="9">#REF!</definedName>
    <definedName name="Tabell_2" localSheetId="10">#REF!</definedName>
    <definedName name="Tabell_2" localSheetId="11">#REF!</definedName>
    <definedName name="Tabell_2" localSheetId="21">#REF!</definedName>
    <definedName name="Tabell_2" localSheetId="22">#REF!</definedName>
    <definedName name="Tabell_2" localSheetId="23">#REF!</definedName>
    <definedName name="Tabell_2" localSheetId="24">#REF!</definedName>
    <definedName name="Tabell_2" localSheetId="25">#REF!</definedName>
    <definedName name="Tabell_2" localSheetId="13">#REF!</definedName>
    <definedName name="Tabell_2" localSheetId="14">#REF!</definedName>
    <definedName name="Tabell_2" localSheetId="15">#REF!</definedName>
    <definedName name="Tabell_2" localSheetId="16">#REF!</definedName>
    <definedName name="Tabell_2" localSheetId="17">#REF!</definedName>
    <definedName name="Tabell_2" localSheetId="18">#REF!</definedName>
    <definedName name="Tabell_2" localSheetId="19">#REF!</definedName>
    <definedName name="Tabell_2" localSheetId="20">#REF!</definedName>
    <definedName name="Tabell_2">#REF!</definedName>
    <definedName name="Tabell_3" localSheetId="5">#REF!</definedName>
    <definedName name="Tabell_3" localSheetId="6">#REF!</definedName>
    <definedName name="Tabell_3" localSheetId="7">#REF!</definedName>
    <definedName name="Tabell_3" localSheetId="8">#REF!</definedName>
    <definedName name="Tabell_3" localSheetId="9">#REF!</definedName>
    <definedName name="Tabell_3" localSheetId="10">#REF!</definedName>
    <definedName name="Tabell_3" localSheetId="11">#REF!</definedName>
    <definedName name="Tabell_3" localSheetId="21">#REF!</definedName>
    <definedName name="Tabell_3" localSheetId="22">#REF!</definedName>
    <definedName name="Tabell_3" localSheetId="23">#REF!</definedName>
    <definedName name="Tabell_3" localSheetId="24">#REF!</definedName>
    <definedName name="Tabell_3" localSheetId="25">#REF!</definedName>
    <definedName name="Tabell_3" localSheetId="13">#REF!</definedName>
    <definedName name="Tabell_3" localSheetId="14">#REF!</definedName>
    <definedName name="Tabell_3" localSheetId="15">#REF!</definedName>
    <definedName name="Tabell_3" localSheetId="16">#REF!</definedName>
    <definedName name="Tabell_3" localSheetId="17">#REF!</definedName>
    <definedName name="Tabell_3" localSheetId="18">#REF!</definedName>
    <definedName name="Tabell_3" localSheetId="19">#REF!</definedName>
    <definedName name="Tabell_3" localSheetId="20">#REF!</definedName>
    <definedName name="Tabell_3">#REF!</definedName>
    <definedName name="vad" localSheetId="3">#REF!</definedName>
    <definedName name="vad" localSheetId="5">#REF!</definedName>
    <definedName name="vad" localSheetId="6">#REF!</definedName>
    <definedName name="vad" localSheetId="7">#REF!</definedName>
    <definedName name="vad" localSheetId="8">#REF!</definedName>
    <definedName name="vad" localSheetId="9">#REF!</definedName>
    <definedName name="vad" localSheetId="10">#REF!</definedName>
    <definedName name="vad" localSheetId="11">#REF!</definedName>
    <definedName name="vad" localSheetId="21">#REF!</definedName>
    <definedName name="vad" localSheetId="22">#REF!</definedName>
    <definedName name="vad" localSheetId="23">#REF!</definedName>
    <definedName name="vad" localSheetId="24">#REF!</definedName>
    <definedName name="vad" localSheetId="25">#REF!</definedName>
    <definedName name="vad" localSheetId="13">#REF!</definedName>
    <definedName name="vad" localSheetId="14">#REF!</definedName>
    <definedName name="vad" localSheetId="15">#REF!</definedName>
    <definedName name="vad" localSheetId="16">#REF!</definedName>
    <definedName name="vad" localSheetId="17">#REF!</definedName>
    <definedName name="vad" localSheetId="18">#REF!</definedName>
    <definedName name="vad" localSheetId="19">#REF!</definedName>
    <definedName name="vad" localSheetId="20">#REF!</definedName>
    <definedName name="vad">#REF!</definedName>
    <definedName name="x" localSheetId="3">#REF!</definedName>
    <definedName name="x" localSheetId="5">#REF!</definedName>
    <definedName name="x" localSheetId="6">#REF!</definedName>
    <definedName name="x" localSheetId="7">#REF!</definedName>
    <definedName name="x" localSheetId="8">#REF!</definedName>
    <definedName name="x" localSheetId="9">#REF!</definedName>
    <definedName name="x" localSheetId="10">#REF!</definedName>
    <definedName name="x" localSheetId="11">#REF!</definedName>
    <definedName name="x" localSheetId="21">#REF!</definedName>
    <definedName name="x" localSheetId="22">#REF!</definedName>
    <definedName name="x" localSheetId="23">#REF!</definedName>
    <definedName name="x" localSheetId="24">#REF!</definedName>
    <definedName name="x" localSheetId="25">#REF!</definedName>
    <definedName name="x" localSheetId="13">#REF!</definedName>
    <definedName name="x" localSheetId="14">#REF!</definedName>
    <definedName name="x" localSheetId="15">#REF!</definedName>
    <definedName name="x" localSheetId="16">#REF!</definedName>
    <definedName name="x" localSheetId="17">#REF!</definedName>
    <definedName name="x" localSheetId="18">#REF!</definedName>
    <definedName name="x" localSheetId="19">#REF!</definedName>
    <definedName name="x" localSheetId="20">#REF!</definedName>
    <definedName name="x">#REF!</definedName>
    <definedName name="xxx" localSheetId="3">#REF!</definedName>
    <definedName name="xxx" localSheetId="5">#REF!</definedName>
    <definedName name="xxx" localSheetId="6">#REF!</definedName>
    <definedName name="xxx" localSheetId="7">#REF!</definedName>
    <definedName name="xxx" localSheetId="8">#REF!</definedName>
    <definedName name="xxx" localSheetId="9">#REF!</definedName>
    <definedName name="xxx" localSheetId="10">#REF!</definedName>
    <definedName name="xxx" localSheetId="11">#REF!</definedName>
    <definedName name="xxx" localSheetId="21">#REF!</definedName>
    <definedName name="xxx" localSheetId="22">#REF!</definedName>
    <definedName name="xxx" localSheetId="23">#REF!</definedName>
    <definedName name="xxx" localSheetId="24">#REF!</definedName>
    <definedName name="xxx" localSheetId="25">#REF!</definedName>
    <definedName name="xxx" localSheetId="13">#REF!</definedName>
    <definedName name="xxx" localSheetId="14">#REF!</definedName>
    <definedName name="xxx" localSheetId="15">#REF!</definedName>
    <definedName name="xxx" localSheetId="16">#REF!</definedName>
    <definedName name="xxx" localSheetId="17">#REF!</definedName>
    <definedName name="xxx" localSheetId="18">#REF!</definedName>
    <definedName name="xxx" localSheetId="19">#REF!</definedName>
    <definedName name="xxx" localSheetId="20">#REF!</definedName>
    <definedName name="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54" l="1"/>
  <c r="H29" i="54" s="1"/>
  <c r="D29" i="54"/>
  <c r="G29" i="54" s="1"/>
  <c r="H28" i="54"/>
  <c r="G28" i="54"/>
  <c r="H27" i="54"/>
  <c r="G27" i="54"/>
  <c r="H26" i="54"/>
  <c r="G26" i="54"/>
  <c r="H25" i="54"/>
  <c r="G25" i="54"/>
  <c r="H24" i="54"/>
  <c r="G24" i="54"/>
  <c r="H23" i="54"/>
  <c r="G23" i="54"/>
  <c r="H22" i="54"/>
  <c r="G22" i="54"/>
  <c r="H21" i="54"/>
  <c r="G21" i="54"/>
  <c r="H20" i="54"/>
  <c r="G20" i="54"/>
  <c r="H19" i="54"/>
  <c r="G19" i="54"/>
  <c r="E29" i="53"/>
  <c r="H29" i="53" s="1"/>
  <c r="D29" i="53"/>
  <c r="G29" i="53" s="1"/>
  <c r="H28" i="53"/>
  <c r="G28" i="53"/>
  <c r="H27" i="53"/>
  <c r="G27" i="53"/>
  <c r="H26" i="53"/>
  <c r="G26" i="53"/>
  <c r="H25" i="53"/>
  <c r="G25" i="53"/>
  <c r="H24" i="53"/>
  <c r="G24" i="53"/>
  <c r="H23" i="53"/>
  <c r="G23" i="53"/>
  <c r="H22" i="53"/>
  <c r="G22" i="53"/>
  <c r="H21" i="53"/>
  <c r="G21" i="53"/>
  <c r="H20" i="53"/>
  <c r="G20" i="53"/>
  <c r="H19" i="53"/>
  <c r="G19" i="53"/>
  <c r="H19" i="51"/>
  <c r="G19" i="51"/>
  <c r="H18" i="51"/>
  <c r="G18" i="51"/>
  <c r="H17" i="51"/>
  <c r="G17" i="51"/>
  <c r="H16" i="51"/>
  <c r="G16" i="51"/>
  <c r="H15" i="51"/>
  <c r="G15" i="51"/>
  <c r="H14" i="51"/>
  <c r="G14" i="51"/>
  <c r="H19" i="50"/>
  <c r="G19" i="50"/>
  <c r="H18" i="50"/>
  <c r="G18" i="50"/>
  <c r="H17" i="50"/>
  <c r="G17" i="50"/>
  <c r="H16" i="50"/>
  <c r="G16" i="50"/>
  <c r="H15" i="50"/>
  <c r="G15" i="50"/>
  <c r="H14" i="50"/>
  <c r="G14" i="50"/>
  <c r="G15" i="47" l="1"/>
  <c r="H15" i="47"/>
  <c r="G16" i="47"/>
  <c r="H16" i="47"/>
  <c r="G17" i="47"/>
  <c r="H17" i="47"/>
  <c r="G18" i="47"/>
  <c r="H18" i="47"/>
  <c r="G19" i="47"/>
  <c r="H19" i="47"/>
  <c r="G20" i="47"/>
  <c r="H20" i="47"/>
  <c r="E14" i="54" l="1"/>
  <c r="H14" i="54" s="1"/>
  <c r="D14" i="54"/>
  <c r="G14" i="54" s="1"/>
  <c r="E14" i="53"/>
  <c r="H14" i="53" s="1"/>
  <c r="D14" i="53"/>
  <c r="G14" i="53" s="1"/>
  <c r="G4" i="50"/>
  <c r="H13" i="53" l="1"/>
  <c r="G13" i="53"/>
  <c r="H13" i="54"/>
  <c r="G13" i="54"/>
  <c r="H12" i="54" l="1"/>
  <c r="G12" i="54"/>
  <c r="H11" i="54"/>
  <c r="G11" i="54"/>
  <c r="H10" i="54"/>
  <c r="G10" i="54"/>
  <c r="H9" i="54"/>
  <c r="G9" i="54"/>
  <c r="H8" i="54"/>
  <c r="G8" i="54"/>
  <c r="H7" i="54"/>
  <c r="G7" i="54"/>
  <c r="H6" i="54"/>
  <c r="G6" i="54"/>
  <c r="H5" i="54"/>
  <c r="G5" i="54"/>
  <c r="H4" i="54"/>
  <c r="G4" i="54"/>
  <c r="G6" i="53"/>
  <c r="H6" i="53"/>
  <c r="G7" i="53"/>
  <c r="H7" i="53"/>
  <c r="G8" i="53"/>
  <c r="H8" i="53"/>
  <c r="G9" i="53"/>
  <c r="H9" i="53"/>
  <c r="G10" i="53"/>
  <c r="H10" i="53"/>
  <c r="H12" i="53"/>
  <c r="G12" i="53"/>
  <c r="H11" i="53"/>
  <c r="G11" i="53"/>
  <c r="H5" i="53"/>
  <c r="G5" i="53"/>
  <c r="H4" i="53"/>
  <c r="G4" i="53"/>
  <c r="H9" i="51"/>
  <c r="G9" i="51"/>
  <c r="H8" i="51"/>
  <c r="G8" i="51"/>
  <c r="H7" i="51"/>
  <c r="G7" i="51"/>
  <c r="H6" i="51"/>
  <c r="G6" i="51"/>
  <c r="H5" i="51"/>
  <c r="G5" i="51"/>
  <c r="H4" i="51"/>
  <c r="G4" i="51"/>
  <c r="H9" i="50"/>
  <c r="G9" i="50"/>
  <c r="H8" i="50"/>
  <c r="G8" i="50"/>
  <c r="H7" i="50"/>
  <c r="G7" i="50"/>
  <c r="H6" i="50"/>
  <c r="G6" i="50"/>
  <c r="H5" i="50"/>
  <c r="G5" i="50"/>
  <c r="H4" i="50"/>
  <c r="H4" i="47"/>
  <c r="H5" i="47"/>
  <c r="H6" i="47"/>
  <c r="H7" i="47"/>
  <c r="H8" i="47"/>
  <c r="H9" i="47"/>
  <c r="G4" i="47"/>
  <c r="G5" i="47"/>
  <c r="G6" i="47"/>
  <c r="G7" i="47"/>
  <c r="G8" i="47"/>
  <c r="G9" i="47"/>
</calcChain>
</file>

<file path=xl/sharedStrings.xml><?xml version="1.0" encoding="utf-8"?>
<sst xmlns="http://schemas.openxmlformats.org/spreadsheetml/2006/main" count="5387" uniqueCount="870">
  <si>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</si>
  <si>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</si>
  <si>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</si>
  <si>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</si>
  <si>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</si>
  <si>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</si>
  <si>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</si>
  <si>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</si>
  <si>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</si>
  <si>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</si>
  <si>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</si>
  <si>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</si>
  <si>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</si>
  <si>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</si>
  <si>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</si>
  <si>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Den här sidan ger information om publiceringens innehållsförteckning</t>
  </si>
  <si>
    <t>Kvalitet och bortfall</t>
  </si>
  <si>
    <t>Bakgrund</t>
  </si>
  <si>
    <t xml:space="preserve">Se mer om riksnormen på Socialstyrelsens webbplats: </t>
  </si>
  <si>
    <t>https://www.socialstyrelsen.se/kunskapsstod-och-regler/omraden/ekonomiskt-bistand/riksnormen/</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</si>
  <si>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</si>
  <si>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</si>
  <si>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</si>
  <si>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</si>
  <si>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</si>
  <si>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</si>
  <si>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</si>
  <si>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1401-0216</t>
  </si>
  <si>
    <t>https://www.socialstyrelsen.se/statistik-och-data/statistik/statistikamnen/socialtjanstinsatser-till-aldre/</t>
  </si>
  <si>
    <t>www.socialstyrelsen.se/en/statistics-and-data/statistics</t>
  </si>
  <si>
    <t>075-247 30 00</t>
  </si>
  <si>
    <t>sostat@socialstyrelsen.se</t>
  </si>
  <si>
    <t xml:space="preserve">Michaela Prochazka </t>
  </si>
  <si>
    <t>Michaela.Prochazka@socialstyrelsen.se</t>
  </si>
  <si>
    <t>Statistiken baseras på månadsrapportering av Sveriges kommuner och omfattar samtliga.</t>
  </si>
  <si>
    <t>insatser beviljade till personer 65 år eller äldre som var beviljade en eller flera insatser enligt</t>
  </si>
  <si>
    <t>Tillförlitligheten i de insamlade uppgifterna varierar mellan olika kommuner.</t>
  </si>
  <si>
    <t>Kvaliteten beror bland annat på hur väl kommunernas IT-system anpassats för registrering och</t>
  </si>
  <si>
    <t>uttag av uppgifter. Hur olika insatser definieras och avgränsas har också betydelse.</t>
  </si>
  <si>
    <t>Det finns två typer av avvikelser från en korrekt rapportering: bortfall och avvikande rapportering.</t>
  </si>
  <si>
    <t xml:space="preserve">Bortfall innebär att en kommun inte rapporterat för en eller flera månader.  </t>
  </si>
  <si>
    <t xml:space="preserve">rapporteringen som saknas eller är felaktig ersätts med rapportering från en närliggande </t>
  </si>
  <si>
    <t>Statistiken har samlats in med nu använd metod sedan 2013. För 2013 bedömdes inte kvaliteten har</t>
  </si>
  <si>
    <t>tillräckligt god kvalitet för publicering av den som officiell statistik. Sedan 2014 anses kvaliteten vara</t>
  </si>
  <si>
    <t xml:space="preserve">tillräckligt god för publicering. Det året är därför det första året som kan tas med i en redovisning </t>
  </si>
  <si>
    <t xml:space="preserve">som gäller flera år. Se tabell </t>
  </si>
  <si>
    <t>Trygghetslarm</t>
  </si>
  <si>
    <t>Särskilt boende</t>
  </si>
  <si>
    <t>Matdistribution</t>
  </si>
  <si>
    <t>Ledsagning</t>
  </si>
  <si>
    <t>Korttidsplats</t>
  </si>
  <si>
    <t>Dagverksamhet</t>
  </si>
  <si>
    <t>Avlösning</t>
  </si>
  <si>
    <t>Boendestöd</t>
  </si>
  <si>
    <t>Kontaktperson/-familj</t>
  </si>
  <si>
    <t>Annat bistånd</t>
  </si>
  <si>
    <t>Någon insats</t>
  </si>
  <si>
    <t>http://termbank.socialstyrelsen.se/</t>
  </si>
  <si>
    <t>Hemtjänst</t>
  </si>
  <si>
    <t>Hemtjänst i ordinärt boende</t>
  </si>
  <si>
    <t xml:space="preserve">För defintionssökningar hos Socialstyrelsen, se vår termbank </t>
  </si>
  <si>
    <t>Ordinärt boende</t>
  </si>
  <si>
    <t>Bäddplats utanför det egna boendet avsedd för tillfällig vård och omsorg dygnet runt.</t>
  </si>
  <si>
    <t>Bistånd i form av sysselsättning, gemenskap, behandling eller rehabilitering utanför den egna bostaden</t>
  </si>
  <si>
    <t>Bistånd som inte ges i som någon av insatserna trygghetslarm, hemtjänst, särskilt boende, matdistribution, ledsagning, korttidsplats, dagverksamhet, avlösning, boendestöd eller kontaktperson/-familj.</t>
  </si>
  <si>
    <t>Allmänna begrepp,  definition finns i termbanken:</t>
  </si>
  <si>
    <t>Begrepp som är specifika för denna statistik:</t>
  </si>
  <si>
    <t>Någon av insatserna trygghetslarm, hemtjänst, särskilt boende, matdistribution, ledsagning, korttidsplats, dagverksamhet, avlösning, boendestöd eller kontaktperson/-familj.</t>
  </si>
  <si>
    <t xml:space="preserve">Distribution av mat som insats enligt SoL. </t>
  </si>
  <si>
    <t>Boende i vanliga flerbostadshus, egna hem eller motsvarande. Hit räknas även seniorboende och trygghetsboende för personer i åldern 70 år och äldre i de fall dessa boenden inte är behovsprövade enligt SoL.</t>
  </si>
  <si>
    <t>4 kap. 1§ Socialtjänstlagen (SoL). Insatsen ska vara påbörjad.</t>
  </si>
  <si>
    <t>Mått</t>
  </si>
  <si>
    <t>Annat boende</t>
  </si>
  <si>
    <t>Antal</t>
  </si>
  <si>
    <t/>
  </si>
  <si>
    <t>Med annat boende avses alla former av boende som inte är ordinärt boende eller särskilt boende. Exempel på annat boende är hem för vård eller boende (HVB), boende enligt LSS, familjehem, härbärgen och bostäder där kommunen är kontraktshavare, s.k. "sociala kontrakt". Även för fall där en person bor tillsammans med en person som fått insatsen särskilt boende utan att själv ha fått denna insats används begreppet annat boende.</t>
  </si>
  <si>
    <t>ålder</t>
  </si>
  <si>
    <t>age</t>
  </si>
  <si>
    <t>kön</t>
  </si>
  <si>
    <t>sex</t>
  </si>
  <si>
    <t>insatstyp</t>
  </si>
  <si>
    <t>type of service</t>
  </si>
  <si>
    <t>ordinärt boende</t>
  </si>
  <si>
    <t>ordinary housing</t>
  </si>
  <si>
    <t>särskilt boende</t>
  </si>
  <si>
    <t>special housing</t>
  </si>
  <si>
    <t>annat boende</t>
  </si>
  <si>
    <t>other forms of housing</t>
  </si>
  <si>
    <t>kommun</t>
  </si>
  <si>
    <t>municipality</t>
  </si>
  <si>
    <t>hemtjänst</t>
  </si>
  <si>
    <t>home help services</t>
  </si>
  <si>
    <t>individuals recieving services</t>
  </si>
  <si>
    <t>äldre med pågående beslut om insats</t>
  </si>
  <si>
    <t>hemtjänsttimmar</t>
  </si>
  <si>
    <t>home help service hours</t>
  </si>
  <si>
    <t>korttidsplats</t>
  </si>
  <si>
    <t>short term housing services</t>
  </si>
  <si>
    <t>dygn på korttidsplats</t>
  </si>
  <si>
    <t>days of short term stay</t>
  </si>
  <si>
    <t>imputerade observationer</t>
  </si>
  <si>
    <t>users imputed</t>
  </si>
  <si>
    <t>bortfall i rapporteringen</t>
  </si>
  <si>
    <t>non reporting</t>
  </si>
  <si>
    <t>avvikande rapportering</t>
  </si>
  <si>
    <t>abnormal reporting</t>
  </si>
  <si>
    <t>Insats enligt SoL</t>
  </si>
  <si>
    <t>90-94 år</t>
  </si>
  <si>
    <t>95- år</t>
  </si>
  <si>
    <t>Samtliga</t>
  </si>
  <si>
    <t>Kvinnor</t>
  </si>
  <si>
    <t>Män</t>
  </si>
  <si>
    <t>Totalt</t>
  </si>
  <si>
    <t>Hemtjänst i ordinärt boende*</t>
  </si>
  <si>
    <t xml:space="preserve">65-74 år  </t>
  </si>
  <si>
    <t xml:space="preserve">80-84 år     </t>
  </si>
  <si>
    <t xml:space="preserve">85-89 år       </t>
  </si>
  <si>
    <t>Sidan innehåller information om figur 1 i faktabladet. Sidan innehåller även en knapp med en hyperlänk som tar dig tillbaka till innehållsförteckningen</t>
  </si>
  <si>
    <t xml:space="preserve">*Antal med hemtjänstbeslut som inte uteslutande består följande insatser: Trygghetslarm, Matdistribution, Avlösning, Ledsagning. </t>
  </si>
  <si>
    <t>Sidan innehåller information om tabell 1a och 1b. Sidan innehåller även en knapp med en hyperlänk som tar dig tillbaka till innehållsförteckningen</t>
  </si>
  <si>
    <t>Sidan innehåller information om tabell 2. Sidan innehåller även en knapp med en hyperlänk som tar dig tillbaka till innehållsförteckningen</t>
  </si>
  <si>
    <t>Område</t>
  </si>
  <si>
    <t>Områdeskod</t>
  </si>
  <si>
    <t>2023</t>
  </si>
  <si>
    <t xml:space="preserve">Trygghetslarm </t>
  </si>
  <si>
    <t xml:space="preserve">Hemtjänst i ordinärt boende* </t>
  </si>
  <si>
    <t xml:space="preserve">65-74 år   </t>
  </si>
  <si>
    <t xml:space="preserve">75-79 år      </t>
  </si>
  <si>
    <t xml:space="preserve">75-79 år </t>
  </si>
  <si>
    <t xml:space="preserve">80-84 år   </t>
  </si>
  <si>
    <t xml:space="preserve">85-89 år    </t>
  </si>
  <si>
    <t xml:space="preserve">90-94 år </t>
  </si>
  <si>
    <t xml:space="preserve">95- år </t>
  </si>
  <si>
    <t xml:space="preserve">Samtliga </t>
  </si>
  <si>
    <t xml:space="preserve">Samtliga  </t>
  </si>
  <si>
    <t xml:space="preserve">Ledsagning </t>
  </si>
  <si>
    <t>Med antal avses antal unika personer i riket, i länen respektive i kommunen. Det finns personer som under samma period får insatser från flera olika kommuner. Detta innebär att summan av antalen i den olika kommunerna värden inte alltid är lika med antalet i länen. Och summan av antalen för de olika länen är inte alltid lika med antalet för riket.</t>
  </si>
  <si>
    <t xml:space="preserve">Dagverksamhet </t>
  </si>
  <si>
    <t xml:space="preserve">Avlösning </t>
  </si>
  <si>
    <t xml:space="preserve">Boendestöd </t>
  </si>
  <si>
    <t xml:space="preserve">Kontaktperson/-familj </t>
  </si>
  <si>
    <t xml:space="preserve">Annat bistånd </t>
  </si>
  <si>
    <t>Riket</t>
  </si>
  <si>
    <t>01</t>
  </si>
  <si>
    <t>Stockholm</t>
  </si>
  <si>
    <t>0114</t>
  </si>
  <si>
    <t>Upplands Väsby</t>
  </si>
  <si>
    <t>X</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</si>
  <si>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</si>
  <si>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</si>
  <si>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</si>
  <si>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</si>
  <si>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</si>
  <si>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</si>
  <si>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</si>
  <si>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</si>
  <si>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</si>
  <si>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</si>
  <si>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</si>
  <si>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</si>
  <si>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</si>
  <si>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</si>
  <si>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</si>
  <si>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</si>
  <si>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</si>
  <si>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</si>
  <si>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</si>
  <si>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</si>
  <si>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</si>
  <si>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</si>
  <si>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</si>
  <si>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</si>
  <si>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</si>
  <si>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</si>
  <si>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</si>
  <si>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</si>
  <si>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</si>
  <si>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</si>
  <si>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</si>
  <si>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</si>
  <si>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</si>
  <si>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</si>
  <si>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</si>
  <si>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</si>
  <si>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</si>
  <si>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</si>
  <si>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</si>
  <si>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</si>
  <si>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</si>
  <si>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</si>
  <si>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</si>
  <si>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</si>
  <si>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</si>
  <si>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</si>
  <si>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</si>
  <si>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</si>
  <si>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</si>
  <si>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</si>
  <si>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t>
  </si>
  <si>
    <t>0305</t>
  </si>
  <si>
    <t>Håbo</t>
  </si>
  <si>
    <t>0319</t>
  </si>
  <si>
    <t>Älvkarleby</t>
  </si>
  <si>
    <t>0330</t>
  </si>
  <si>
    <t>Knivsta</t>
  </si>
  <si>
    <t>0331</t>
  </si>
  <si>
    <t>Heby</t>
  </si>
  <si>
    <t>0360</t>
  </si>
  <si>
    <t>Tierp</t>
  </si>
  <si>
    <t>0380</t>
  </si>
  <si>
    <t>0381</t>
  </si>
  <si>
    <t>Enköping</t>
  </si>
  <si>
    <t>0382</t>
  </si>
  <si>
    <t>Östhammar</t>
  </si>
  <si>
    <t>04</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</si>
  <si>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</si>
  <si>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</si>
  <si>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</si>
  <si>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</si>
  <si>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</si>
  <si>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</si>
  <si>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</si>
  <si>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</si>
  <si>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</si>
  <si>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</si>
  <si>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</si>
  <si>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</si>
  <si>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</si>
  <si>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</si>
  <si>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</si>
  <si>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</si>
  <si>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</si>
  <si>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</si>
  <si>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</si>
  <si>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</si>
  <si>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</si>
  <si>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</si>
  <si>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</si>
  <si>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</si>
  <si>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</si>
  <si>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</si>
  <si>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</si>
  <si>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</si>
  <si>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</si>
  <si>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</si>
  <si>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</si>
  <si>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</si>
  <si>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</si>
  <si>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</si>
  <si>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</si>
  <si>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</si>
  <si>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</si>
  <si>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</si>
  <si>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</si>
  <si>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</si>
  <si>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</si>
  <si>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</si>
  <si>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</si>
  <si>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</si>
  <si>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</si>
  <si>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</si>
  <si>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t>
  </si>
  <si>
    <t>0604</t>
  </si>
  <si>
    <t>Aneby</t>
  </si>
  <si>
    <t>0617</t>
  </si>
  <si>
    <t>Gnosjö</t>
  </si>
  <si>
    <t>0642</t>
  </si>
  <si>
    <t>Mullsjö</t>
  </si>
  <si>
    <t>0643</t>
  </si>
  <si>
    <t>Habo</t>
  </si>
  <si>
    <t>0662</t>
  </si>
  <si>
    <t>Gislaved</t>
  </si>
  <si>
    <t>0665</t>
  </si>
  <si>
    <t>Vaggeryd</t>
  </si>
  <si>
    <t>0680</t>
  </si>
  <si>
    <t>0682</t>
  </si>
  <si>
    <t>Nässjö</t>
  </si>
  <si>
    <t>0683</t>
  </si>
  <si>
    <t>Värnamo</t>
  </si>
  <si>
    <t>0684</t>
  </si>
  <si>
    <t>Sävsjö</t>
  </si>
  <si>
    <t>0685</t>
  </si>
  <si>
    <t>Vetlanda</t>
  </si>
  <si>
    <t>0686</t>
  </si>
  <si>
    <t>Eksjö</t>
  </si>
  <si>
    <t>0687</t>
  </si>
  <si>
    <t>Tranås</t>
  </si>
  <si>
    <t>07</t>
  </si>
  <si>
    <t>0760</t>
  </si>
  <si>
    <t>Uppvidinge</t>
  </si>
  <si>
    <t>0761</t>
  </si>
  <si>
    <t>Lessebo</t>
  </si>
  <si>
    <t>0763</t>
  </si>
  <si>
    <t>Tingsryd</t>
  </si>
  <si>
    <t>0764</t>
  </si>
  <si>
    <t>Alvesta</t>
  </si>
  <si>
    <t>0765</t>
  </si>
  <si>
    <t>Älmhult</t>
  </si>
  <si>
    <t>0767</t>
  </si>
  <si>
    <t>Markaryd</t>
  </si>
  <si>
    <t>0780</t>
  </si>
  <si>
    <t>Växjö</t>
  </si>
  <si>
    <t>0781</t>
  </si>
  <si>
    <t>Ljungby</t>
  </si>
  <si>
    <t>08</t>
  </si>
  <si>
    <t>Kalmar</t>
  </si>
  <si>
    <t>0821</t>
  </si>
  <si>
    <t>Högsby</t>
  </si>
  <si>
    <t>0834</t>
  </si>
  <si>
    <t>Torsås</t>
  </si>
  <si>
    <t>0840</t>
  </si>
  <si>
    <t>Mörbylånga</t>
  </si>
  <si>
    <t>0860</t>
  </si>
  <si>
    <t>Hultsfred</t>
  </si>
  <si>
    <t>0861</t>
  </si>
  <si>
    <t>Mönsterås</t>
  </si>
  <si>
    <t>0862</t>
  </si>
  <si>
    <t>Emmaboda</t>
  </si>
  <si>
    <t>0880</t>
  </si>
  <si>
    <t>0881</t>
  </si>
  <si>
    <t>Nybro</t>
  </si>
  <si>
    <t>0882</t>
  </si>
  <si>
    <t>Oskarshamn</t>
  </si>
  <si>
    <t>0883</t>
  </si>
  <si>
    <t>Västervik</t>
  </si>
  <si>
    <t>0884</t>
  </si>
  <si>
    <t>Vimmerby</t>
  </si>
  <si>
    <t>0885</t>
  </si>
  <si>
    <t>Borgholm</t>
  </si>
  <si>
    <t>09</t>
  </si>
  <si>
    <t>Gotland</t>
  </si>
  <si>
    <t>0980</t>
  </si>
  <si>
    <t>Olofström</t>
  </si>
  <si>
    <t>Karlskrona</t>
  </si>
  <si>
    <t>Ronneby</t>
  </si>
  <si>
    <t>Karlshamn</t>
  </si>
  <si>
    <t>Sölvesborg</t>
  </si>
  <si>
    <t>Svalöv</t>
  </si>
  <si>
    <t>Staffanstorp</t>
  </si>
  <si>
    <t>Burlöv</t>
  </si>
  <si>
    <t>Vellinge</t>
  </si>
  <si>
    <t>Östra Göinge</t>
  </si>
  <si>
    <t>Örkelljunga</t>
  </si>
  <si>
    <t>Bjuv</t>
  </si>
  <si>
    <t>Kävlinge</t>
  </si>
  <si>
    <t>Lomma</t>
  </si>
  <si>
    <t>Svedala</t>
  </si>
  <si>
    <t>Skurup</t>
  </si>
  <si>
    <t>Sjöbo</t>
  </si>
  <si>
    <t>Hörby</t>
  </si>
  <si>
    <t>Höör</t>
  </si>
  <si>
    <t>Tomelilla</t>
  </si>
  <si>
    <t>Bromölla</t>
  </si>
  <si>
    <t>Osby</t>
  </si>
  <si>
    <t>Perstorp</t>
  </si>
  <si>
    <t>Klippan</t>
  </si>
  <si>
    <t>Åstorp</t>
  </si>
  <si>
    <t>Båstad</t>
  </si>
  <si>
    <t>Malmö</t>
  </si>
  <si>
    <t>Lund</t>
  </si>
  <si>
    <t>Landskrona</t>
  </si>
  <si>
    <t>Helsingborg</t>
  </si>
  <si>
    <t>Höganäs</t>
  </si>
  <si>
    <t>Eslöv</t>
  </si>
  <si>
    <t>Ystad</t>
  </si>
  <si>
    <t>Trelleborg</t>
  </si>
  <si>
    <t>Kristianstad</t>
  </si>
  <si>
    <t>Simrishamn</t>
  </si>
  <si>
    <t>Ängelholm</t>
  </si>
  <si>
    <t>Hässleholm</t>
  </si>
  <si>
    <t>Hylte</t>
  </si>
  <si>
    <t>Halmstad</t>
  </si>
  <si>
    <t>Laholm</t>
  </si>
  <si>
    <t>Falkenberg</t>
  </si>
  <si>
    <t>Varberg</t>
  </si>
  <si>
    <t>Kungsbacka</t>
  </si>
  <si>
    <t>Härryda</t>
  </si>
  <si>
    <t>Partille</t>
  </si>
  <si>
    <t>Öckerö</t>
  </si>
  <si>
    <t>Stenungsund</t>
  </si>
  <si>
    <t>Tjörn</t>
  </si>
  <si>
    <t>Orust</t>
  </si>
  <si>
    <t>Sotenäs</t>
  </si>
  <si>
    <t>Munkedal</t>
  </si>
  <si>
    <t>Tanum</t>
  </si>
  <si>
    <t>Dals-Ed</t>
  </si>
  <si>
    <t>Färgelanda</t>
  </si>
  <si>
    <t>Ale</t>
  </si>
  <si>
    <t>Lerum</t>
  </si>
  <si>
    <t>Vårgårda</t>
  </si>
  <si>
    <t>Bollebygd</t>
  </si>
  <si>
    <t>Grästorp</t>
  </si>
  <si>
    <t>Essunga</t>
  </si>
  <si>
    <t>Karlsborg</t>
  </si>
  <si>
    <t>Gullspång</t>
  </si>
  <si>
    <t>Tranemo</t>
  </si>
  <si>
    <t>Bengtsfors</t>
  </si>
  <si>
    <t>Mellerud</t>
  </si>
  <si>
    <t>Lilla Edet</t>
  </si>
  <si>
    <t>Mark</t>
  </si>
  <si>
    <t>Svenljunga</t>
  </si>
  <si>
    <t>Herrljunga</t>
  </si>
  <si>
    <t>Vara</t>
  </si>
  <si>
    <t>Götene</t>
  </si>
  <si>
    <t>Tibro</t>
  </si>
  <si>
    <t>Töreboda</t>
  </si>
  <si>
    <t>Göteborg</t>
  </si>
  <si>
    <t>Mölndal</t>
  </si>
  <si>
    <t>Kungälv</t>
  </si>
  <si>
    <t>Lysekil</t>
  </si>
  <si>
    <t>Uddevalla</t>
  </si>
  <si>
    <t>Strömstad</t>
  </si>
  <si>
    <t>Vänersborg</t>
  </si>
  <si>
    <t>Trollhättan</t>
  </si>
  <si>
    <t>Alingsås</t>
  </si>
  <si>
    <t>Borås</t>
  </si>
  <si>
    <t>Ulricehamn</t>
  </si>
  <si>
    <t>Åmål</t>
  </si>
  <si>
    <t>Mariestad</t>
  </si>
  <si>
    <t>Lidköping</t>
  </si>
  <si>
    <t>Skara</t>
  </si>
  <si>
    <t>Skövde</t>
  </si>
  <si>
    <t>Hjo</t>
  </si>
  <si>
    <t>Tidaholm</t>
  </si>
  <si>
    <t>Falköping</t>
  </si>
  <si>
    <t>Kil</t>
  </si>
  <si>
    <t>Eda</t>
  </si>
  <si>
    <t>Torsby</t>
  </si>
  <si>
    <t>Storfors</t>
  </si>
  <si>
    <t>Hammarö</t>
  </si>
  <si>
    <t>Munkfors</t>
  </si>
  <si>
    <t>Forshaga</t>
  </si>
  <si>
    <t>Grums</t>
  </si>
  <si>
    <t>Årjäng</t>
  </si>
  <si>
    <t>Sunne</t>
  </si>
  <si>
    <t>Karlstad</t>
  </si>
  <si>
    <t>Kristinehamn</t>
  </si>
  <si>
    <t>Filipstad</t>
  </si>
  <si>
    <t>Hagfors</t>
  </si>
  <si>
    <t>Arvika</t>
  </si>
  <si>
    <t>Säffle</t>
  </si>
  <si>
    <t>Örebro</t>
  </si>
  <si>
    <t>Lekeberg</t>
  </si>
  <si>
    <t>Laxå</t>
  </si>
  <si>
    <t>Hallsberg</t>
  </si>
  <si>
    <t>Degerfors</t>
  </si>
  <si>
    <t>Hällefors</t>
  </si>
  <si>
    <t>Ljusnarsberg</t>
  </si>
  <si>
    <t>Kumla</t>
  </si>
  <si>
    <t>Askersund</t>
  </si>
  <si>
    <t>Karlskoga</t>
  </si>
  <si>
    <t>Nora</t>
  </si>
  <si>
    <t>Lindesberg</t>
  </si>
  <si>
    <t>Skinnskatteberg</t>
  </si>
  <si>
    <t>Surahammar</t>
  </si>
  <si>
    <t>Kungsör</t>
  </si>
  <si>
    <t>Hallstahammar</t>
  </si>
  <si>
    <t>Norberg</t>
  </si>
  <si>
    <t>Västerås</t>
  </si>
  <si>
    <t>Sala</t>
  </si>
  <si>
    <t>Fagersta</t>
  </si>
  <si>
    <t>Köping</t>
  </si>
  <si>
    <t>Arboga</t>
  </si>
  <si>
    <t>Vansbro</t>
  </si>
  <si>
    <t>Malung-Sälen</t>
  </si>
  <si>
    <t>Gagnef</t>
  </si>
  <si>
    <t>Leksand</t>
  </si>
  <si>
    <t>Rättvik</t>
  </si>
  <si>
    <t>Orsa</t>
  </si>
  <si>
    <t>Älvdalen</t>
  </si>
  <si>
    <t>Smedjebacken</t>
  </si>
  <si>
    <t>Mora</t>
  </si>
  <si>
    <t>Falun</t>
  </si>
  <si>
    <t>Borlänge</t>
  </si>
  <si>
    <t>Säter</t>
  </si>
  <si>
    <t>Hedemora</t>
  </si>
  <si>
    <t>Avesta</t>
  </si>
  <si>
    <t>Ludvika</t>
  </si>
  <si>
    <t>Ockelbo</t>
  </si>
  <si>
    <t>Hofors</t>
  </si>
  <si>
    <t>Ovanåker</t>
  </si>
  <si>
    <t>Nordanstig</t>
  </si>
  <si>
    <t>Ljusdal</t>
  </si>
  <si>
    <t>Gävle</t>
  </si>
  <si>
    <t>Sandviken</t>
  </si>
  <si>
    <t>Söderhamn</t>
  </si>
  <si>
    <t>Bollnäs</t>
  </si>
  <si>
    <t>Hudiksvall</t>
  </si>
  <si>
    <t>Ånge</t>
  </si>
  <si>
    <t>Timrå</t>
  </si>
  <si>
    <t>Härnösand</t>
  </si>
  <si>
    <t>Sundsvall</t>
  </si>
  <si>
    <t>Kramfors</t>
  </si>
  <si>
    <t>Sollefteå</t>
  </si>
  <si>
    <t>Örnsköldsvik</t>
  </si>
  <si>
    <t>Ragunda</t>
  </si>
  <si>
    <t>Bräcke</t>
  </si>
  <si>
    <t>Krokom</t>
  </si>
  <si>
    <t>Strömsund</t>
  </si>
  <si>
    <t>Åre</t>
  </si>
  <si>
    <t>Berg</t>
  </si>
  <si>
    <t>Härjedalen</t>
  </si>
  <si>
    <t>Östersund</t>
  </si>
  <si>
    <t>Nordmaling</t>
  </si>
  <si>
    <t>Bjurholm</t>
  </si>
  <si>
    <t>Vindeln</t>
  </si>
  <si>
    <t>Robertsfors</t>
  </si>
  <si>
    <t>Norsjö</t>
  </si>
  <si>
    <t>Malå</t>
  </si>
  <si>
    <t>Storuman</t>
  </si>
  <si>
    <t>Sorsele</t>
  </si>
  <si>
    <t>Dorotea</t>
  </si>
  <si>
    <t>Vännäs</t>
  </si>
  <si>
    <t>Vilhelmina</t>
  </si>
  <si>
    <t>Åsele</t>
  </si>
  <si>
    <t>Umeå</t>
  </si>
  <si>
    <t>Lycksele</t>
  </si>
  <si>
    <t>Skellefteå</t>
  </si>
  <si>
    <t>Arvidsjaur</t>
  </si>
  <si>
    <t>Arjeplog</t>
  </si>
  <si>
    <t>Jokkmokk</t>
  </si>
  <si>
    <t>Överkalix</t>
  </si>
  <si>
    <t>Kalix</t>
  </si>
  <si>
    <t>Övertorneå</t>
  </si>
  <si>
    <t>Pajala</t>
  </si>
  <si>
    <t>Gällivare</t>
  </si>
  <si>
    <t>Älvsbyn</t>
  </si>
  <si>
    <t>Luleå</t>
  </si>
  <si>
    <t>Piteå</t>
  </si>
  <si>
    <t>Boden</t>
  </si>
  <si>
    <t>Haparanda</t>
  </si>
  <si>
    <t>Kiruna</t>
  </si>
  <si>
    <t>Sidan innehåller information om tabell 3. Sidan innehåller även en knapp med en hyperlänk som tar dig tillbaka till innehållsförteckningen</t>
  </si>
  <si>
    <t>Stockholms län</t>
  </si>
  <si>
    <t>Uppsala län</t>
  </si>
  <si>
    <t>Jönköpings län</t>
  </si>
  <si>
    <t>Kronobergs län</t>
  </si>
  <si>
    <t>Kalmar län</t>
  </si>
  <si>
    <t>Gotlands län</t>
  </si>
  <si>
    <t>Blekinge län</t>
  </si>
  <si>
    <t>Skåne län</t>
  </si>
  <si>
    <t>Hallands län</t>
  </si>
  <si>
    <t>Västra
Götalands län</t>
  </si>
  <si>
    <t>Värmlands län</t>
  </si>
  <si>
    <t>Örebro län</t>
  </si>
  <si>
    <t>Dalarnas län</t>
  </si>
  <si>
    <t>Gävleborgs län</t>
  </si>
  <si>
    <t>Jämtlands län</t>
  </si>
  <si>
    <t>Norrbottens län</t>
  </si>
  <si>
    <t>Södermanlands 
län</t>
  </si>
  <si>
    <t>Östergötlands län</t>
  </si>
  <si>
    <t>Västmanlands län</t>
  </si>
  <si>
    <t>Västernorrlands län</t>
  </si>
  <si>
    <t>Västerbottens län</t>
  </si>
  <si>
    <t>Sidan innehåller information om tabell 5. Sidan innehåller även en knapp med en hyperlänk som tar dig tillbaka till innehållsförteckningen</t>
  </si>
  <si>
    <t>Sidan innehåller information om tabell 4. Sidan innehåller även en knapp med en hyperlänk som tar dig tillbaka till innehållsförteckningen</t>
  </si>
  <si>
    <t>Individuellt inriktad insats i form av tillfälligt övertagande av närståendes vård och omsorg om berörd individ eller stöd och service till berörd individ.</t>
  </si>
  <si>
    <t>Bistånd i form av stöd i den dagliga livsföringen riktat till särskilda målgrupper i eget boende.</t>
  </si>
  <si>
    <t>Bistånd i form av service och personlig omvårdnad i den enskildes bostad eller motsvarande.</t>
  </si>
  <si>
    <t>(Enligt 3 kap. 6 § SoL: person som utses av socialnämnden med uppgift att hjälpa den enskilde och hans eller hennes närmaste i personliga angelägenheter.</t>
  </si>
  <si>
    <t>Individuellt inriktad insats i form av följeslagare ute i samhället för person med funktionsnedsättning.</t>
  </si>
  <si>
    <t>Individuellt inriktad insats i form av boende som ges med stöd av socialtjänstlagen eller lagen om stöd och service till vissa funktionshindrade.</t>
  </si>
  <si>
    <t>Larmanordning varmed hjälp kan påkallas av någon i nödsituation.</t>
  </si>
  <si>
    <t>insats</t>
  </si>
  <si>
    <t>service</t>
  </si>
  <si>
    <t>personlig omvårdnad</t>
  </si>
  <si>
    <t>care</t>
  </si>
  <si>
    <t xml:space="preserve">Not. Eftersom personer kan få SoL insatser från olika kommuner är det möjligt att summan av antalet personer med insats för  alla kommer i ett län är större än antalet i länet. Summan av antalet personer med insats för alla länen kan vara större än antalet i riket. 
</t>
  </si>
  <si>
    <t xml:space="preserve">Avvikande rapportering innebär att uppgifter från en kommun kan bedömas vara felaktiga. </t>
  </si>
  <si>
    <t>Bortfall och avvikande rapportering hanteras med imputering, som innebär att</t>
  </si>
  <si>
    <t xml:space="preserve">Not. Bortfall och avvikande rapportering har hanterats med imputering. Se arken Bortfall och Avvikande rapportering för uppgift om för vilka kommuner imputering har använts.  </t>
  </si>
  <si>
    <t>Personlig omvårdnad och service</t>
  </si>
  <si>
    <t>Service</t>
  </si>
  <si>
    <t>Personlig omvårdnad</t>
  </si>
  <si>
    <t xml:space="preserve">*Antal med hemtjänstbeslut som inte uteslutande består följande insatser: trygghetslarm,  matdistribution, avlösning, ledsagning. </t>
  </si>
  <si>
    <t xml:space="preserve">I tabellen ingår personer med hemtjänstbeslut som inte uteslutande består av rrygghetslarm, matdistribution, avlösning eller ledsagning. </t>
  </si>
  <si>
    <t xml:space="preserve">Summan av kolumnerna  personlig omvårdad och service, service och personlig omvårdnad är inte alltid lika med samtliga med hemtjänst i ordinarie boende p.g.a. att uppgift ibland saknas om vad hemtjänsten innebär. </t>
  </si>
  <si>
    <t>Sidan innehåller information om tabell 6. Sidan innehåller även en knapp med en hyperlänk som tar dig tillbaka till innehållsförteckningen</t>
  </si>
  <si>
    <t>2a. Insats per boendeform - ordinärt boende</t>
  </si>
  <si>
    <t>2b. Insats per boendeform - särskilt boende</t>
  </si>
  <si>
    <t>2c. Insats per boendeform - annat boende</t>
  </si>
  <si>
    <t>5. Personlig omvårdnad och service per kommun</t>
  </si>
  <si>
    <t>6. Hemtjänst per kommun</t>
  </si>
  <si>
    <t>Timmar</t>
  </si>
  <si>
    <t>&lt;1</t>
  </si>
  <si>
    <t>1-7</t>
  </si>
  <si>
    <t>8-15</t>
  </si>
  <si>
    <t>16-30</t>
  </si>
  <si>
    <t>31-45</t>
  </si>
  <si>
    <t>46-60</t>
  </si>
  <si>
    <t>61-75</t>
  </si>
  <si>
    <t>76-90</t>
  </si>
  <si>
    <t>91-105</t>
  </si>
  <si>
    <t>106-120</t>
  </si>
  <si>
    <t>121-135</t>
  </si>
  <si>
    <t>136-150</t>
  </si>
  <si>
    <t>151-743</t>
  </si>
  <si>
    <t>dygnet runt</t>
  </si>
  <si>
    <t>Sidan innehåller information om tabell 7. Sidan innehåller även en knapp med en hyperlänk som tar dig tillbaka till innehållsförteckningen</t>
  </si>
  <si>
    <t>Timmar totalt</t>
  </si>
  <si>
    <t>Genomsnitt timmar per person och dygn, okt mån</t>
  </si>
  <si>
    <t xml:space="preserve">I tabellen ingår personer med hemtjänstbeslut som inte uteslutande består av trygghetslarm, matdistribution, avlösning eller ledsagning. </t>
  </si>
  <si>
    <t>Sidan innehåller information om tabell 8. Sidan innehåller även en knapp med en hyperlänk som tar dig tillbaka till innehållsförteckningen</t>
  </si>
  <si>
    <t>&lt;7</t>
  </si>
  <si>
    <t>61-</t>
  </si>
  <si>
    <t>7b. Timmar per åldersgrp</t>
  </si>
  <si>
    <t>8. Hemtjänsttimmar per kommun</t>
  </si>
  <si>
    <t xml:space="preserve">Hemtjänst som ges till personer i ordinärt boende och inte uteslutande består följande insatser: Trygghetslarm, Matdistribution, Avlösning, Ledsagning. Kommunerna rapporterar insatserna trygghetslarm, matdistribution, avlösning och ledsagning rapporteras antingen som hemtjänstbeslut eller som enskilda beslut. För att göra statistiken över hemtjänst jämförbar mellan kommuner räknar vi därför inte med beslut med enbart dessa insatser.  </t>
  </si>
  <si>
    <t>Sidan innehåller information om tabell 9. Sidan innehåller även en knapp med en hyperlänk som tar dig tillbaka till innehållsförteckningen</t>
  </si>
  <si>
    <t>Antal på korttidsplats 31 okt</t>
  </si>
  <si>
    <t xml:space="preserve">   1-7 dygn under oktober</t>
  </si>
  <si>
    <t xml:space="preserve">   8-14 dygn under oktober</t>
  </si>
  <si>
    <t xml:space="preserve">   15-21 dygn under oktober</t>
  </si>
  <si>
    <t xml:space="preserve">   22-31 dygn under oktober</t>
  </si>
  <si>
    <t xml:space="preserve">   &lt;1 dygn under oktober eller värde saknas</t>
  </si>
  <si>
    <t>Insats</t>
  </si>
  <si>
    <t>10. Korttidsplats</t>
  </si>
  <si>
    <t>11a. Insatser över år</t>
  </si>
  <si>
    <t>Table 11a. Number of persons with services during the year, by year and service. All of Sweden.</t>
  </si>
  <si>
    <t>Sidan innehåller information om tabell 10. Sidan innehåller även en knapp med en hyperlänk som tar dig tillbaka till innehållsförteckningen</t>
  </si>
  <si>
    <t>Sidan innehåller information om tabell 11. Sidan innehåller även en knapp med en hyperlänk som tar dig tillbaka till innehållsförteckningen</t>
  </si>
  <si>
    <t>2014</t>
  </si>
  <si>
    <t>2015</t>
  </si>
  <si>
    <t>2016</t>
  </si>
  <si>
    <t>2017</t>
  </si>
  <si>
    <t>2018</t>
  </si>
  <si>
    <t>2019</t>
  </si>
  <si>
    <t>2020</t>
  </si>
  <si>
    <t>2021</t>
  </si>
  <si>
    <t>2022</t>
  </si>
  <si>
    <t>Not. Totalen kan vara mindre än summan av antalet insatser; detta eftersom samma person kan finnas registrerad på mer än en insats under året.</t>
  </si>
  <si>
    <t>Trygghetslarm, kvinnor</t>
  </si>
  <si>
    <t>Hemtjänst i ordinärt boende*, kvinnor</t>
  </si>
  <si>
    <t>Trygghetslarm, män</t>
  </si>
  <si>
    <t>Hemtjänst i ordinärt boende*, män</t>
  </si>
  <si>
    <t>Matdistribution, kvinnor</t>
  </si>
  <si>
    <t>Matdistribution, män</t>
  </si>
  <si>
    <t>Ledsagning, kvinnor</t>
  </si>
  <si>
    <t>Ledsagning, män</t>
  </si>
  <si>
    <t>Korttidsplats, kvinnor</t>
  </si>
  <si>
    <t>Korttidsplats, män</t>
  </si>
  <si>
    <t>Dagverksamhet, kvinnor</t>
  </si>
  <si>
    <t>Dagverksamhet, män</t>
  </si>
  <si>
    <t>Avlösning, kvinnor</t>
  </si>
  <si>
    <t>Avlösning, män</t>
  </si>
  <si>
    <t>Boendestöd, kvinnor</t>
  </si>
  <si>
    <t>Boendestöd, män</t>
  </si>
  <si>
    <t>Kontaktperson/-familj, kvinnor</t>
  </si>
  <si>
    <t>Kontaktperson/-familj, män</t>
  </si>
  <si>
    <t>Annat bistånd, kvinnor</t>
  </si>
  <si>
    <t>Annat bistånd, män</t>
  </si>
  <si>
    <t>Någon insats, kvinnor</t>
  </si>
  <si>
    <t>Någon insats, män</t>
  </si>
  <si>
    <t>Månad</t>
  </si>
  <si>
    <t>12. Insatser över månader</t>
  </si>
  <si>
    <t>Sidan innehåller information om tabell 12. Sidan innehåller även en knapp med en hyperlänk som tar dig tillbaka till innehållsförteckningen</t>
  </si>
  <si>
    <t>Januari</t>
  </si>
  <si>
    <t>Februari</t>
  </si>
  <si>
    <t>Mars</t>
  </si>
  <si>
    <t>April</t>
  </si>
  <si>
    <t>Maj</t>
  </si>
  <si>
    <t>Juni</t>
  </si>
  <si>
    <t>Juli</t>
  </si>
  <si>
    <t>Augusti</t>
  </si>
  <si>
    <t>September</t>
  </si>
  <si>
    <t>Oktober</t>
  </si>
  <si>
    <t>November</t>
  </si>
  <si>
    <t>December</t>
  </si>
  <si>
    <t>Kommunkod</t>
  </si>
  <si>
    <t>Kommun</t>
  </si>
  <si>
    <t>År</t>
  </si>
  <si>
    <t>Sidan innehåller information om tabell 13. Sidan innehåller även en knapp med en hyperlänk som tar dig tillbaka till innehållsförteckningen</t>
  </si>
  <si>
    <t>13. Imputering p.g.a. bortfall</t>
  </si>
  <si>
    <t>Not. För år 2018 har alla kommuner rapporterat alla perioder.</t>
  </si>
  <si>
    <t>Sidan innehåller information om tabell 14. Sidan innehåller även en knapp med en hyperlänk som tar dig tillbaka till innehållsförteckningen</t>
  </si>
  <si>
    <t>Med korttidsplats under oktober och dagverksamhet</t>
  </si>
  <si>
    <t>Med korttidsplats under oktober och hemtjänst i ordinarie boende</t>
  </si>
  <si>
    <t>Antal med korttidsplats under oktober</t>
  </si>
  <si>
    <t>Ålder</t>
  </si>
  <si>
    <t xml:space="preserve">Män </t>
  </si>
  <si>
    <t>Sidan innehåller information om figur 2 i faktabladet. Sidan innehåller även en knapp med en hyperlänk som tar dig tillbaka till innehållsförteckningen</t>
  </si>
  <si>
    <t>Sidan innehåller information om figur 3 i faktabladet. Sidan innehåller även en knapp med en hyperlänk som tar dig tillbaka till innehållsförteckningen</t>
  </si>
  <si>
    <t>Antal kvinnor med insats</t>
  </si>
  <si>
    <t xml:space="preserve">Antal män med insats </t>
  </si>
  <si>
    <t>Antal kvinnor i befolkningen</t>
  </si>
  <si>
    <t>Antal män i befolkningen</t>
  </si>
  <si>
    <t>Andel kvinnor med insats</t>
  </si>
  <si>
    <t xml:space="preserve">Ålder </t>
  </si>
  <si>
    <t>Andel män med insats</t>
  </si>
  <si>
    <t>14 Imputering p.g.a. avvikande rapportering</t>
  </si>
  <si>
    <t>11b. Insatser över år - efter kön</t>
  </si>
  <si>
    <t>Sidan innehåller information om figur 4 i faktabladet. Sidan innehåller även en knapp med en hyperlänk som tar dig tillbaka till innehållsförteckningen</t>
  </si>
  <si>
    <t>Sidan innehåller information om figur 5 i faktabladet. Sidan innehåller även en knapp med en hyperlänk som tar dig tillbaka till innehållsförteckningen</t>
  </si>
  <si>
    <t xml:space="preserve">Kvinnor </t>
  </si>
  <si>
    <t xml:space="preserve">Män  </t>
  </si>
  <si>
    <t xml:space="preserve">År </t>
  </si>
  <si>
    <t xml:space="preserve">Kvinnor   </t>
  </si>
  <si>
    <t>Sidan innehåller information om figur 6 i faktabladet. Sidan innehåller även en knapp med en hyperlänk som tar dig tillbaka till innehållsförteckningen</t>
  </si>
  <si>
    <t>Sidan innehåller information om figur 7 i faktabladet. Sidan innehåller även en knapp med en hyperlänk som tar dig tillbaka till innehållsförteckningen</t>
  </si>
  <si>
    <t>Figur 1</t>
  </si>
  <si>
    <t>Figur 2</t>
  </si>
  <si>
    <t>Figur 3</t>
  </si>
  <si>
    <t>Figur 4</t>
  </si>
  <si>
    <t>Figur 5</t>
  </si>
  <si>
    <t>Figur 6</t>
  </si>
  <si>
    <t>Figur 7</t>
  </si>
  <si>
    <t>Särskilt boende för äldre</t>
  </si>
  <si>
    <t>Not. 'Någon insats' är antal unika personer som har någon insats och eftersom särskilt boende för äldre i sig är en insats blir 'Någon insats' här = antal på särskilt boende för äldre.</t>
  </si>
  <si>
    <t>Särskilt boende för äldre, kvinnor</t>
  </si>
  <si>
    <t>Särskilt boende för äldre, män</t>
  </si>
  <si>
    <t>7a. Timmar per åldersgrp</t>
  </si>
  <si>
    <t>månad med korrekt rapportering. Kommuner med bortfall eller avvikande rapportering redovisas i följande tabeller:</t>
  </si>
  <si>
    <t>samt Registret över totalbefolkningen, Statistiska centralbyrån. Som mått på befolkningen har medelbefolkningen under året använts.</t>
  </si>
  <si>
    <t xml:space="preserve">Antal män med beslut </t>
  </si>
  <si>
    <t>Antal kvinnor med beslut</t>
  </si>
  <si>
    <t>Antal kvinnor i särskilt boende</t>
  </si>
  <si>
    <t xml:space="preserve">Antal män i särskilt boende </t>
  </si>
  <si>
    <t>9. Särskilt boende för äldre per kommun</t>
  </si>
  <si>
    <t>Undertryckande av talet i en cell görs med ett "X",</t>
  </si>
  <si>
    <t xml:space="preserve">Röjandekontroll </t>
  </si>
  <si>
    <t>Västra Götalands län</t>
  </si>
  <si>
    <t>På grund av den sekretess som gäller för statistiken presenteras inte värden i statistiken som skulle kunna göra det möjligt att identifiera enskilda personer.</t>
  </si>
  <si>
    <t>Kristina Klerdal</t>
  </si>
  <si>
    <t>Tabell 1a. Antal 65 år och äldre med pågående beslut om insats enligt SoL den 31 oktober 2024 efter ålder, kön och insats. Riket.</t>
  </si>
  <si>
    <t>Table 1a. Number of individuals receiving services October 31 2024, by age, gender and type of service. All of Sweden.</t>
  </si>
  <si>
    <t>Tabell 1b. Antal 65 år och äldre med pågående beslut om insats enligt SoL under 2024 efter ålder, kön och insatstyp. Riket.</t>
  </si>
  <si>
    <t>Table 1b. Number of individuals receiving services during 2024, by age, gender and type of service. All of Sweden.</t>
  </si>
  <si>
    <t>Tabell 2a. Antal 65 år och äldre i ordinärt boende med pågående beslut om insats enligt SoL den 31 oktober 2024 efter ålder, kön och insats. Riket.</t>
  </si>
  <si>
    <t>Table 2a. Number of individuals in ordinary housing October 31 2024. Distribution by age, gender and service. All of Sweden.</t>
  </si>
  <si>
    <t>Tabell 2c. Antal 65 år och äldre i annat boende med pågående beslut om insats enligt SoL den 31 oktober 2024 efter ålder, kön och insats. Riket.</t>
  </si>
  <si>
    <t>Table 2c. Number of individuals in other forms of housing October 31 2024. Distribution by age, gender and service. All of Sweden.</t>
  </si>
  <si>
    <t>Tabell 3. Antal 65 år och äldre med pågående beslut om insats enligt SoL den 31 oktober 2024 efter insats och kommun.</t>
  </si>
  <si>
    <t>Table 3. Number of indivuduals receiving services October 31 2024 by service and municipality.</t>
  </si>
  <si>
    <t>Tabell 4. Antal 65 år och äldre med pågående beslut om insats enligt SoL 2024 efter insats och kommun.</t>
  </si>
  <si>
    <t>Table 4. Number of indivuduals receiving services during the year 2024 by service and municipality.</t>
  </si>
  <si>
    <t>Tabell 5. Antal 65 år och äldre med pågående beslut om hemtjänst i ordinärt boende den 31 oktober 2024 efter typ av hemtjänst och kommun.</t>
  </si>
  <si>
    <t>Table 5. Number of individuals with home help services in ordinary housing October 31 2024 by type of home help service and municipality.</t>
  </si>
  <si>
    <t>Tabell 6. Antal 65 år och äldre med pågående beslut om hemtjänst i ordinärt boende den 31 oktober 2024 efter ålder, kön och kommun.</t>
  </si>
  <si>
    <t>Table 6. Number of individuals with home help services in ordinary housing October 31 2024 by age, gender and municipality. All of Sweden.</t>
  </si>
  <si>
    <t>Tabell 7a. Antal 65 år och äldre med pågående beslut om hemtjänst i ordinärt boende 31 oktober 2024 efter antal beviljade hemtjänsttimmar per månad, kön och åldersgrupp. Riket</t>
  </si>
  <si>
    <t>Table 7a. Number of individuals with home help services in ordinary housing 31 October 2024, by number of home help service hours, sex and age. All of Sweden</t>
  </si>
  <si>
    <t>Tabell 7b. Beviljade hemtjänsttimmar oktober månad 2024 till personer 65 år och äldre med hemtjänst i ordinärt boende efter kön och åldersgrupp. Riket.</t>
  </si>
  <si>
    <t>Tabell 8. Antal 65 år och äldre med pågående beslut om hemtjänst i ordinärt boende den 31 oktober 2024 efter antal beviljade hemtjänsttimmar per månad, kön och åldersgrupp. Riket</t>
  </si>
  <si>
    <t>Table 8. Number of individuals with home help services in ordinary housing 31 October 2024, by number of home help service hours and municipality.</t>
  </si>
  <si>
    <t>Tabell 9. Antal 65 år och äldre med pågående beslut om särskilt boende för äldre den 31 oktober 2024 efter ålder, kön och kommun.</t>
  </si>
  <si>
    <t>Table 9. Number of individuals in special housing October 31 2024 by age, gender and municipality. All of Sweden.</t>
  </si>
  <si>
    <t>Tabell 10. Antal 65 år och äldre med pågående beslut om korttidsplats den 31 oktober 2024 efter ålder, kön, insats och dygn på korttidsplats under oktober. Riket.</t>
  </si>
  <si>
    <t>Table 10. Number of individuals receiving short term housing services October 2024, by age, sex, service and days of short term stay during October. All of Sweden.</t>
  </si>
  <si>
    <t>Tabell 11a. Antal 65 år och äldre med pågående beslut om insats enligt SoL  2014-2024 efter år och insats. Riket.</t>
  </si>
  <si>
    <t>Table 11a. Number of persons with services during the year 2014-2024, by year and service. All of Sweden.</t>
  </si>
  <si>
    <t>2024</t>
  </si>
  <si>
    <t>Tabell 13. Antal observationer som imputerats på grund av bortfall  2015-2024 efter period och kommun. Riket.</t>
  </si>
  <si>
    <t>Table 13. Number of observations imputed due to non-reporting 2015-2024, by period and municipality.</t>
  </si>
  <si>
    <t>Tabell 14. Antal observationer som imputerats på grund av avvikande rapportering 2024 efter månad och kommun. Riket.</t>
  </si>
  <si>
    <t>Table 14. Number of observations imputed due to abnormal reporting 2024, by month and municipality.</t>
  </si>
  <si>
    <t>Tabell 2b. Antal 65 år och äldre i särskilt boende för äldre med pågående beslut om insats enligt SoL den 31 oktober 2024 efter ålder, kön och insats. Riket.</t>
  </si>
  <si>
    <t>Table 2b. Number of individuals in special housing October 31 2024. Distribution by age, gender and service. All of Sweden.</t>
  </si>
  <si>
    <t>x</t>
  </si>
  <si>
    <t>VaXholm</t>
  </si>
  <si>
    <t>OXelösund</t>
  </si>
  <si>
    <t>BoXholm</t>
  </si>
  <si>
    <t>VäXjö</t>
  </si>
  <si>
    <t>LaXå</t>
  </si>
  <si>
    <t>ÖverkaliX</t>
  </si>
  <si>
    <t>KaliX</t>
  </si>
  <si>
    <t>Table 12. Number of persons with services during the year 2014-2024, by month and service. All of Sweden.</t>
  </si>
  <si>
    <t>Tabell 12. Antal 65 år och äldre med pågående beslut om insats enligt SoL 2014-2024 efter månad och insats. Riket.</t>
  </si>
  <si>
    <t>Table 11b. Number of persons with services during the year 2014-2024, by year, gender, and service. All of Sweden.</t>
  </si>
  <si>
    <t>Tabell 11b. Antal 65 år och äldre med pågående beslut om insats enligt SoL 2014-2024  efter år, kön och insats. Riket.</t>
  </si>
  <si>
    <t>Figur 1. Antal 65 år och äldre med pågående beslut om insats enligt SoL den 31 oktober 2024 efter kön och insats. Riket.</t>
  </si>
  <si>
    <t>Figur 7. Andel personer 65 år och äldre i befolkningen i särskilt boende för äldre 2014-2024 efter kön. Riket.</t>
  </si>
  <si>
    <t>Figur 6. Andel personer 65 år och äldre i befolkningen med pågående beslut om hemtjänst 2014-2024 efter kön. Riket.</t>
  </si>
  <si>
    <t>Figur 5. Antal personer 65 år och äldre i befolkningen i särskilt boende för äldre den 31 oktober 2024 efter ålder och kön. Riket.</t>
  </si>
  <si>
    <t>Figur 4. Antal personer 65 år och äldre i befolkningen med pågående beslut om hemtjänst den 31 oktober 2024 efter ålder och kön. Riket.</t>
  </si>
  <si>
    <t>Figur 3. Andel personer 65 år och äldre i befolkningen med pågående beslut om insats enligt SoL den 31 oktober 2024 efter ålder och kön. Riket.</t>
  </si>
  <si>
    <t>Statistik om socialtjänstinsatser till äldre 2024</t>
  </si>
  <si>
    <t>Statistics on Care and Services for the Elderly 2024</t>
  </si>
  <si>
    <t xml:space="preserve">Källa: Registret över socialtjänstinsatser till äldre och personer med funktionsnedsättning, Socialstyrelsen </t>
  </si>
  <si>
    <t>Figur 2. Antal personer i åldern 65 år och äldre med pågående beslut om insats enligt SoL den 31 oktober 2024 efter ålder och kön. Riket.</t>
  </si>
  <si>
    <t>Service according to SoL</t>
  </si>
  <si>
    <t>Women</t>
  </si>
  <si>
    <t>Men</t>
  </si>
  <si>
    <t>Security alarm</t>
  </si>
  <si>
    <t>Home help services</t>
  </si>
  <si>
    <t>Special housing</t>
  </si>
  <si>
    <t>Food distribution</t>
  </si>
  <si>
    <t>Companion service</t>
  </si>
  <si>
    <t>Short term housing</t>
  </si>
  <si>
    <t>Daytime activities</t>
  </si>
  <si>
    <t>Relief service</t>
  </si>
  <si>
    <t>Living support</t>
  </si>
  <si>
    <t>Contact person/familiy</t>
  </si>
  <si>
    <t>Other services</t>
  </si>
  <si>
    <t>Source: National Register of Care and Social Services for the Elderly and Persons with Impairments, The National Board of Health and Welfare</t>
  </si>
  <si>
    <t>*Number with home help services that do not exclusively consist of the following services: Security alarm, Food distribution, Relief service, Companion service.</t>
  </si>
  <si>
    <t>Age</t>
  </si>
  <si>
    <t>65-74</t>
  </si>
  <si>
    <t xml:space="preserve">75-79      </t>
  </si>
  <si>
    <t xml:space="preserve">80-84     </t>
  </si>
  <si>
    <t xml:space="preserve">85-89       </t>
  </si>
  <si>
    <t>90-94</t>
  </si>
  <si>
    <t>95-</t>
  </si>
  <si>
    <r>
      <t>Figure 2. Number of individuals receiving services October 31</t>
    </r>
    <r>
      <rPr>
        <b/>
        <vertAlign val="superscript"/>
        <sz val="10"/>
        <color theme="1"/>
        <rFont val="Noto Sans"/>
        <family val="2"/>
        <scheme val="minor"/>
      </rPr>
      <t>st</t>
    </r>
    <r>
      <rPr>
        <b/>
        <sz val="10"/>
        <color theme="1"/>
        <rFont val="Noto Sans"/>
        <family val="2"/>
        <scheme val="minor"/>
      </rPr>
      <t xml:space="preserve"> 2024, by age and sex. All of Sweden.</t>
    </r>
  </si>
  <si>
    <t>Number of women with services</t>
  </si>
  <si>
    <t>Number of men with services</t>
  </si>
  <si>
    <t>Number of women in the population</t>
  </si>
  <si>
    <t>Number of men in the population</t>
  </si>
  <si>
    <r>
      <t>Age</t>
    </r>
    <r>
      <rPr>
        <b/>
        <sz val="9"/>
        <color theme="0"/>
        <rFont val="Noto Sans"/>
        <family val="2"/>
        <scheme val="minor"/>
      </rPr>
      <t>2</t>
    </r>
  </si>
  <si>
    <t>Proportion of women with services</t>
  </si>
  <si>
    <t>Proportion of men with services</t>
  </si>
  <si>
    <t>75-79</t>
  </si>
  <si>
    <t>80-84</t>
  </si>
  <si>
    <t>85-89</t>
  </si>
  <si>
    <t>Source: National Register of Care and Social Services for the Elderly and Persons with Impairments, The National Board of Health and Welfare and The Total Population Register, Statistics Sweden</t>
  </si>
  <si>
    <t>Källa: Registret över socialtjänstinsatser till äldre och personer med funktionsnedsättning, Socialstyrelsen och Registret över Totalbefolkningn, Statistiska centralbyrån.</t>
  </si>
  <si>
    <t>Source: National Register of Care and Social Services for the Elderly and Persons with Impairments, The National Board of Health and Welfare and The Total Population Register, Statistics Sweden.</t>
  </si>
  <si>
    <t>Figure 4. Number of individuals receiving home help services October 31 2024, by age and sex. All of Sweden.</t>
  </si>
  <si>
    <t>Källa: Registret över socialtjänstinsatser till äldre och personer med funktionsnedsättning, Socialstyrelsen and Registret över totalbefolkningn, Statistiska centralbyrån.</t>
  </si>
  <si>
    <t>Figure 5. Number of individuals in special housing October 31 2024, by age and sex. All of Sweden.</t>
  </si>
  <si>
    <t>Källa: Registret över socialtjänstinsatser till äldre och personer med funktionsnedsättning, Socialstyrelsen och Registret över totalbefolkningn, Statistiska centralbyrån.</t>
  </si>
  <si>
    <t>Figure 6. Percentage of individuals receiving home help services 2014-2024, by age and sex. All of Sweden.</t>
  </si>
  <si>
    <t>Year</t>
  </si>
  <si>
    <t>Figure 7. Percentage of individuals in special housing 2014-2024, by age and sex. All of Sweden.</t>
  </si>
  <si>
    <t>Table 7b. Number of home help service hours, by gender and age, october 2024. All of Sweden</t>
  </si>
  <si>
    <t>Kursat Tuncer</t>
  </si>
  <si>
    <t>Proportion of women</t>
  </si>
  <si>
    <t>Proportion of men</t>
  </si>
  <si>
    <t>2025-4-9534</t>
  </si>
  <si>
    <t>Figure 1. Number of individuals receiving services October 31 2024, by age, sex and type of service. All of Sweden.</t>
  </si>
  <si>
    <t>Figur 2. Antal 65 år och äldre med pågående beslut om insats enligt SoL den 31 oktober 2024 efter ålder och kön. Riket.</t>
  </si>
  <si>
    <t>Figure 2. Number of individuals receiving services October 31 2024, by age and sex. All of Sweden.</t>
  </si>
  <si>
    <t>Figure 3. Percentage of individuals receiving services October 31 2024, by age and sex. All of Sweden.</t>
  </si>
  <si>
    <t>Figur 6. Andel personer 65 år och äldre i befolkningen med pågående beslut om hemtjänst i ordinärt boende* 2014-2024 efter kön. Riket.</t>
  </si>
  <si>
    <t>1a. Insats per åldersgrupp 31 oktober 2024</t>
  </si>
  <si>
    <t>Tabell 1a. Antal 65 år och äldre med pågående beslut om insats enligt SoL den 31 oktober 2024 efter ålder, kön och insats enligt SoL. Riket.</t>
  </si>
  <si>
    <t xml:space="preserve">Table 1a. Number of individuals receiving services October 31 2024, by age, gender and type of service. All of Sweden.
</t>
  </si>
  <si>
    <t>1b. Insats per åldersgrupp 2024</t>
  </si>
  <si>
    <t>Tabell 1b. Antal 65 år och äldre med pågående beslut om insats enligt SoL under 2024 efter ålder, kön och insats. Riket.</t>
  </si>
  <si>
    <t xml:space="preserve">Tabell 2a. Antal 65 år och äldre i ordinärt boende med pågående beslut om insats enligt SoL den 31 oktober 2024 efter ålder, kön och insats. Riket.
</t>
  </si>
  <si>
    <t xml:space="preserve">Table 2a. Number of individuals in ordinary housing October 31 2024 by age, gender and type of service. All of Sweden.
</t>
  </si>
  <si>
    <t>Table 2b. Number of individuals in special housing October 31 2024 by age, gender and type of service. All of Sweden.</t>
  </si>
  <si>
    <t>Table 2c. Number of individuals in other forms of housing October 31 2024 by age, gender and type of service. All of Sweden.</t>
  </si>
  <si>
    <t>3. Insats per kommun 31 oktober 2024</t>
  </si>
  <si>
    <t>Tabell 3. Antal 65 år och äldre med pågående beslut om insats enligt SoL den 31 oktober 2024. Fördelat på insats och kommun.</t>
  </si>
  <si>
    <t>Table 3. Number of indivuduals receiving services October 31 2024 by type of service and municipality.</t>
  </si>
  <si>
    <t>4. Insats per kommun 2024</t>
  </si>
  <si>
    <t>Tabell 4. Antal 65 år och äldre med pågående beslut om insats enligt SoL under 2024. Fördelat på insats och kommun.</t>
  </si>
  <si>
    <t>Table 3. Number of indivuduals receiving services during year 2024 by type of service and municipality.</t>
  </si>
  <si>
    <t>Tabell 5. Antal 65 år och äldre med pågående beslut om hemtjänst i ordinärt boende* den 31 oktober 2024 efter typ av hemtjänst och kommun.</t>
  </si>
  <si>
    <t>Table 5. Number of individuals with home help services in ordinary housing October 31 2024 by type of service, and municipality.</t>
  </si>
  <si>
    <t>Tabell 6. Antal 65 år och äldre med pågående beslut om hemtjänst i ordinärt boende* den 31 oktober 2024 efter åldersgrupp, kön, och kommun.</t>
  </si>
  <si>
    <t>Table 6. Number of people with home help services in ordinary housing October 31 2024 by age, gender and municipality.</t>
  </si>
  <si>
    <t>Tabell 7a. Antal 65 år och äldre med pågående beslut om hemtjänst i ordinärt boende* den 31 oktober 2024 efter antal beviljade hemtjänsttimmar, kön och åldersgrupp. Riket</t>
  </si>
  <si>
    <t xml:space="preserve">Table 7a. Number of individuals with home help services in ordinary housing 31 October 2024, by number of home help service hours, gender and age. All of Sweden
</t>
  </si>
  <si>
    <t>Tabell 7b. Beviljade hemtjänsttimmar oktober månad 2024 till personer 65 år och äldre med hemtjänst i ordinärt boende*. Per kön och åldersgrupp. Riket.</t>
  </si>
  <si>
    <t>Tabell 8. Antal 65 år och äldre i ordinärt boende med pågående beslut om hemtjänst i ordinärt boende* den 31 oktober 2024. Fördelat på antal beviljade hemtjänsttimmar och kommun.</t>
  </si>
  <si>
    <t>Table 8. Number of people with home help services in ordinary housing October 31 2024 by number of home help service hours and municipality.</t>
  </si>
  <si>
    <t>Tabell 9. Antal 65 år och äldre med pågående beslut om särskilt boende för äldre den 31 oktober 2024. Fördelat på åldersgrupp, kön och kommun.</t>
  </si>
  <si>
    <t>Table 9. Number of residents receiving special housing October 31 2024 by age, gender and municipality.</t>
  </si>
  <si>
    <t>Table 10. Number of individuals receiving short term housing services October 2024, by age, gender, type of service and days of short term stay during October. All of Sweden.</t>
  </si>
  <si>
    <t>Tabell 11a. Antal 65 år och äldre med pågående beslut om insats enligt SoL 2014-2024 efter år och insats. Riket.</t>
  </si>
  <si>
    <t>Tabell 11b. Antal 65 år och äldre med pågående beslut om insats enligt SoL 2014-2024 efter år, kön och insats. Riket.</t>
  </si>
  <si>
    <t>Tabell 12. Antal 65 år och äldre med insats enligt SoL 2014-2024 efter månad och insats. Riket.</t>
  </si>
  <si>
    <t>Table 11. Number of persons with services, by month and services type. All of Sweden, 2014-2024</t>
  </si>
  <si>
    <t>Tabell 13. Antal observationer som imputerats på grund av bortfall 2015-2024 efter period och kommun,  Riket.</t>
  </si>
  <si>
    <t>Tabell 14. Antal observationer som imputerats på grund av avvikande rapportering 2024 efter period och kommun, 2015-2024. Riket.</t>
  </si>
  <si>
    <t>Table 13. Number of observations imputed due to abnormal reporting 2024, by period and municipality.</t>
  </si>
  <si>
    <t>Figure 3. Proportion of individuals receiving services October 31 2024, by age and sex. All of Sweden.</t>
  </si>
  <si>
    <t>Socialtjänst, publiceringsår 2025</t>
  </si>
  <si>
    <t>Figur 4. Antal personer 65 år och äldre i befolkningen med pågående beslut om hemtjänst i ordinärt boende enligt SoL den 31 oktober 2024 efter ålder och kön. Riket.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</si>
</sst>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0\ &quot;kr&quot;_-;\-* #,##0\ &quot;kr&quot;_-;_-* &quot;-&quot;\ &quot;kr&quot;_-;_-@_-"/>
    <numFmt numFmtId="44" formatCode="_-* #,##0.00\ &quot;kr&quot;_-;\-* #,##0.00\ &quot;kr&quot;_-;_-* &quot;-&quot;??\ &quot;kr&quot;_-;_-@_-"/>
    <numFmt numFmtId="164" formatCode="_-* #,##0.00_-;\-* #,##0.00_-;_-* &quot;-&quot;??_-;_-@_-"/>
    <numFmt numFmtId="165" formatCode="0&quot; &quot;%"/>
    <numFmt numFmtId="166" formatCode="0.0"/>
  </numFmts>
  <fonts count="62">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color theme="1"/>
      <name val="Noto Sans"/>
      <family val="2"/>
      <scheme val="minor"/>
    </font>
    <font>
      <sz val="7"/>
      <name val="Noto Sans"/>
      <family val="2"/>
      <scheme val="major"/>
    </font>
    <font>
      <sz val="8"/>
      <color rgb="FF000000"/>
      <name val="Century Gothic"/>
      <family val="2"/>
    </font>
    <font>
      <u/>
      <sz val="8"/>
      <color theme="1"/>
      <name val="Noto Sans"/>
      <family val="2"/>
      <scheme val="minor"/>
    </font>
    <font>
      <sz val="8"/>
      <name val="Noto Sans"/>
      <family val="2"/>
      <scheme val="minor"/>
    </font>
    <font>
      <b/>
      <sz val="10"/>
      <name val="Noto Sans"/>
      <family val="2"/>
      <scheme val="minor"/>
    </font>
    <font>
      <sz val="10"/>
      <name val="Noto Sans"/>
      <family val="2"/>
      <scheme val="minor"/>
    </font>
    <font>
      <b/>
      <sz val="9"/>
      <name val="Noto Sans"/>
      <family val="2"/>
      <scheme val="minor"/>
    </font>
    <font>
      <sz val="8.5"/>
      <name val="Noto Sans"/>
      <family val="2"/>
      <scheme val="minor"/>
    </font>
    <font>
      <b/>
      <sz val="8.5"/>
      <name val="Noto Sans"/>
      <family val="2"/>
      <scheme val="minor"/>
    </font>
    <font>
      <b/>
      <vertAlign val="superscript"/>
      <sz val="10"/>
      <color theme="1"/>
      <name val="Noto Sans"/>
      <family val="2"/>
      <scheme val="minor"/>
    </font>
    <font>
      <b/>
      <sz val="9"/>
      <color theme="0"/>
      <name val="Noto Sans"/>
      <family val="2"/>
      <scheme val="minor"/>
    </font>
    <font>
      <sz val="9"/>
      <name val="Noto Sans"/>
      <family val="2"/>
      <scheme val="minor"/>
    </font>
    <font>
      <sz val="7"/>
      <name val="Noto Sans"/>
      <family val="2"/>
      <scheme val="minor"/>
    </font>
  </fonts>
  <fills count="4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0"/>
        <bgColor indexed="64"/>
      </patternFill>
    </fill>
  </fills>
  <borders count="2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right/>
      <top style="medium">
        <color theme="8"/>
      </top>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top style="thin">
        <color auto="1"/>
      </top>
      <bottom style="thin">
        <color auto="1"/>
      </bottom>
      <diagonal/>
    </border>
    <border>
      <left style="thin">
        <color auto="1"/>
      </left>
      <right/>
      <top/>
      <bottom style="thin">
        <color auto="1"/>
      </bottom>
      <diagonal/>
    </border>
  </borders>
  <cellStyleXfs count="72">
    <xf numFmtId="0" fontId="0" fillId="0" borderId="0"/>
    <xf numFmtId="165"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4"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5" fillId="0" borderId="0" applyNumberFormat="0" applyFill="0" applyBorder="0" applyAlignment="0" applyProtection="0"/>
    <xf numFmtId="0" fontId="48" fillId="0" borderId="7">
      <alignment horizontal="center" vertical="center"/>
    </xf>
  </cellStyleXfs>
  <cellXfs count="334">
    <xf numFmtId="0" fontId="0" fillId="0" borderId="0" xfId="0"/>
    <xf numFmtId="0" fontId="0" fillId="0" borderId="0" xfId="0"/>
    <xf numFmtId="0" fontId="29" fillId="0" borderId="0" xfId="0" applyFont="1"/>
    <xf numFmtId="0" fontId="27" fillId="0" borderId="0" xfId="0" applyFont="1"/>
    <xf numFmtId="0" fontId="27" fillId="0" borderId="0" xfId="0" applyFont="1"/>
    <xf numFmtId="0" fontId="27" fillId="0" borderId="0" xfId="0" applyFont="1"/>
    <xf numFmtId="0" fontId="27" fillId="0" borderId="0" xfId="0" applyFont="1"/>
    <xf numFmtId="0" fontId="32" fillId="0" borderId="0" xfId="0" applyFont="1"/>
    <xf numFmtId="0" fontId="33" fillId="0" borderId="0" xfId="0" applyFont="1"/>
    <xf numFmtId="0" fontId="34" fillId="0" borderId="0" xfId="0" applyFont="1" applyFill="1"/>
    <xf numFmtId="0" fontId="33" fillId="0" borderId="0" xfId="0" applyFont="1"/>
    <xf numFmtId="0" fontId="35" fillId="0" borderId="0" xfId="0" applyFont="1"/>
    <xf numFmtId="0" fontId="36" fillId="0" borderId="0" xfId="0" applyFont="1"/>
    <xf numFmtId="0" fontId="28" fillId="0" borderId="0" xfId="0" applyFont="1" applyFill="1"/>
    <xf numFmtId="0" fontId="37" fillId="0" borderId="0" xfId="0" applyFont="1" applyFill="1"/>
    <xf numFmtId="0" fontId="38" fillId="0" borderId="0" xfId="0" applyFont="1" applyFill="1"/>
    <xf numFmtId="0" fontId="28" fillId="0" borderId="0" xfId="0" applyFont="1"/>
    <xf numFmtId="0" fontId="39" fillId="0" borderId="0" xfId="0" applyFont="1"/>
    <xf numFmtId="0" fontId="40" fillId="0" borderId="0" xfId="0" applyFont="1" applyAlignment="1"/>
    <xf numFmtId="0" fontId="40" fillId="0" borderId="0" xfId="0" applyFont="1"/>
    <xf numFmtId="0" fontId="41" fillId="0" borderId="0" xfId="0" applyFont="1" applyFill="1"/>
    <xf numFmtId="0" fontId="40" fillId="0" borderId="0" xfId="0" applyFont="1" applyFill="1"/>
    <xf numFmtId="0" fontId="42" fillId="0" borderId="0" xfId="0" applyFont="1" applyFill="1"/>
    <xf numFmtId="0" fontId="39" fillId="0" borderId="0" xfId="0" applyFont="1" applyFill="1"/>
    <xf numFmtId="0" fontId="2" fillId="0" borderId="0" xfId="0" applyFont="1"/>
    <xf numFmtId="0" fontId="25" fillId="0" borderId="0" xfId="59"/>
    <xf numFmtId="0" fontId="12" fillId="0" borderId="0" xfId="60"/>
    <xf numFmtId="0" fontId="2" fillId="0" borderId="0" xfId="7" applyFill="1"/>
    <xf numFmtId="0" fontId="29" fillId="0" borderId="0" xfId="0" applyFont="1" applyAlignment="1">
      <alignment horizontal="left" wrapText="1"/>
    </xf>
    <xf numFmtId="0" fontId="0" fillId="0" borderId="0" xfId="0" applyAlignment="1">
      <alignment horizontal="left" vertical="top" wrapText="1"/>
    </xf>
    <xf numFmtId="0" fontId="20" fillId="0" borderId="0" xfId="67" applyAlignment="1">
      <alignment horizontal="left" vertical="top" wrapText="1"/>
    </xf>
    <xf numFmtId="0" fontId="26" fillId="0" borderId="0" xfId="66"/>
    <xf numFmtId="0" fontId="17" fillId="0" borderId="0" xfId="62"/>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9" fillId="0" borderId="0" xfId="68" applyFont="1"/>
    <xf numFmtId="0" fontId="40" fillId="0" borderId="0" xfId="68" applyFont="1"/>
    <xf numFmtId="0" fontId="43" fillId="0" borderId="0" xfId="69" applyFont="1" applyAlignment="1">
      <alignment horizontal="left" vertical="top" wrapText="1"/>
    </xf>
    <xf numFmtId="0" fontId="44" fillId="0" borderId="0" xfId="69" applyFont="1" applyFill="1" applyAlignment="1">
      <alignment horizontal="left"/>
    </xf>
    <xf numFmtId="0" fontId="40" fillId="0" borderId="0" xfId="68" applyFont="1" applyAlignment="1">
      <alignment horizontal="left"/>
    </xf>
    <xf numFmtId="0" fontId="39" fillId="0" borderId="0" xfId="68" applyFont="1" applyAlignment="1">
      <alignment horizontal="left"/>
    </xf>
    <xf numFmtId="0" fontId="25" fillId="0" borderId="0" xfId="59" applyFill="1"/>
    <xf numFmtId="0" fontId="40" fillId="0" borderId="0" xfId="68" applyFont="1" applyFill="1"/>
    <xf numFmtId="0" fontId="2" fillId="0" borderId="0" xfId="8" applyFill="1"/>
    <xf numFmtId="0" fontId="2" fillId="0" borderId="0" xfId="8" applyFill="1" applyAlignment="1">
      <alignment horizontal="left" vertical="top" wrapText="1"/>
    </xf>
    <xf numFmtId="0" fontId="43" fillId="0" borderId="0" xfId="69" applyFont="1" applyFill="1" applyAlignment="1">
      <alignment horizontal="left" vertical="top" wrapText="1"/>
    </xf>
    <xf numFmtId="0" fontId="2" fillId="0" borderId="0" xfId="8" applyFill="1" applyAlignment="1">
      <alignment horizontal="left"/>
    </xf>
    <xf numFmtId="0" fontId="12" fillId="0" borderId="0" xfId="60" applyFill="1"/>
    <xf numFmtId="0" fontId="46" fillId="0" borderId="0" xfId="0" applyFont="1"/>
    <xf numFmtId="0" fontId="25" fillId="0" borderId="0" xfId="59"/>
    <xf numFmtId="0" fontId="47" fillId="0" borderId="0" xfId="0" applyFont="1"/>
    <xf numFmtId="0" fontId="47" fillId="0" borderId="0" xfId="68" applyFont="1" applyAlignment="1">
      <alignment horizontal="left"/>
    </xf>
    <xf numFmtId="0" fontId="4" fillId="0" borderId="0" xfId="0" applyFont="1" applyFill="1"/>
    <xf numFmtId="0" fontId="16" fillId="0" borderId="0" xfId="61" quotePrefix="1" applyAlignment="1"/>
    <xf numFmtId="0" fontId="16" fillId="0" borderId="0" xfId="61" applyAlignment="1"/>
    <xf numFmtId="0" fontId="25" fillId="0" borderId="0" xfId="59" applyAlignment="1"/>
    <xf numFmtId="0" fontId="19" fillId="0" borderId="0" xfId="60" applyFont="1"/>
    <xf numFmtId="0" fontId="0" fillId="0" borderId="0" xfId="60" applyFont="1"/>
    <xf numFmtId="0" fontId="19" fillId="0" borderId="0" xfId="60" applyFont="1" applyAlignment="1">
      <alignment wrapText="1"/>
    </xf>
    <xf numFmtId="0" fontId="19" fillId="0" borderId="0" xfId="60" applyFont="1" applyAlignment="1">
      <alignment horizontal="left" vertical="center" wrapText="1"/>
    </xf>
    <xf numFmtId="0" fontId="19" fillId="0" borderId="0" xfId="60" applyFont="1" applyAlignment="1">
      <alignment horizontal="left" vertical="center"/>
    </xf>
    <xf numFmtId="0" fontId="0" fillId="0" borderId="0" xfId="60" applyFont="1" applyAlignment="1">
      <alignment wrapText="1"/>
    </xf>
    <xf numFmtId="0" fontId="0" fillId="0" borderId="0" xfId="60" applyFont="1" applyAlignment="1">
      <alignment horizontal="left"/>
    </xf>
    <xf numFmtId="14" fontId="12" fillId="0" borderId="0" xfId="60" applyNumberFormat="1" applyAlignment="1">
      <alignment horizontal="left"/>
    </xf>
    <xf numFmtId="0" fontId="15" fillId="0" borderId="0" xfId="59" applyFont="1" applyFill="1"/>
    <xf numFmtId="0" fontId="2" fillId="0" borderId="0" xfId="68"/>
    <xf numFmtId="0" fontId="0" fillId="0" borderId="0" xfId="60" quotePrefix="1" applyFont="1"/>
    <xf numFmtId="0" fontId="0" fillId="0" borderId="0" xfId="60" applyFont="1" applyFill="1"/>
    <xf numFmtId="0" fontId="0" fillId="0" borderId="7" xfId="60" applyFont="1" applyBorder="1"/>
    <xf numFmtId="0" fontId="4" fillId="0" borderId="0" xfId="0" applyFont="1"/>
    <xf numFmtId="0" fontId="26" fillId="0" borderId="0" xfId="60" applyFont="1" applyFill="1" applyAlignment="1">
      <alignment horizontal="center"/>
    </xf>
    <xf numFmtId="0" fontId="26" fillId="0" borderId="8" xfId="60" applyFont="1" applyFill="1" applyBorder="1" applyAlignment="1">
      <alignment horizontal="center"/>
    </xf>
    <xf numFmtId="0" fontId="26" fillId="0" borderId="0" xfId="60" applyFont="1" applyFill="1" applyAlignment="1">
      <alignment horizontal="left"/>
    </xf>
    <xf numFmtId="0" fontId="17" fillId="0" borderId="0" xfId="0" applyFont="1"/>
    <xf numFmtId="3" fontId="49" fillId="0" borderId="0" xfId="0" quotePrefix="1" applyNumberFormat="1" applyFont="1" applyFill="1" applyBorder="1" applyAlignment="1">
      <alignment vertical="center"/>
    </xf>
    <xf numFmtId="0" fontId="50" fillId="41" borderId="9" xfId="71" applyFont="1" applyFill="1" applyBorder="1" applyAlignment="1">
      <alignment vertical="center"/>
    </xf>
    <xf numFmtId="0" fontId="50" fillId="41" borderId="9" xfId="71" applyFont="1" applyFill="1" applyBorder="1" applyAlignment="1">
      <alignment vertical="center" wrapText="1"/>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right"/>
    </xf>
    <xf numFmtId="0" fontId="25" fillId="0" borderId="0" xfId="59" applyAlignment="1">
      <alignment horizontal="right"/>
    </xf>
    <xf numFmtId="0" fontId="16" fillId="0" borderId="0" xfId="61" applyAlignment="1">
      <alignment horizontal="right"/>
    </xf>
    <xf numFmtId="0" fontId="50" fillId="41" borderId="9" xfId="71" applyFont="1" applyFill="1" applyBorder="1" applyAlignment="1">
      <alignment horizontal="right" vertical="center" wrapText="1"/>
    </xf>
    <xf numFmtId="0" fontId="50" fillId="41" borderId="9" xfId="71" applyFont="1" applyFill="1" applyBorder="1" applyAlignment="1">
      <alignment horizontal="right" vertical="center"/>
    </xf>
    <xf numFmtId="0" fontId="26" fillId="0" borderId="10" xfId="66" applyBorder="1" applyAlignment="1">
      <alignment horizontal="center" vertical="center"/>
    </xf>
    <xf numFmtId="0" fontId="26" fillId="0" borderId="12" xfId="66" applyBorder="1" applyAlignment="1">
      <alignment horizontal="center" vertical="center"/>
    </xf>
    <xf numFmtId="0" fontId="26" fillId="0" borderId="12" xfId="66" applyBorder="1" applyAlignment="1">
      <alignment horizontal="right" vertical="center"/>
    </xf>
    <xf numFmtId="0" fontId="26" fillId="0" borderId="11" xfId="66" applyBorder="1" applyAlignment="1">
      <alignment horizontal="right" vertical="center"/>
    </xf>
    <xf numFmtId="0" fontId="12" fillId="0" borderId="10" xfId="60" applyBorder="1" applyAlignment="1">
      <alignment horizontal="center"/>
    </xf>
    <xf numFmtId="0" fontId="12" fillId="0" borderId="12" xfId="60" applyBorder="1"/>
    <xf numFmtId="0" fontId="12" fillId="0" borderId="10" xfId="60" applyFill="1" applyBorder="1" applyAlignment="1">
      <alignment horizontal="center"/>
    </xf>
    <xf numFmtId="3" fontId="0" fillId="0" borderId="12" xfId="60" applyNumberFormat="1" applyFont="1" applyBorder="1" applyAlignment="1">
      <alignment horizontal="right"/>
    </xf>
    <xf numFmtId="3" fontId="12" fillId="0" borderId="12" xfId="60" applyNumberFormat="1" applyBorder="1" applyAlignment="1">
      <alignment horizontal="right"/>
    </xf>
    <xf numFmtId="3" fontId="12" fillId="0" borderId="11" xfId="60" applyNumberFormat="1" applyBorder="1" applyAlignment="1">
      <alignment horizontal="right"/>
    </xf>
    <xf numFmtId="3" fontId="12" fillId="0" borderId="12" xfId="60" applyNumberFormat="1" applyFill="1" applyBorder="1" applyAlignment="1">
      <alignment horizontal="right"/>
    </xf>
    <xf numFmtId="3" fontId="12" fillId="0" borderId="11" xfId="60" applyNumberFormat="1" applyFill="1" applyBorder="1" applyAlignment="1">
      <alignment horizontal="right"/>
    </xf>
    <xf numFmtId="0" fontId="19" fillId="0" borderId="10" xfId="60" applyFont="1" applyBorder="1" applyAlignment="1">
      <alignment horizontal="center"/>
    </xf>
    <xf numFmtId="3" fontId="19" fillId="0" borderId="12" xfId="60" applyNumberFormat="1" applyFont="1" applyBorder="1" applyAlignment="1">
      <alignment horizontal="right"/>
    </xf>
    <xf numFmtId="3" fontId="19" fillId="0" borderId="11" xfId="60" applyNumberFormat="1" applyFont="1" applyBorder="1" applyAlignment="1">
      <alignment horizontal="right"/>
    </xf>
    <xf numFmtId="0" fontId="19" fillId="0" borderId="10" xfId="60" applyFont="1" applyFill="1" applyBorder="1" applyAlignment="1">
      <alignment horizontal="center"/>
    </xf>
    <xf numFmtId="3" fontId="19" fillId="0" borderId="12" xfId="60" applyNumberFormat="1" applyFont="1" applyFill="1" applyBorder="1" applyAlignment="1">
      <alignment horizontal="right"/>
    </xf>
    <xf numFmtId="3" fontId="19" fillId="0" borderId="11" xfId="60" applyNumberFormat="1" applyFont="1" applyFill="1" applyBorder="1" applyAlignment="1">
      <alignment horizontal="right"/>
    </xf>
    <xf numFmtId="0" fontId="12" fillId="0" borderId="12" xfId="60" applyBorder="1" applyAlignment="1"/>
    <xf numFmtId="0" fontId="19" fillId="0" borderId="12" xfId="60" applyFont="1" applyBorder="1" applyAlignment="1"/>
    <xf numFmtId="0" fontId="12" fillId="0" borderId="12" xfId="60" applyFill="1" applyBorder="1" applyAlignment="1"/>
    <xf numFmtId="0" fontId="19" fillId="0" borderId="12" xfId="60" applyFont="1" applyFill="1" applyBorder="1" applyAlignment="1"/>
    <xf numFmtId="0" fontId="39" fillId="0" borderId="0" xfId="0" applyFont="1" applyAlignment="1">
      <alignment wrapText="1"/>
    </xf>
    <xf numFmtId="0" fontId="12" fillId="0" borderId="0" xfId="60" applyAlignment="1">
      <alignment wrapText="1"/>
    </xf>
    <xf numFmtId="0" fontId="40" fillId="0" borderId="0" xfId="0" applyFont="1" applyAlignment="1">
      <alignment wrapText="1"/>
    </xf>
    <xf numFmtId="0" fontId="17" fillId="0" borderId="0" xfId="0" applyFont="1" applyAlignment="1"/>
    <xf numFmtId="0" fontId="26" fillId="0" borderId="10" xfId="66" applyBorder="1"/>
    <xf numFmtId="0" fontId="26" fillId="0" borderId="12" xfId="66" applyBorder="1"/>
    <xf numFmtId="0" fontId="12" fillId="0" borderId="12" xfId="60" applyFont="1" applyBorder="1" applyAlignment="1"/>
    <xf numFmtId="0" fontId="12" fillId="0" borderId="10" xfId="60" applyFont="1" applyFill="1" applyBorder="1" applyAlignment="1">
      <alignment horizontal="center"/>
    </xf>
    <xf numFmtId="0" fontId="12" fillId="0" borderId="12" xfId="60" applyFont="1" applyFill="1" applyBorder="1" applyAlignment="1"/>
    <xf numFmtId="0" fontId="26" fillId="0" borderId="10" xfId="60" applyFont="1" applyFill="1" applyBorder="1" applyAlignment="1">
      <alignment horizontal="left"/>
    </xf>
    <xf numFmtId="0" fontId="26" fillId="0" borderId="12" xfId="60" applyFont="1" applyFill="1" applyBorder="1" applyAlignment="1">
      <alignment horizontal="left"/>
    </xf>
    <xf numFmtId="0" fontId="26" fillId="0" borderId="12" xfId="60" applyFont="1" applyFill="1" applyBorder="1" applyAlignment="1">
      <alignment horizontal="center"/>
    </xf>
    <xf numFmtId="0" fontId="26" fillId="0" borderId="11" xfId="60" applyFont="1" applyFill="1" applyBorder="1" applyAlignment="1">
      <alignment horizontal="center"/>
    </xf>
    <xf numFmtId="0" fontId="26" fillId="0" borderId="13" xfId="66" applyFont="1" applyFill="1" applyBorder="1" applyAlignment="1">
      <alignment horizontal="center"/>
    </xf>
    <xf numFmtId="0" fontId="26" fillId="0" borderId="13" xfId="60" applyFont="1" applyFill="1" applyBorder="1" applyAlignment="1">
      <alignment horizontal="center"/>
    </xf>
    <xf numFmtId="0" fontId="26" fillId="0" borderId="14" xfId="60" applyFont="1" applyFill="1" applyBorder="1" applyAlignment="1">
      <alignment horizontal="center"/>
    </xf>
    <xf numFmtId="0" fontId="12" fillId="0" borderId="10" xfId="60" applyFill="1" applyBorder="1"/>
    <xf numFmtId="0" fontId="12" fillId="0" borderId="10" xfId="60" applyBorder="1"/>
    <xf numFmtId="0" fontId="12" fillId="0" borderId="10" xfId="60" applyFill="1" applyBorder="1" applyAlignment="1">
      <alignment wrapText="1"/>
    </xf>
    <xf numFmtId="0" fontId="51" fillId="0" borderId="0" xfId="0" applyFont="1"/>
    <xf numFmtId="0" fontId="4" fillId="0" borderId="0" xfId="0" applyFont="1" applyAlignment="1">
      <alignment horizontal="center"/>
    </xf>
    <xf numFmtId="0" fontId="25" fillId="0" borderId="0" xfId="59" applyAlignment="1">
      <alignment horizontal="center"/>
    </xf>
    <xf numFmtId="0" fontId="16" fillId="0" borderId="0" xfId="61" quotePrefix="1" applyAlignment="1">
      <alignment horizontal="center"/>
    </xf>
    <xf numFmtId="0" fontId="17" fillId="0" borderId="0" xfId="62" applyAlignment="1">
      <alignment horizontal="center"/>
    </xf>
    <xf numFmtId="0" fontId="26" fillId="0" borderId="12" xfId="66" applyFill="1" applyBorder="1"/>
    <xf numFmtId="0" fontId="26" fillId="0" borderId="13" xfId="60" applyFont="1" applyFill="1" applyBorder="1" applyAlignment="1">
      <alignment horizontal="left"/>
    </xf>
    <xf numFmtId="0" fontId="12" fillId="0" borderId="0" xfId="60" applyFont="1" applyAlignment="1">
      <alignment horizontal="left"/>
    </xf>
    <xf numFmtId="0" fontId="0" fillId="0" borderId="10" xfId="60" applyFont="1" applyFill="1" applyBorder="1"/>
    <xf numFmtId="0" fontId="0" fillId="0" borderId="10" xfId="60" applyFont="1" applyBorder="1"/>
    <xf numFmtId="3" fontId="12" fillId="0" borderId="12" xfId="60" applyNumberFormat="1" applyFont="1" applyBorder="1" applyAlignment="1">
      <alignment horizontal="right"/>
    </xf>
    <xf numFmtId="3" fontId="12" fillId="0" borderId="13" xfId="66" applyNumberFormat="1" applyFont="1" applyBorder="1" applyAlignment="1">
      <alignment horizontal="right"/>
    </xf>
    <xf numFmtId="3" fontId="19" fillId="0" borderId="13" xfId="66" applyNumberFormat="1" applyFont="1" applyBorder="1" applyAlignment="1">
      <alignment horizontal="right"/>
    </xf>
    <xf numFmtId="3" fontId="12" fillId="0" borderId="12" xfId="60" applyNumberFormat="1" applyFont="1" applyFill="1" applyBorder="1" applyAlignment="1">
      <alignment horizontal="right"/>
    </xf>
    <xf numFmtId="3" fontId="12" fillId="0" borderId="13" xfId="66" applyNumberFormat="1" applyFont="1" applyFill="1" applyBorder="1" applyAlignment="1">
      <alignment horizontal="right"/>
    </xf>
    <xf numFmtId="3" fontId="19" fillId="0" borderId="13" xfId="66" applyNumberFormat="1" applyFont="1" applyFill="1" applyBorder="1" applyAlignment="1">
      <alignment horizontal="right"/>
    </xf>
    <xf numFmtId="3" fontId="2" fillId="0" borderId="0" xfId="0" applyNumberFormat="1" applyFont="1"/>
    <xf numFmtId="3" fontId="2" fillId="0" borderId="0" xfId="0" applyNumberFormat="1" applyFont="1" applyAlignment="1">
      <alignment horizontal="right"/>
    </xf>
    <xf numFmtId="3" fontId="25" fillId="0" borderId="0" xfId="59" applyNumberFormat="1" applyAlignment="1"/>
    <xf numFmtId="3" fontId="25" fillId="0" borderId="0" xfId="59" applyNumberFormat="1" applyAlignment="1">
      <alignment horizontal="right"/>
    </xf>
    <xf numFmtId="3" fontId="16" fillId="0" borderId="0" xfId="61" applyNumberFormat="1" applyAlignment="1"/>
    <xf numFmtId="3" fontId="16" fillId="0" borderId="0" xfId="61" applyNumberFormat="1" applyAlignment="1">
      <alignment horizontal="right"/>
    </xf>
    <xf numFmtId="3" fontId="26" fillId="0" borderId="12" xfId="66" applyNumberFormat="1" applyBorder="1" applyAlignment="1">
      <alignment horizontal="right"/>
    </xf>
    <xf numFmtId="3" fontId="26" fillId="0" borderId="11" xfId="66" applyNumberFormat="1" applyBorder="1" applyAlignment="1">
      <alignment horizontal="right"/>
    </xf>
    <xf numFmtId="3" fontId="12" fillId="0" borderId="12" xfId="60" applyNumberFormat="1" applyBorder="1"/>
    <xf numFmtId="3" fontId="12" fillId="0" borderId="12" xfId="60" applyNumberFormat="1" applyFill="1" applyBorder="1"/>
    <xf numFmtId="3" fontId="26" fillId="0" borderId="13" xfId="66" applyNumberFormat="1" applyBorder="1" applyAlignment="1">
      <alignment horizontal="right"/>
    </xf>
    <xf numFmtId="3" fontId="26" fillId="0" borderId="13" xfId="66" quotePrefix="1" applyNumberFormat="1" applyBorder="1" applyAlignment="1">
      <alignment horizontal="right"/>
    </xf>
    <xf numFmtId="3" fontId="0" fillId="0" borderId="0" xfId="60" applyNumberFormat="1" applyFont="1" applyAlignment="1">
      <alignment horizontal="left"/>
    </xf>
    <xf numFmtId="3" fontId="12" fillId="0" borderId="11" xfId="60" applyNumberFormat="1" applyFill="1" applyBorder="1"/>
    <xf numFmtId="3" fontId="12" fillId="0" borderId="11" xfId="60" applyNumberFormat="1" applyBorder="1"/>
    <xf numFmtId="0" fontId="16" fillId="0" borderId="0" xfId="61" applyAlignment="1">
      <alignment horizontal="center"/>
    </xf>
    <xf numFmtId="0" fontId="26" fillId="0" borderId="12" xfId="66" applyBorder="1" applyAlignment="1">
      <alignment horizontal="center"/>
    </xf>
    <xf numFmtId="0" fontId="26" fillId="0" borderId="11" xfId="66" applyBorder="1" applyAlignment="1">
      <alignment horizontal="center"/>
    </xf>
    <xf numFmtId="3" fontId="12" fillId="0" borderId="12" xfId="60" applyNumberFormat="1" applyBorder="1" applyAlignment="1">
      <alignment horizontal="center"/>
    </xf>
    <xf numFmtId="3" fontId="12" fillId="0" borderId="11" xfId="60" applyNumberFormat="1" applyBorder="1" applyAlignment="1">
      <alignment horizontal="center"/>
    </xf>
    <xf numFmtId="3" fontId="12" fillId="0" borderId="12" xfId="60" applyNumberFormat="1" applyFill="1" applyBorder="1" applyAlignment="1">
      <alignment horizontal="center"/>
    </xf>
    <xf numFmtId="3" fontId="12" fillId="0" borderId="11" xfId="60" applyNumberFormat="1" applyFill="1" applyBorder="1" applyAlignment="1">
      <alignment horizontal="center"/>
    </xf>
    <xf numFmtId="0" fontId="26" fillId="0" borderId="10" xfId="66" applyBorder="1" applyAlignment="1">
      <alignment horizontal="center"/>
    </xf>
    <xf numFmtId="0" fontId="17" fillId="0" borderId="0" xfId="0" applyFont="1" applyAlignment="1">
      <alignment horizontal="center"/>
    </xf>
    <xf numFmtId="0" fontId="12" fillId="0" borderId="15" xfId="60" applyFill="1" applyBorder="1"/>
    <xf numFmtId="0" fontId="12" fillId="0" borderId="15" xfId="60" applyFill="1" applyBorder="1" applyAlignment="1">
      <alignment horizontal="center"/>
    </xf>
    <xf numFmtId="3" fontId="12" fillId="0" borderId="16" xfId="60" applyNumberFormat="1" applyFill="1" applyBorder="1" applyAlignment="1">
      <alignment horizontal="center"/>
    </xf>
    <xf numFmtId="3" fontId="12" fillId="0" borderId="17" xfId="60" applyNumberFormat="1" applyFill="1" applyBorder="1" applyAlignment="1">
      <alignment horizontal="center"/>
    </xf>
    <xf numFmtId="0" fontId="12" fillId="0" borderId="12" xfId="60" applyFill="1" applyBorder="1" applyAlignment="1">
      <alignment horizontal="center"/>
    </xf>
    <xf numFmtId="3" fontId="49" fillId="0" borderId="0" xfId="0" quotePrefix="1" applyNumberFormat="1" applyFont="1" applyFill="1" applyBorder="1"/>
    <xf numFmtId="3" fontId="12" fillId="0" borderId="12" xfId="60" applyNumberFormat="1" applyFont="1" applyBorder="1"/>
    <xf numFmtId="3" fontId="12" fillId="0" borderId="11" xfId="60" applyNumberFormat="1" applyFont="1" applyBorder="1"/>
    <xf numFmtId="3" fontId="12" fillId="0" borderId="12" xfId="60" applyNumberFormat="1" applyFont="1" applyFill="1" applyBorder="1"/>
    <xf numFmtId="3" fontId="12" fillId="0" borderId="11" xfId="60" applyNumberFormat="1" applyFont="1" applyFill="1" applyBorder="1"/>
    <xf numFmtId="3" fontId="12" fillId="0" borderId="13" xfId="60" applyNumberFormat="1" applyFont="1" applyBorder="1"/>
    <xf numFmtId="3" fontId="12" fillId="0" borderId="19" xfId="60" applyNumberFormat="1" applyFont="1" applyBorder="1"/>
    <xf numFmtId="4" fontId="12" fillId="0" borderId="12" xfId="60" applyNumberFormat="1" applyFill="1" applyBorder="1"/>
    <xf numFmtId="4" fontId="12" fillId="0" borderId="11" xfId="60" applyNumberFormat="1" applyFill="1" applyBorder="1"/>
    <xf numFmtId="0" fontId="12" fillId="0" borderId="0" xfId="60" applyAlignment="1">
      <alignment horizontal="left"/>
    </xf>
    <xf numFmtId="0" fontId="12" fillId="0" borderId="0" xfId="60" applyFill="1" applyAlignment="1">
      <alignment horizontal="left"/>
    </xf>
    <xf numFmtId="3" fontId="0" fillId="0" borderId="12" xfId="60" applyNumberFormat="1" applyFont="1" applyFill="1" applyBorder="1" applyAlignment="1">
      <alignment horizontal="right"/>
    </xf>
    <xf numFmtId="0" fontId="26" fillId="0" borderId="0" xfId="66" applyFill="1"/>
    <xf numFmtId="3" fontId="19" fillId="0" borderId="12" xfId="60" applyNumberFormat="1" applyFont="1" applyFill="1" applyBorder="1"/>
    <xf numFmtId="0" fontId="12" fillId="0" borderId="15" xfId="60" applyBorder="1"/>
    <xf numFmtId="0" fontId="12" fillId="0" borderId="16" xfId="60" applyFill="1" applyBorder="1" applyAlignment="1">
      <alignment horizontal="center"/>
    </xf>
    <xf numFmtId="0" fontId="12" fillId="0" borderId="10" xfId="60" applyFill="1" applyBorder="1" applyAlignment="1">
      <alignment horizontal="left"/>
    </xf>
    <xf numFmtId="0" fontId="26" fillId="0" borderId="22" xfId="60" applyFont="1" applyFill="1" applyBorder="1" applyAlignment="1">
      <alignment horizontal="left"/>
    </xf>
    <xf numFmtId="0" fontId="26" fillId="0" borderId="19" xfId="60" applyFont="1" applyFill="1" applyBorder="1" applyAlignment="1">
      <alignment horizontal="center"/>
    </xf>
    <xf numFmtId="0" fontId="26" fillId="0" borderId="19" xfId="66" applyFill="1" applyBorder="1"/>
    <xf numFmtId="0" fontId="26" fillId="0" borderId="19" xfId="60" applyFont="1" applyFill="1" applyBorder="1" applyAlignment="1">
      <alignment horizontal="left"/>
    </xf>
    <xf numFmtId="0" fontId="12" fillId="0" borderId="20" xfId="60" applyBorder="1" applyAlignment="1">
      <alignment horizontal="left"/>
    </xf>
    <xf numFmtId="0" fontId="12" fillId="0" borderId="18" xfId="60" applyBorder="1" applyAlignment="1">
      <alignment horizontal="left"/>
    </xf>
    <xf numFmtId="0" fontId="12" fillId="0" borderId="21" xfId="60" applyFill="1" applyBorder="1" applyAlignment="1">
      <alignment horizontal="left"/>
    </xf>
    <xf numFmtId="0" fontId="12" fillId="0" borderId="13" xfId="60" applyFill="1" applyBorder="1" applyAlignment="1">
      <alignment horizontal="left"/>
    </xf>
    <xf numFmtId="3" fontId="0" fillId="0" borderId="16" xfId="60" applyNumberFormat="1" applyFont="1" applyFill="1" applyBorder="1" applyAlignment="1">
      <alignment horizontal="center"/>
    </xf>
    <xf numFmtId="3" fontId="0" fillId="0" borderId="17" xfId="60" applyNumberFormat="1" applyFont="1" applyFill="1" applyBorder="1" applyAlignment="1">
      <alignment horizontal="center"/>
    </xf>
    <xf numFmtId="0" fontId="26" fillId="0" borderId="10" xfId="66" applyFill="1" applyBorder="1"/>
    <xf numFmtId="3" fontId="12" fillId="0" borderId="12" xfId="60" applyNumberFormat="1" applyFont="1" applyBorder="1" applyAlignment="1">
      <alignment horizontal="center"/>
    </xf>
    <xf numFmtId="3" fontId="12" fillId="0" borderId="12" xfId="60" applyNumberFormat="1" applyFont="1" applyFill="1" applyBorder="1" applyAlignment="1">
      <alignment horizontal="center"/>
    </xf>
    <xf numFmtId="0" fontId="26" fillId="0" borderId="11" xfId="60" applyFont="1" applyFill="1" applyBorder="1" applyAlignment="1">
      <alignment horizontal="left"/>
    </xf>
    <xf numFmtId="0" fontId="12" fillId="0" borderId="11" xfId="60" applyBorder="1" applyAlignment="1">
      <alignment horizontal="left"/>
    </xf>
    <xf numFmtId="0" fontId="12" fillId="0" borderId="11" xfId="60" applyFill="1" applyBorder="1" applyAlignment="1">
      <alignment horizontal="left"/>
    </xf>
    <xf numFmtId="0" fontId="26" fillId="0" borderId="12" xfId="66" applyFill="1" applyBorder="1" applyAlignment="1">
      <alignment horizontal="right"/>
    </xf>
    <xf numFmtId="0" fontId="26" fillId="0" borderId="11" xfId="66" applyFill="1" applyBorder="1" applyAlignment="1">
      <alignment horizontal="right"/>
    </xf>
    <xf numFmtId="3" fontId="2" fillId="0" borderId="12" xfId="60" applyNumberFormat="1" applyFont="1" applyFill="1" applyBorder="1" applyAlignment="1">
      <alignment horizontal="right"/>
    </xf>
    <xf numFmtId="0" fontId="12" fillId="0" borderId="0" xfId="60" applyBorder="1"/>
    <xf numFmtId="3" fontId="0" fillId="0" borderId="11" xfId="60" applyNumberFormat="1" applyFont="1" applyFill="1" applyBorder="1" applyAlignment="1">
      <alignment horizontal="right"/>
    </xf>
    <xf numFmtId="3" fontId="0" fillId="0" borderId="13" xfId="66" applyNumberFormat="1" applyFont="1" applyFill="1" applyBorder="1" applyAlignment="1">
      <alignment horizontal="right"/>
    </xf>
    <xf numFmtId="0" fontId="52" fillId="0" borderId="0" xfId="0" applyFont="1"/>
    <xf numFmtId="0" fontId="53" fillId="0" borderId="0" xfId="59" applyFont="1" applyAlignment="1"/>
    <xf numFmtId="0" fontId="54" fillId="0" borderId="0" xfId="61" applyFont="1" applyAlignment="1"/>
    <xf numFmtId="0" fontId="55" fillId="0" borderId="12" xfId="60" applyFont="1" applyFill="1" applyBorder="1" applyAlignment="1">
      <alignment horizontal="center"/>
    </xf>
    <xf numFmtId="0" fontId="55" fillId="0" borderId="11" xfId="60" applyFont="1" applyFill="1" applyBorder="1" applyAlignment="1">
      <alignment horizontal="center"/>
    </xf>
    <xf numFmtId="0" fontId="55" fillId="0" borderId="13" xfId="66" applyFont="1" applyFill="1" applyBorder="1" applyAlignment="1">
      <alignment horizontal="center"/>
    </xf>
    <xf numFmtId="0" fontId="55" fillId="0" borderId="13" xfId="60" applyFont="1" applyFill="1" applyBorder="1" applyAlignment="1">
      <alignment horizontal="center"/>
    </xf>
    <xf numFmtId="0" fontId="55" fillId="0" borderId="14" xfId="60" applyFont="1" applyFill="1" applyBorder="1" applyAlignment="1">
      <alignment horizontal="center"/>
    </xf>
    <xf numFmtId="3" fontId="56" fillId="0" borderId="12" xfId="60" applyNumberFormat="1" applyFont="1" applyBorder="1" applyAlignment="1">
      <alignment horizontal="right"/>
    </xf>
    <xf numFmtId="3" fontId="56" fillId="0" borderId="13" xfId="66" applyNumberFormat="1" applyFont="1" applyBorder="1" applyAlignment="1">
      <alignment horizontal="right"/>
    </xf>
    <xf numFmtId="3" fontId="56" fillId="0" borderId="11" xfId="60" applyNumberFormat="1" applyFont="1" applyBorder="1" applyAlignment="1">
      <alignment horizontal="right"/>
    </xf>
    <xf numFmtId="3" fontId="57" fillId="0" borderId="12" xfId="60" applyNumberFormat="1" applyFont="1" applyBorder="1" applyAlignment="1">
      <alignment horizontal="right"/>
    </xf>
    <xf numFmtId="3" fontId="57" fillId="0" borderId="13" xfId="66" applyNumberFormat="1" applyFont="1" applyBorder="1" applyAlignment="1">
      <alignment horizontal="right"/>
    </xf>
    <xf numFmtId="3" fontId="57" fillId="0" borderId="11" xfId="60" applyNumberFormat="1" applyFont="1" applyBorder="1" applyAlignment="1">
      <alignment horizontal="right"/>
    </xf>
    <xf numFmtId="3" fontId="56" fillId="0" borderId="12" xfId="60" applyNumberFormat="1" applyFont="1" applyFill="1" applyBorder="1" applyAlignment="1">
      <alignment horizontal="right"/>
    </xf>
    <xf numFmtId="3" fontId="56" fillId="0" borderId="13" xfId="66" applyNumberFormat="1" applyFont="1" applyFill="1" applyBorder="1" applyAlignment="1">
      <alignment horizontal="right"/>
    </xf>
    <xf numFmtId="3" fontId="56" fillId="0" borderId="13" xfId="60" applyNumberFormat="1" applyFont="1" applyFill="1" applyBorder="1" applyAlignment="1">
      <alignment horizontal="right"/>
    </xf>
    <xf numFmtId="3" fontId="56" fillId="0" borderId="14" xfId="60" applyNumberFormat="1" applyFont="1" applyFill="1" applyBorder="1" applyAlignment="1">
      <alignment horizontal="right"/>
    </xf>
    <xf numFmtId="3" fontId="57" fillId="0" borderId="12" xfId="60" applyNumberFormat="1" applyFont="1" applyFill="1" applyBorder="1" applyAlignment="1">
      <alignment horizontal="right"/>
    </xf>
    <xf numFmtId="3" fontId="57" fillId="0" borderId="13" xfId="66" applyNumberFormat="1" applyFont="1" applyFill="1" applyBorder="1" applyAlignment="1">
      <alignment horizontal="right"/>
    </xf>
    <xf numFmtId="3" fontId="57" fillId="0" borderId="13" xfId="60" applyNumberFormat="1" applyFont="1" applyFill="1" applyBorder="1" applyAlignment="1">
      <alignment horizontal="right"/>
    </xf>
    <xf numFmtId="3" fontId="57" fillId="0" borderId="14" xfId="60" applyNumberFormat="1" applyFont="1" applyFill="1" applyBorder="1" applyAlignment="1">
      <alignment horizontal="right"/>
    </xf>
    <xf numFmtId="3" fontId="57" fillId="0" borderId="11" xfId="60" applyNumberFormat="1" applyFont="1" applyFill="1" applyBorder="1" applyAlignment="1">
      <alignment horizontal="right"/>
    </xf>
    <xf numFmtId="3" fontId="52" fillId="0" borderId="0" xfId="0" applyNumberFormat="1" applyFont="1"/>
    <xf numFmtId="3" fontId="53" fillId="0" borderId="0" xfId="59" applyNumberFormat="1" applyFont="1" applyAlignment="1"/>
    <xf numFmtId="3" fontId="54" fillId="0" borderId="0" xfId="61" applyNumberFormat="1" applyFont="1" applyAlignment="1"/>
    <xf numFmtId="3" fontId="55" fillId="0" borderId="12" xfId="60" applyNumberFormat="1" applyFont="1" applyFill="1" applyBorder="1" applyAlignment="1">
      <alignment horizontal="center"/>
    </xf>
    <xf numFmtId="3" fontId="55" fillId="0" borderId="11" xfId="60" applyNumberFormat="1" applyFont="1" applyFill="1" applyBorder="1" applyAlignment="1">
      <alignment horizontal="center"/>
    </xf>
    <xf numFmtId="3" fontId="55" fillId="0" borderId="13" xfId="66" applyNumberFormat="1" applyFont="1" applyFill="1" applyBorder="1" applyAlignment="1">
      <alignment horizontal="center"/>
    </xf>
    <xf numFmtId="3" fontId="55" fillId="0" borderId="13" xfId="60" applyNumberFormat="1" applyFont="1" applyFill="1" applyBorder="1" applyAlignment="1">
      <alignment horizontal="center"/>
    </xf>
    <xf numFmtId="3" fontId="55" fillId="0" borderId="14" xfId="60" applyNumberFormat="1" applyFont="1" applyFill="1" applyBorder="1" applyAlignment="1">
      <alignment horizontal="center"/>
    </xf>
    <xf numFmtId="0" fontId="12" fillId="0" borderId="23" xfId="60" applyFill="1" applyBorder="1"/>
    <xf numFmtId="0" fontId="12" fillId="0" borderId="23" xfId="60" applyFill="1" applyBorder="1" applyAlignment="1">
      <alignment horizontal="center"/>
    </xf>
    <xf numFmtId="3" fontId="12" fillId="0" borderId="24" xfId="60" applyNumberFormat="1" applyFill="1" applyBorder="1" applyAlignment="1">
      <alignment horizontal="center"/>
    </xf>
    <xf numFmtId="3" fontId="12" fillId="0" borderId="25" xfId="60" applyNumberFormat="1" applyFill="1" applyBorder="1" applyAlignment="1">
      <alignment horizontal="center"/>
    </xf>
    <xf numFmtId="49" fontId="12" fillId="0" borderId="12" xfId="60" applyNumberFormat="1" applyFill="1" applyBorder="1" applyAlignment="1">
      <alignment horizontal="center"/>
    </xf>
    <xf numFmtId="49" fontId="0" fillId="0" borderId="10" xfId="60" applyNumberFormat="1" applyFont="1" applyBorder="1" applyAlignment="1">
      <alignment horizontal="center"/>
    </xf>
    <xf numFmtId="49" fontId="0" fillId="0" borderId="12" xfId="60" applyNumberFormat="1" applyFont="1" applyFill="1" applyBorder="1" applyAlignment="1">
      <alignment horizontal="center"/>
    </xf>
    <xf numFmtId="3" fontId="0" fillId="0" borderId="0" xfId="0" applyNumberFormat="1" applyAlignment="1">
      <alignment horizontal="center"/>
    </xf>
    <xf numFmtId="0" fontId="12" fillId="0" borderId="0" xfId="60" applyAlignment="1">
      <alignment horizontal="center"/>
    </xf>
    <xf numFmtId="166" fontId="12" fillId="0" borderId="0" xfId="60" applyNumberFormat="1" applyFill="1" applyAlignment="1">
      <alignment horizontal="center"/>
    </xf>
    <xf numFmtId="166" fontId="0" fillId="0" borderId="10" xfId="60" quotePrefix="1" applyNumberFormat="1" applyFont="1" applyFill="1" applyBorder="1" applyAlignment="1">
      <alignment horizontal="center"/>
    </xf>
    <xf numFmtId="166" fontId="12" fillId="0" borderId="10" xfId="60" applyNumberFormat="1" applyFill="1" applyBorder="1" applyAlignment="1">
      <alignment horizontal="center"/>
    </xf>
    <xf numFmtId="0" fontId="0" fillId="0" borderId="0" xfId="60" quotePrefix="1" applyFont="1" applyAlignment="1">
      <alignment horizontal="center"/>
    </xf>
    <xf numFmtId="3" fontId="0" fillId="0" borderId="12" xfId="60" applyNumberFormat="1" applyFont="1" applyFill="1" applyBorder="1" applyAlignment="1">
      <alignment horizontal="center"/>
    </xf>
    <xf numFmtId="3" fontId="12" fillId="0" borderId="0" xfId="60" applyNumberFormat="1" applyFill="1" applyAlignment="1">
      <alignment horizontal="center"/>
    </xf>
    <xf numFmtId="3" fontId="12" fillId="0" borderId="18" xfId="60" applyNumberFormat="1" applyFont="1" applyBorder="1" applyAlignment="1">
      <alignment horizontal="center"/>
    </xf>
    <xf numFmtId="3" fontId="0" fillId="0" borderId="18" xfId="0" applyNumberFormat="1" applyBorder="1" applyAlignment="1">
      <alignment horizontal="center"/>
    </xf>
    <xf numFmtId="166" fontId="12" fillId="0" borderId="18" xfId="60" applyNumberFormat="1" applyFill="1" applyBorder="1" applyAlignment="1">
      <alignment horizontal="center"/>
    </xf>
    <xf numFmtId="166" fontId="0" fillId="0" borderId="18" xfId="60" quotePrefix="1" applyNumberFormat="1" applyFont="1" applyFill="1" applyBorder="1" applyAlignment="1">
      <alignment horizontal="center"/>
    </xf>
    <xf numFmtId="3" fontId="12" fillId="0" borderId="13" xfId="60" applyNumberFormat="1" applyFont="1" applyFill="1" applyBorder="1" applyAlignment="1">
      <alignment horizontal="center"/>
    </xf>
    <xf numFmtId="3" fontId="0" fillId="0" borderId="13" xfId="0" applyNumberFormat="1" applyBorder="1" applyAlignment="1">
      <alignment horizontal="center"/>
    </xf>
    <xf numFmtId="166" fontId="12" fillId="0" borderId="13" xfId="60" applyNumberFormat="1" applyFill="1" applyBorder="1" applyAlignment="1">
      <alignment horizontal="center"/>
    </xf>
    <xf numFmtId="3" fontId="2" fillId="0" borderId="0" xfId="0" applyNumberFormat="1" applyFont="1" applyAlignment="1">
      <alignment horizontal="center"/>
    </xf>
    <xf numFmtId="0" fontId="12" fillId="0" borderId="0" xfId="60" applyAlignment="1"/>
    <xf numFmtId="0" fontId="12" fillId="0" borderId="0" xfId="60" applyFill="1" applyAlignment="1"/>
    <xf numFmtId="0" fontId="26" fillId="0" borderId="0" xfId="66" applyFill="1" applyAlignment="1">
      <alignment horizontal="center"/>
    </xf>
    <xf numFmtId="0" fontId="26" fillId="0" borderId="10" xfId="66" applyFill="1" applyBorder="1" applyAlignment="1">
      <alignment horizontal="center"/>
    </xf>
    <xf numFmtId="0" fontId="2" fillId="0" borderId="0" xfId="0" applyFont="1" applyAlignment="1">
      <alignment horizontal="left"/>
    </xf>
    <xf numFmtId="0" fontId="26" fillId="0" borderId="12" xfId="60" applyFont="1" applyFill="1" applyBorder="1" applyAlignment="1">
      <alignment horizontal="right"/>
    </xf>
    <xf numFmtId="0" fontId="26" fillId="0" borderId="11" xfId="60" applyFont="1" applyFill="1" applyBorder="1" applyAlignment="1">
      <alignment horizontal="right"/>
    </xf>
    <xf numFmtId="0" fontId="26" fillId="0" borderId="8" xfId="60" applyFont="1" applyFill="1" applyBorder="1" applyAlignment="1">
      <alignment horizontal="right"/>
    </xf>
    <xf numFmtId="0" fontId="0" fillId="0" borderId="0" xfId="60" applyFont="1" applyFill="1" applyAlignment="1">
      <alignment horizontal="left"/>
    </xf>
    <xf numFmtId="0" fontId="26" fillId="0" borderId="13" xfId="60" applyFont="1" applyFill="1" applyBorder="1" applyAlignment="1">
      <alignment horizontal="right"/>
    </xf>
    <xf numFmtId="166" fontId="0" fillId="0" borderId="0" xfId="60" quotePrefix="1" applyNumberFormat="1" applyFont="1" applyFill="1" applyAlignment="1">
      <alignment horizontal="center"/>
    </xf>
    <xf numFmtId="0" fontId="53" fillId="0" borderId="0" xfId="59" quotePrefix="1" applyFont="1" applyAlignment="1"/>
    <xf numFmtId="0" fontId="54" fillId="0" borderId="0" xfId="61" quotePrefix="1" applyFont="1" applyAlignment="1"/>
    <xf numFmtId="0" fontId="55" fillId="0" borderId="18" xfId="60" applyFont="1" applyFill="1" applyBorder="1" applyAlignment="1">
      <alignment horizontal="left"/>
    </xf>
    <xf numFmtId="0" fontId="55" fillId="0" borderId="18" xfId="60" applyFont="1" applyFill="1" applyBorder="1" applyAlignment="1">
      <alignment horizontal="center"/>
    </xf>
    <xf numFmtId="0" fontId="56" fillId="0" borderId="13" xfId="60" applyFont="1" applyFill="1" applyBorder="1" applyAlignment="1">
      <alignment horizontal="center"/>
    </xf>
    <xf numFmtId="0" fontId="56" fillId="0" borderId="12" xfId="60" applyFont="1" applyBorder="1"/>
    <xf numFmtId="3" fontId="56" fillId="0" borderId="13" xfId="60" applyNumberFormat="1" applyFont="1" applyBorder="1"/>
    <xf numFmtId="3" fontId="60" fillId="0" borderId="13" xfId="66" applyNumberFormat="1" applyFont="1" applyBorder="1" applyAlignment="1">
      <alignment horizontal="right"/>
    </xf>
    <xf numFmtId="3" fontId="56" fillId="0" borderId="12" xfId="60" applyNumberFormat="1" applyFont="1" applyBorder="1"/>
    <xf numFmtId="0" fontId="56" fillId="0" borderId="12" xfId="60" applyFont="1" applyFill="1" applyBorder="1"/>
    <xf numFmtId="3" fontId="56" fillId="0" borderId="12" xfId="60" applyNumberFormat="1" applyFont="1" applyFill="1" applyBorder="1"/>
    <xf numFmtId="0" fontId="56" fillId="0" borderId="19" xfId="60" applyFont="1" applyBorder="1"/>
    <xf numFmtId="3" fontId="56" fillId="0" borderId="19" xfId="60" applyNumberFormat="1" applyFont="1" applyBorder="1"/>
    <xf numFmtId="3" fontId="60" fillId="0" borderId="18" xfId="66" applyNumberFormat="1" applyFont="1" applyBorder="1" applyAlignment="1">
      <alignment horizontal="right"/>
    </xf>
    <xf numFmtId="0" fontId="61" fillId="0" borderId="0" xfId="62" applyFont="1"/>
    <xf numFmtId="0" fontId="61" fillId="0" borderId="0" xfId="0" applyFont="1"/>
    <xf numFmtId="3" fontId="55" fillId="0" borderId="10" xfId="60" applyNumberFormat="1" applyFont="1" applyFill="1" applyBorder="1" applyAlignment="1">
      <alignment horizontal="left"/>
    </xf>
    <xf numFmtId="3" fontId="56" fillId="0" borderId="10" xfId="60" applyNumberFormat="1" applyFont="1" applyFill="1" applyBorder="1" applyAlignment="1">
      <alignment horizontal="center"/>
    </xf>
    <xf numFmtId="3" fontId="56" fillId="0" borderId="10" xfId="60" applyNumberFormat="1" applyFont="1" applyBorder="1"/>
    <xf numFmtId="3" fontId="56" fillId="0" borderId="11" xfId="60" applyNumberFormat="1" applyFont="1" applyBorder="1"/>
    <xf numFmtId="0" fontId="55" fillId="0" borderId="10" xfId="60" applyFont="1" applyFill="1" applyBorder="1" applyAlignment="1">
      <alignment horizontal="left"/>
    </xf>
    <xf numFmtId="0" fontId="56" fillId="0" borderId="10" xfId="60" applyFont="1" applyFill="1" applyBorder="1" applyAlignment="1">
      <alignment horizontal="center"/>
    </xf>
    <xf numFmtId="0" fontId="56" fillId="0" borderId="10" xfId="60" applyFont="1" applyBorder="1"/>
    <xf numFmtId="0" fontId="60" fillId="0" borderId="13" xfId="66" applyFont="1" applyBorder="1" applyAlignment="1">
      <alignment horizontal="right"/>
    </xf>
    <xf numFmtId="0" fontId="56" fillId="0" borderId="11" xfId="60" applyFont="1" applyBorder="1"/>
    <xf numFmtId="0" fontId="56" fillId="0" borderId="10" xfId="60" applyFont="1" applyFill="1" applyBorder="1"/>
    <xf numFmtId="0" fontId="56" fillId="0" borderId="11" xfId="60" applyFont="1" applyFill="1" applyBorder="1"/>
    <xf numFmtId="0" fontId="12" fillId="0" borderId="0" xfId="60" applyAlignment="1">
      <alignment vertical="center" wrapText="1"/>
    </xf>
    <xf numFmtId="0" fontId="0" fillId="0" borderId="0" xfId="60" applyFont="1" applyAlignment="1">
      <alignment vertical="center" wrapText="1"/>
    </xf>
    <xf numFmtId="0" fontId="39" fillId="0" borderId="0" xfId="0" applyFont="1" applyAlignment="1">
      <alignment vertical="center" wrapText="1"/>
    </xf>
    <xf numFmtId="3" fontId="12" fillId="0" borderId="19" xfId="60" applyNumberFormat="1" applyFont="1" applyBorder="1" applyAlignment="1">
      <alignment horizontal="right"/>
    </xf>
    <xf numFmtId="3" fontId="12" fillId="0" borderId="18" xfId="60" applyNumberFormat="1" applyFont="1" applyBorder="1" applyAlignment="1">
      <alignment horizontal="right"/>
    </xf>
    <xf numFmtId="3" fontId="12" fillId="0" borderId="13" xfId="60" applyNumberFormat="1" applyFont="1" applyFill="1" applyBorder="1" applyAlignment="1">
      <alignment horizontal="right"/>
    </xf>
    <xf numFmtId="0" fontId="12" fillId="0" borderId="22" xfId="60" applyBorder="1"/>
    <xf numFmtId="3" fontId="12" fillId="0" borderId="27" xfId="60" applyNumberFormat="1" applyFont="1" applyBorder="1"/>
    <xf numFmtId="0" fontId="12" fillId="0" borderId="20" xfId="60" applyBorder="1"/>
    <xf numFmtId="3" fontId="12" fillId="0" borderId="18" xfId="60" applyNumberFormat="1" applyFont="1" applyBorder="1"/>
    <xf numFmtId="3" fontId="12" fillId="0" borderId="26" xfId="60" applyNumberFormat="1" applyFont="1" applyBorder="1"/>
    <xf numFmtId="0" fontId="0" fillId="0" borderId="20" xfId="60" applyFont="1" applyBorder="1"/>
    <xf numFmtId="0" fontId="12" fillId="0" borderId="20" xfId="60" applyFill="1" applyBorder="1"/>
    <xf numFmtId="3" fontId="12" fillId="0" borderId="18" xfId="60" applyNumberFormat="1" applyFont="1" applyFill="1" applyBorder="1"/>
    <xf numFmtId="3" fontId="12" fillId="0" borderId="26" xfId="60" applyNumberFormat="1" applyFont="1" applyFill="1" applyBorder="1"/>
    <xf numFmtId="0" fontId="12" fillId="0" borderId="21" xfId="60" applyBorder="1"/>
    <xf numFmtId="3" fontId="12" fillId="0" borderId="14" xfId="60" applyNumberFormat="1" applyFont="1" applyBorder="1"/>
    <xf numFmtId="0" fontId="12" fillId="0" borderId="27" xfId="60" applyBorder="1" applyAlignment="1">
      <alignment horizontal="left"/>
    </xf>
    <xf numFmtId="0" fontId="12" fillId="0" borderId="26" xfId="60" applyBorder="1" applyAlignment="1">
      <alignment horizontal="left"/>
    </xf>
    <xf numFmtId="0" fontId="12" fillId="0" borderId="14" xfId="60" applyFill="1" applyBorder="1" applyAlignment="1">
      <alignment horizontal="left"/>
    </xf>
    <xf numFmtId="0" fontId="12" fillId="0" borderId="10" xfId="60" applyBorder="1" applyAlignment="1">
      <alignment horizontal="left"/>
    </xf>
    <xf numFmtId="0" fontId="26" fillId="0" borderId="13" xfId="66" applyFont="1" applyFill="1" applyBorder="1" applyAlignment="1">
      <alignment horizontal="right"/>
    </xf>
    <xf numFmtId="0" fontId="26" fillId="0" borderId="14" xfId="60" applyFont="1" applyFill="1" applyBorder="1" applyAlignment="1">
      <alignment horizontal="right"/>
    </xf>
    <xf numFmtId="3" fontId="12" fillId="0" borderId="12" xfId="60" applyNumberFormat="1" applyFont="1" applyBorder="1" applyAlignment="1"/>
    <xf numFmtId="3" fontId="12" fillId="0" borderId="13" xfId="66" applyNumberFormat="1" applyFont="1" applyBorder="1" applyAlignment="1"/>
    <xf numFmtId="3" fontId="12" fillId="0" borderId="11" xfId="60" applyNumberFormat="1" applyFont="1" applyBorder="1" applyAlignment="1"/>
    <xf numFmtId="3" fontId="12" fillId="0" borderId="12" xfId="60" applyNumberFormat="1" applyFont="1" applyFill="1" applyBorder="1" applyAlignment="1"/>
    <xf numFmtId="3" fontId="12" fillId="0" borderId="11" xfId="60" applyNumberFormat="1" applyFont="1" applyFill="1" applyBorder="1" applyAlignment="1"/>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71" xr:uid="{054E01C9-69B5-4EA5-B1A0-0AEC9B6BDA39}"/>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440">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dxf>
    <dxf>
      <fill>
        <patternFill patternType="none">
          <fgColor indexed="64"/>
          <bgColor indexed="65"/>
        </patternFill>
      </fill>
      <alignment horizontal="left" vertical="bottom" textRotation="0" wrapText="0" indent="0" justifyLastLine="0" shrinkToFit="0" readingOrder="0"/>
      <border diagonalUp="0" diagonalDown="0" outline="0">
        <left/>
        <right style="thin">
          <color auto="1"/>
        </right>
        <top/>
        <bottom/>
      </border>
    </dxf>
    <dxf>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border diagonalUp="0" diagonalDown="0">
        <left/>
        <right style="thin">
          <color auto="1"/>
        </right>
        <top/>
        <bottom/>
        <vertical/>
        <horizontal/>
      </border>
    </dxf>
    <dxf>
      <alignment horizontal="center"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font>
        <sz val="8"/>
      </font>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alignment horizontal="right" vertical="bottom" textRotation="0" wrapText="0" indent="0" justifyLastLine="0" shrinkToFit="0" readingOrder="0"/>
      <border diagonalUp="0" diagonalDown="0" outline="0">
        <left style="thin">
          <color auto="1"/>
        </left>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border diagonalUp="0" diagonalDown="0">
        <left style="thin">
          <color auto="1"/>
        </left>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font>
        <strike val="0"/>
        <outline val="0"/>
        <shadow val="0"/>
        <u val="none"/>
        <vertAlign val="baseline"/>
        <color auto="1"/>
        <name val="Noto Sans"/>
        <family val="2"/>
        <scheme val="minor"/>
      </font>
      <numFmt numFmtId="3" formatCode="#,##0"/>
      <alignment horizontal="right" vertical="bottom" textRotation="0" wrapText="0" indent="0" justifyLastLine="0" shrinkToFit="0" readingOrder="0"/>
      <border diagonalUp="0" diagonalDown="0" outline="0">
        <left style="thin">
          <color auto="1"/>
        </left>
        <right/>
        <top style="thin">
          <color indexed="64"/>
        </top>
        <bottom/>
      </border>
    </dxf>
    <dxf>
      <font>
        <strike val="0"/>
        <outline val="0"/>
        <shadow val="0"/>
        <u val="none"/>
        <vertAlign val="baseline"/>
        <color auto="1"/>
        <name val="Noto Sans"/>
        <family val="2"/>
        <scheme val="minor"/>
      </font>
      <numFmt numFmtId="3" formatCode="#,##0"/>
      <border diagonalUp="0" diagonalDown="0" outline="0">
        <left style="thin">
          <color auto="1"/>
        </left>
        <right style="thin">
          <color auto="1"/>
        </right>
      </border>
    </dxf>
    <dxf>
      <font>
        <strike val="0"/>
        <outline val="0"/>
        <shadow val="0"/>
        <u val="none"/>
        <vertAlign val="baseline"/>
        <color auto="1"/>
        <name val="Noto Sans"/>
        <family val="2"/>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scheme val="minor"/>
      </font>
      <numFmt numFmtId="3" formatCode="#,##0"/>
      <border diagonalUp="0" diagonalDown="0" outline="0">
        <left style="thin">
          <color auto="1"/>
        </left>
        <right style="thin">
          <color auto="1"/>
        </right>
      </border>
    </dxf>
    <dxf>
      <font>
        <strike val="0"/>
        <outline val="0"/>
        <shadow val="0"/>
        <u val="none"/>
        <vertAlign val="baseline"/>
        <color auto="1"/>
        <name val="Noto Sans"/>
        <family val="2"/>
        <scheme val="minor"/>
      </font>
      <numFmt numFmtId="3" formatCode="#,##0"/>
      <border diagonalUp="0" diagonalDown="0" outline="0">
        <left style="thin">
          <color auto="1"/>
        </left>
        <right style="thin">
          <color auto="1"/>
        </right>
      </border>
    </dxf>
    <dxf>
      <font>
        <strike val="0"/>
        <outline val="0"/>
        <shadow val="0"/>
        <u val="none"/>
        <vertAlign val="baseline"/>
        <color auto="1"/>
        <name val="Noto Sans"/>
        <family val="2"/>
        <scheme val="minor"/>
      </font>
      <numFmt numFmtId="3" formatCode="#,##0"/>
      <border diagonalUp="0" diagonalDown="0" outline="0">
        <left style="thin">
          <color auto="1"/>
        </left>
        <right style="thin">
          <color auto="1"/>
        </right>
      </border>
    </dxf>
    <dxf>
      <font>
        <strike val="0"/>
        <outline val="0"/>
        <shadow val="0"/>
        <u val="none"/>
        <vertAlign val="baseline"/>
        <color auto="1"/>
        <name val="Noto Sans"/>
        <family val="2"/>
        <scheme val="minor"/>
      </font>
      <numFmt numFmtId="3" formatCode="#,##0"/>
      <border diagonalUp="0" diagonalDown="0" outline="0">
        <left style="thin">
          <color auto="1"/>
        </left>
        <right style="thin">
          <color auto="1"/>
        </right>
      </border>
    </dxf>
    <dxf>
      <font>
        <strike val="0"/>
        <outline val="0"/>
        <shadow val="0"/>
        <u val="none"/>
        <vertAlign val="baseline"/>
        <color auto="1"/>
        <name val="Noto Sans"/>
        <family val="2"/>
        <scheme val="minor"/>
      </font>
      <numFmt numFmtId="3" formatCode="#,##0"/>
      <border diagonalUp="0" diagonalDown="0" outline="0">
        <left style="thin">
          <color auto="1"/>
        </left>
        <right style="thin">
          <color auto="1"/>
        </right>
      </border>
    </dxf>
    <dxf>
      <font>
        <strike val="0"/>
        <outline val="0"/>
        <shadow val="0"/>
        <u val="none"/>
        <vertAlign val="baseline"/>
        <color auto="1"/>
        <name val="Noto Sans"/>
        <family val="2"/>
        <scheme val="minor"/>
      </font>
      <numFmt numFmtId="3" formatCode="#,##0"/>
      <border diagonalUp="0" diagonalDown="0" outline="0">
        <left style="thin">
          <color auto="1"/>
        </left>
        <right style="thin">
          <color auto="1"/>
        </right>
      </border>
    </dxf>
    <dxf>
      <font>
        <strike val="0"/>
        <outline val="0"/>
        <shadow val="0"/>
        <u val="none"/>
        <vertAlign val="baseline"/>
        <color auto="1"/>
        <name val="Noto Sans"/>
        <family val="2"/>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scheme val="minor"/>
      </font>
      <numFmt numFmtId="3" formatCode="#,##0"/>
      <border diagonalUp="0" diagonalDown="0" outline="0">
        <left style="thin">
          <color auto="1"/>
        </left>
        <right style="thin">
          <color auto="1"/>
        </right>
      </border>
    </dxf>
    <dxf>
      <font>
        <strike val="0"/>
        <outline val="0"/>
        <shadow val="0"/>
        <u val="none"/>
        <vertAlign val="baseline"/>
        <color auto="1"/>
        <name val="Noto Sans"/>
        <family val="2"/>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scheme val="minor"/>
      </font>
      <numFmt numFmtId="3" formatCode="#,##0"/>
      <border diagonalUp="0" diagonalDown="0" outline="0">
        <left style="thin">
          <color auto="1"/>
        </left>
        <right style="thin">
          <color auto="1"/>
        </right>
      </border>
    </dxf>
    <dxf>
      <font>
        <strike val="0"/>
        <outline val="0"/>
        <shadow val="0"/>
        <u val="none"/>
        <vertAlign val="baseline"/>
        <color auto="1"/>
        <name val="Noto Sans"/>
        <family val="2"/>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scheme val="minor"/>
      </font>
      <numFmt numFmtId="3" formatCode="#,##0"/>
      <border diagonalUp="0" diagonalDown="0" outline="0">
        <left style="thin">
          <color auto="1"/>
        </left>
        <right style="thin">
          <color auto="1"/>
        </right>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sz val="8.5"/>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sz val="8.5"/>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sz val="8.5"/>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alignment horizontal="general" vertical="bottom" textRotation="0" wrapText="0" indent="0" justifyLastLine="0" shrinkToFit="0" readingOrder="0"/>
      <border diagonalUp="0" diagonalDown="0">
        <left style="thin">
          <color auto="1"/>
        </left>
        <right style="thin">
          <color auto="1"/>
        </right>
        <top/>
        <bottom/>
        <vertical/>
        <horizontal/>
      </border>
    </dxf>
    <dxf>
      <alignment horizontal="center" vertical="bottom" textRotation="0" wrapText="0" indent="0" justifyLastLine="0" shrinkToFit="0" readingOrder="0"/>
      <border diagonalUp="0" diagonalDown="0">
        <left/>
        <right style="thin">
          <color auto="1"/>
        </right>
        <top/>
        <bottom/>
        <vertical/>
        <horizontal/>
      </border>
    </dxf>
    <dxf>
      <alignment horizontal="right" vertical="bottom" textRotation="0" wrapText="0" indent="0" justifyLastLine="0" shrinkToFit="0" readingOrder="0"/>
    </dxf>
    <dxf>
      <border diagonalUp="0" diagonalDown="0">
        <left style="thin">
          <color auto="1"/>
        </left>
        <right style="thin">
          <color auto="1"/>
        </right>
        <top/>
        <vertical style="thin">
          <color auto="1"/>
        </vertical>
        <horizontal/>
      </border>
    </dxf>
    <dxf>
      <border diagonalUp="0" diagonalDown="0">
        <left style="thin">
          <color auto="1"/>
        </left>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border diagonalUp="0" diagonalDown="0">
        <left style="thin">
          <color auto="1"/>
        </left>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font>
        <strike val="0"/>
        <outline val="0"/>
        <shadow val="0"/>
        <u val="none"/>
        <vertAlign val="baseline"/>
        <color auto="1"/>
        <name val="Noto Sans"/>
        <family val="2"/>
        <scheme val="minor"/>
      </font>
      <alignment horizontal="right" vertical="bottom" textRotation="0" wrapText="0" indent="0" justifyLastLine="0" shrinkToFit="0" readingOrder="0"/>
      <border diagonalUp="0" diagonalDown="0" outline="0">
        <left style="thin">
          <color auto="1"/>
        </left>
        <right/>
        <top style="thin">
          <color indexed="64"/>
        </top>
        <bottom/>
      </border>
    </dxf>
    <dxf>
      <font>
        <strike val="0"/>
        <outline val="0"/>
        <shadow val="0"/>
        <u val="none"/>
        <vertAlign val="baseline"/>
        <color auto="1"/>
        <name val="Noto Sans"/>
        <family val="2"/>
        <scheme val="minor"/>
      </font>
      <border diagonalUp="0" diagonalDown="0" outline="0">
        <left style="thin">
          <color auto="1"/>
        </left>
        <right style="thin">
          <color auto="1"/>
        </right>
      </border>
    </dxf>
    <dxf>
      <font>
        <strike val="0"/>
        <outline val="0"/>
        <shadow val="0"/>
        <u val="none"/>
        <vertAlign val="baseline"/>
        <color auto="1"/>
        <name val="Noto Sans"/>
        <family val="2"/>
        <scheme val="minor"/>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scheme val="minor"/>
      </font>
      <border diagonalUp="0" diagonalDown="0" outline="0">
        <left style="thin">
          <color auto="1"/>
        </left>
        <right style="thin">
          <color auto="1"/>
        </right>
      </border>
    </dxf>
    <dxf>
      <font>
        <strike val="0"/>
        <outline val="0"/>
        <shadow val="0"/>
        <u val="none"/>
        <vertAlign val="baseline"/>
        <color auto="1"/>
        <name val="Noto Sans"/>
        <family val="2"/>
        <scheme val="minor"/>
      </font>
      <border diagonalUp="0" diagonalDown="0" outline="0">
        <left style="thin">
          <color auto="1"/>
        </left>
        <right style="thin">
          <color auto="1"/>
        </right>
      </border>
    </dxf>
    <dxf>
      <font>
        <strike val="0"/>
        <outline val="0"/>
        <shadow val="0"/>
        <u val="none"/>
        <vertAlign val="baseline"/>
        <color auto="1"/>
        <name val="Noto Sans"/>
        <family val="2"/>
        <scheme val="minor"/>
      </font>
      <border diagonalUp="0" diagonalDown="0" outline="0">
        <left style="thin">
          <color auto="1"/>
        </left>
        <right style="thin">
          <color auto="1"/>
        </right>
      </border>
    </dxf>
    <dxf>
      <font>
        <strike val="0"/>
        <outline val="0"/>
        <shadow val="0"/>
        <u val="none"/>
        <vertAlign val="baseline"/>
        <color auto="1"/>
        <name val="Noto Sans"/>
        <family val="2"/>
        <scheme val="minor"/>
      </font>
      <border diagonalUp="0" diagonalDown="0" outline="0">
        <left style="thin">
          <color auto="1"/>
        </left>
        <right style="thin">
          <color auto="1"/>
        </right>
      </border>
    </dxf>
    <dxf>
      <font>
        <strike val="0"/>
        <outline val="0"/>
        <shadow val="0"/>
        <u val="none"/>
        <vertAlign val="baseline"/>
        <color auto="1"/>
        <name val="Noto Sans"/>
        <family val="2"/>
        <scheme val="minor"/>
      </font>
      <border diagonalUp="0" diagonalDown="0" outline="0">
        <left style="thin">
          <color auto="1"/>
        </left>
        <right style="thin">
          <color auto="1"/>
        </right>
      </border>
    </dxf>
    <dxf>
      <font>
        <strike val="0"/>
        <outline val="0"/>
        <shadow val="0"/>
        <u val="none"/>
        <vertAlign val="baseline"/>
        <color auto="1"/>
        <name val="Noto Sans"/>
        <family val="2"/>
        <scheme val="minor"/>
      </font>
      <border diagonalUp="0" diagonalDown="0" outline="0">
        <left style="thin">
          <color auto="1"/>
        </left>
        <right style="thin">
          <color auto="1"/>
        </right>
      </border>
    </dxf>
    <dxf>
      <font>
        <strike val="0"/>
        <outline val="0"/>
        <shadow val="0"/>
        <u val="none"/>
        <vertAlign val="baseline"/>
        <color auto="1"/>
        <name val="Noto Sans"/>
        <family val="2"/>
        <scheme val="minor"/>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scheme val="minor"/>
      </font>
      <border diagonalUp="0" diagonalDown="0" outline="0">
        <left style="thin">
          <color auto="1"/>
        </left>
        <right style="thin">
          <color auto="1"/>
        </right>
      </border>
    </dxf>
    <dxf>
      <font>
        <strike val="0"/>
        <outline val="0"/>
        <shadow val="0"/>
        <u val="none"/>
        <vertAlign val="baseline"/>
        <color auto="1"/>
        <name val="Noto Sans"/>
        <family val="2"/>
        <scheme val="minor"/>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scheme val="minor"/>
      </font>
      <border diagonalUp="0" diagonalDown="0" outline="0">
        <left style="thin">
          <color auto="1"/>
        </left>
        <right style="thin">
          <color auto="1"/>
        </right>
      </border>
    </dxf>
    <dxf>
      <font>
        <strike val="0"/>
        <outline val="0"/>
        <shadow val="0"/>
        <u val="none"/>
        <vertAlign val="baseline"/>
        <color auto="1"/>
        <name val="Noto Sans"/>
        <family val="2"/>
        <scheme val="minor"/>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scheme val="minor"/>
      </font>
      <border diagonalUp="0" diagonalDown="0" outline="0">
        <left style="thin">
          <color auto="1"/>
        </left>
        <right style="thin">
          <color auto="1"/>
        </right>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top/>
        <bottom/>
        <vertical style="thin">
          <color auto="1"/>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bottom/>
        <vertical style="thin">
          <color auto="1"/>
        </vertical>
        <horizontal/>
      </border>
    </dxf>
    <dxf>
      <fill>
        <patternFill patternType="none">
          <fgColor indexed="64"/>
          <bgColor indexed="65"/>
        </patternFill>
      </fill>
      <alignment horizontal="center" vertical="bottom" textRotation="0" wrapText="0" indent="0" justifyLastLine="0" shrinkToFit="0" readingOrder="0"/>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wrapText="0" indent="0" justifyLastLine="0" shrinkToFit="0" readingOrder="0"/>
      <border diagonalUp="0" diagonalDown="0" outline="0">
        <left style="thin">
          <color auto="1"/>
        </left>
        <right style="thin">
          <color auto="1"/>
        </right>
        <top/>
        <bottom/>
      </border>
    </dxf>
    <dxf>
      <alignment horizontal="general" vertical="bottom" textRotation="0" wrapText="0" indent="0" justifyLastLine="0" shrinkToFit="0" readingOrder="0"/>
      <border diagonalUp="0" diagonalDown="0" outline="0">
        <left style="thin">
          <color auto="1"/>
        </left>
        <right style="thin">
          <color auto="1"/>
        </right>
        <top/>
        <bottom/>
      </border>
    </dxf>
    <dxf>
      <alignment horizontal="center"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wrapText="0" indent="0" justifyLastLine="0" shrinkToFit="0" readingOrder="0"/>
      <border diagonalUp="0" diagonalDown="0" outline="0">
        <left style="thin">
          <color auto="1"/>
        </left>
        <right style="thin">
          <color auto="1"/>
        </right>
        <top/>
        <bottom/>
      </border>
    </dxf>
    <dxf>
      <alignment horizontal="general" vertical="bottom" textRotation="0" wrapText="0" indent="0" justifyLastLine="0" shrinkToFit="0" readingOrder="0"/>
      <border diagonalUp="0" diagonalDown="0" outline="0">
        <left style="thin">
          <color auto="1"/>
        </left>
        <right style="thin">
          <color auto="1"/>
        </right>
        <top/>
        <bottom/>
      </border>
    </dxf>
    <dxf>
      <alignment horizontal="center"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border>
    </dxf>
    <dxf>
      <font>
        <strike val="0"/>
        <outline val="0"/>
        <shadow val="0"/>
        <u val="none"/>
        <vertAlign val="baseline"/>
        <color auto="1"/>
        <name val="Noto Sans"/>
        <family val="2"/>
      </font>
      <alignment horizontal="right" vertical="bottom" textRotation="0" wrapText="0" indent="0" justifyLastLine="0" shrinkToFit="0" readingOrder="0"/>
      <border diagonalUp="0" diagonalDown="0" outline="0">
        <left style="thin">
          <color auto="1"/>
        </left>
        <right/>
        <top style="thin">
          <color indexed="64"/>
        </top>
        <bottom/>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border diagonalUp="0" diagonalDown="0" outline="0">
        <left/>
        <right style="thin">
          <color auto="1"/>
        </right>
      </border>
    </dxf>
    <dxf>
      <border diagonalUp="0" diagonalDown="0">
        <left style="thin">
          <color auto="1"/>
        </left>
        <right style="thin">
          <color auto="1"/>
        </right>
        <top style="thin">
          <color auto="1"/>
        </top>
        <bottom style="thin">
          <color auto="1"/>
        </bottom>
      </border>
    </dxf>
    <dxf>
      <font>
        <strike val="0"/>
        <outline val="0"/>
        <shadow val="0"/>
        <u val="none"/>
        <vertAlign val="baseline"/>
        <color auto="1"/>
        <name val="Noto Sans"/>
        <family val="2"/>
      </font>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numFmt numFmtId="3" formatCode="#,##0"/>
      <alignment horizontal="right" vertical="bottom" textRotation="0" wrapText="0" indent="0" justifyLastLine="0" shrinkToFit="0" readingOrder="0"/>
      <border diagonalUp="0" diagonalDown="0" outline="0">
        <left style="thin">
          <color auto="1"/>
        </left>
        <right/>
        <top style="thin">
          <color indexed="64"/>
        </top>
        <bottom/>
      </border>
    </dxf>
    <dxf>
      <font>
        <strike val="0"/>
        <outline val="0"/>
        <shadow val="0"/>
        <u val="none"/>
        <vertAlign val="baseline"/>
        <color auto="1"/>
        <name val="Noto Sans"/>
        <family val="2"/>
      </font>
      <numFmt numFmtId="3" formatCode="#,##0"/>
      <border diagonalUp="0" diagonalDown="0" outline="0">
        <left style="thin">
          <color auto="1"/>
        </left>
        <right style="thin">
          <color auto="1"/>
        </right>
      </border>
    </dxf>
    <dxf>
      <font>
        <strike val="0"/>
        <outline val="0"/>
        <shadow val="0"/>
        <u val="none"/>
        <vertAlign val="baseline"/>
        <color auto="1"/>
        <name val="Noto Sans"/>
        <family val="2"/>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font>
      <numFmt numFmtId="3" formatCode="#,##0"/>
      <border diagonalUp="0" diagonalDown="0" outline="0">
        <left style="thin">
          <color auto="1"/>
        </left>
        <right style="thin">
          <color auto="1"/>
        </right>
      </border>
    </dxf>
    <dxf>
      <font>
        <strike val="0"/>
        <outline val="0"/>
        <shadow val="0"/>
        <u val="none"/>
        <vertAlign val="baseline"/>
        <color auto="1"/>
        <name val="Noto Sans"/>
        <family val="2"/>
      </font>
      <numFmt numFmtId="3" formatCode="#,##0"/>
      <border diagonalUp="0" diagonalDown="0" outline="0">
        <left style="thin">
          <color auto="1"/>
        </left>
        <right style="thin">
          <color auto="1"/>
        </right>
      </border>
    </dxf>
    <dxf>
      <font>
        <strike val="0"/>
        <outline val="0"/>
        <shadow val="0"/>
        <u val="none"/>
        <vertAlign val="baseline"/>
        <color auto="1"/>
        <name val="Noto Sans"/>
        <family val="2"/>
      </font>
      <numFmt numFmtId="3" formatCode="#,##0"/>
      <border diagonalUp="0" diagonalDown="0" outline="0">
        <left style="thin">
          <color auto="1"/>
        </left>
        <right style="thin">
          <color auto="1"/>
        </right>
      </border>
    </dxf>
    <dxf>
      <font>
        <strike val="0"/>
        <outline val="0"/>
        <shadow val="0"/>
        <u val="none"/>
        <vertAlign val="baseline"/>
        <color auto="1"/>
        <name val="Noto Sans"/>
        <family val="2"/>
      </font>
      <numFmt numFmtId="3" formatCode="#,##0"/>
      <border diagonalUp="0" diagonalDown="0" outline="0">
        <left style="thin">
          <color auto="1"/>
        </left>
        <right style="thin">
          <color auto="1"/>
        </right>
      </border>
    </dxf>
    <dxf>
      <font>
        <strike val="0"/>
        <outline val="0"/>
        <shadow val="0"/>
        <u val="none"/>
        <vertAlign val="baseline"/>
        <color auto="1"/>
        <name val="Noto Sans"/>
        <family val="2"/>
      </font>
      <numFmt numFmtId="3" formatCode="#,##0"/>
      <border diagonalUp="0" diagonalDown="0" outline="0">
        <left style="thin">
          <color auto="1"/>
        </left>
        <right style="thin">
          <color auto="1"/>
        </right>
      </border>
    </dxf>
    <dxf>
      <font>
        <strike val="0"/>
        <outline val="0"/>
        <shadow val="0"/>
        <u val="none"/>
        <vertAlign val="baseline"/>
        <color auto="1"/>
        <name val="Noto Sans"/>
        <family val="2"/>
      </font>
      <numFmt numFmtId="3" formatCode="#,##0"/>
      <border diagonalUp="0" diagonalDown="0" outline="0">
        <left style="thin">
          <color auto="1"/>
        </left>
        <right style="thin">
          <color auto="1"/>
        </right>
      </border>
    </dxf>
    <dxf>
      <font>
        <strike val="0"/>
        <outline val="0"/>
        <shadow val="0"/>
        <u val="none"/>
        <vertAlign val="baseline"/>
        <color auto="1"/>
        <name val="Noto Sans"/>
        <family val="2"/>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font>
      <numFmt numFmtId="3" formatCode="#,##0"/>
      <border diagonalUp="0" diagonalDown="0" outline="0">
        <left style="thin">
          <color auto="1"/>
        </left>
        <right style="thin">
          <color auto="1"/>
        </right>
      </border>
    </dxf>
    <dxf>
      <font>
        <strike val="0"/>
        <outline val="0"/>
        <shadow val="0"/>
        <u val="none"/>
        <vertAlign val="baseline"/>
        <color auto="1"/>
        <name val="Noto Sans"/>
        <family val="2"/>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font>
      <numFmt numFmtId="3" formatCode="#,##0"/>
      <border diagonalUp="0" diagonalDown="0" outline="0">
        <left style="thin">
          <color auto="1"/>
        </left>
        <right style="thin">
          <color auto="1"/>
        </right>
      </border>
    </dxf>
    <dxf>
      <font>
        <strike val="0"/>
        <outline val="0"/>
        <shadow val="0"/>
        <u val="none"/>
        <vertAlign val="baseline"/>
        <color auto="1"/>
        <name val="Noto Sans"/>
        <family val="2"/>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font>
      <numFmt numFmtId="3" formatCode="#,##0"/>
      <border diagonalUp="0" diagonalDown="0" outline="0">
        <left style="thin">
          <color auto="1"/>
        </left>
        <right style="thin">
          <color auto="1"/>
        </right>
      </border>
    </dxf>
    <dxf>
      <font>
        <strike val="0"/>
        <outline val="0"/>
        <shadow val="0"/>
        <u val="none"/>
        <vertAlign val="baseline"/>
        <color auto="1"/>
        <name val="Noto Sans"/>
        <family val="2"/>
      </font>
      <numFmt numFmtId="3" formatCode="#,##0"/>
      <border diagonalUp="0" diagonalDown="0" outline="0">
        <left/>
        <right style="thin">
          <color auto="1"/>
        </right>
      </border>
    </dxf>
    <dxf>
      <border diagonalUp="0" diagonalDown="0">
        <left style="thin">
          <color auto="1"/>
        </left>
        <right style="thin">
          <color auto="1"/>
        </right>
        <top style="thin">
          <color auto="1"/>
        </top>
        <bottom style="thin">
          <color auto="1"/>
        </bottom>
      </border>
    </dxf>
    <dxf>
      <font>
        <strike val="0"/>
        <outline val="0"/>
        <shadow val="0"/>
        <u val="none"/>
        <vertAlign val="baseline"/>
        <color auto="1"/>
        <name val="Noto Sans"/>
        <family val="2"/>
      </font>
      <numFmt numFmtId="3" formatCode="#,##0"/>
    </dxf>
    <dxf>
      <font>
        <strike val="0"/>
        <outline val="0"/>
        <shadow val="0"/>
        <u val="none"/>
        <vertAlign val="baseline"/>
        <color auto="1"/>
        <name val="Noto Sans"/>
        <family val="2"/>
      </font>
      <numFmt numFmtId="3" formatCode="#,##0"/>
      <border diagonalUp="0" diagonalDown="0" outline="0">
        <left style="thin">
          <color auto="1"/>
        </left>
        <right style="thin">
          <color auto="1"/>
        </right>
      </border>
    </dxf>
    <dxf>
      <font>
        <strike val="0"/>
        <outline val="0"/>
        <shadow val="0"/>
        <u val="none"/>
        <vertAlign val="baseline"/>
        <color auto="1"/>
        <name val="Noto Sans"/>
        <family val="2"/>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border diagonalUp="0" diagonalDown="0" outline="0">
        <left style="thin">
          <color auto="1"/>
        </left>
        <right style="thin">
          <color auto="1"/>
        </right>
      </border>
    </dxf>
    <dxf>
      <border diagonalUp="0" diagonalDown="0">
        <left style="thin">
          <color auto="1"/>
        </left>
        <right style="thin">
          <color auto="1"/>
        </right>
        <top style="thin">
          <color auto="1"/>
        </top>
        <bottom style="thin">
          <color auto="1"/>
        </bottom>
      </border>
    </dxf>
    <dxf>
      <font>
        <strike val="0"/>
        <outline val="0"/>
        <shadow val="0"/>
        <u val="none"/>
        <vertAlign val="baseline"/>
        <color auto="1"/>
        <name val="Noto Sans"/>
        <family val="2"/>
      </font>
    </dxf>
    <dxf>
      <border>
        <bottom style="thin">
          <color auto="1"/>
        </bottom>
      </border>
    </dxf>
    <dxf>
      <font>
        <strike val="0"/>
        <outline val="0"/>
        <shadow val="0"/>
        <u val="none"/>
        <vertAlign val="baseline"/>
        <color auto="1"/>
        <name val="Noto Sans"/>
        <family val="2"/>
      </font>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left style="thin">
          <color auto="1"/>
        </left>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sz val="9"/>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sz val="9"/>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sz val="9"/>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8.5"/>
        <color theme="1"/>
        <name val="Noto Sans"/>
        <family val="2"/>
        <scheme val="minor"/>
      </font>
    </dxf>
    <dxf>
      <font>
        <b/>
        <i val="0"/>
        <strike val="0"/>
        <condense val="0"/>
        <extend val="0"/>
        <outline val="0"/>
        <shadow val="0"/>
        <u val="none"/>
        <vertAlign val="baseline"/>
        <sz val="9"/>
        <color theme="1"/>
        <name val="Noto Sans"/>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border>
    </dxf>
    <dxf>
      <alignment horizontal="general" vertical="bottom" textRotation="0" wrapText="0" indent="0" justifyLastLine="0" shrinkToFit="0" readingOrder="0"/>
      <border diagonalUp="0" diagonalDown="0" outline="0">
        <left style="thin">
          <color auto="1"/>
        </left>
        <right/>
        <top style="thin">
          <color indexed="64"/>
        </top>
        <bottom/>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top style="thin">
          <color indexed="64"/>
        </top>
        <bottom/>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top style="thin">
          <color indexed="64"/>
        </top>
        <bottom/>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top style="thin">
          <color indexed="64"/>
        </top>
        <bottom/>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top style="thin">
          <color indexed="64"/>
        </top>
        <bottom/>
      </border>
    </dxf>
    <dxf>
      <alignment horizontal="general" vertical="bottom" textRotation="0" wrapText="0" indent="0" justifyLastLine="0" shrinkToFit="0" readingOrder="0"/>
      <border diagonalUp="0" diagonalDown="0" outline="0">
        <left style="thin">
          <color auto="1"/>
        </left>
        <right style="thin">
          <color auto="1"/>
        </right>
      </border>
    </dxf>
    <dxf>
      <border diagonalUp="0" diagonalDown="0" outline="0">
        <left/>
        <right style="thin">
          <color auto="1"/>
        </right>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numFmt numFmtId="166" formatCode="0.0"/>
      <alignment horizontal="center" vertical="bottom" textRotation="0" wrapText="0" indent="0" justifyLastLine="0" shrinkToFit="0" readingOrder="0"/>
    </dxf>
    <dxf>
      <numFmt numFmtId="166" formatCode="0.0"/>
      <alignment horizontal="center" vertical="bottom" textRotation="0" wrapText="0" indent="0" justifyLastLine="0" shrinkToFit="0" readingOrder="0"/>
    </dxf>
    <dxf>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left" vertical="bottom" textRotation="0" wrapText="0" indent="0" justifyLastLine="0" shrinkToFit="0" readingOrder="0"/>
    </dxf>
    <dxf>
      <alignment horizontal="left" vertical="bottom" textRotation="0" wrapText="0" indent="0" justifyLastLine="0" shrinkToFit="0" readingOrder="0"/>
    </dxf>
    <dxf>
      <numFmt numFmtId="166" formatCode="0.0"/>
      <alignment horizontal="center" vertical="bottom" textRotation="0" wrapText="0" indent="0" justifyLastLine="0" shrinkToFit="0" readingOrder="0"/>
    </dxf>
    <dxf>
      <numFmt numFmtId="166" formatCode="0.0"/>
      <alignment horizontal="center" vertical="bottom" textRotation="0" wrapText="0" indent="0" justifyLastLine="0" shrinkToFit="0" readingOrder="0"/>
    </dxf>
    <dxf>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left" vertical="bottom" textRotation="0" wrapText="0" indent="0" justifyLastLine="0" shrinkToFit="0" readingOrder="0"/>
    </dxf>
    <dxf>
      <alignment horizontal="left" vertical="bottom" textRotation="0" wrapText="0" indent="0" justifyLastLine="0" shrinkToFit="0" readingOrder="0"/>
    </dxf>
    <dxf>
      <numFmt numFmtId="166" formatCode="0.0"/>
      <alignment horizontal="center" vertical="bottom" textRotation="0" wrapText="0" indent="0" justifyLastLine="0" shrinkToFit="0" readingOrder="0"/>
    </dxf>
    <dxf>
      <numFmt numFmtId="166" formatCode="0.0"/>
      <alignment horizontal="center" vertical="bottom" textRotation="0" wrapText="0" indent="0" justifyLastLine="0" shrinkToFit="0" readingOrder="0"/>
    </dxf>
    <dxf>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left" vertical="bottom" textRotation="0" wrapText="0" indent="0" justifyLastLine="0" shrinkToFit="0" readingOrder="0"/>
    </dxf>
    <dxf>
      <alignment horizontal="left" vertical="bottom" textRotation="0" wrapText="0" indent="0" justifyLastLine="0" shrinkToFit="0" readingOrder="0"/>
    </dxf>
    <dxf>
      <numFmt numFmtId="166" formatCode="0.0"/>
      <alignment horizontal="center" vertical="bottom" textRotation="0" wrapText="0" indent="0" justifyLastLine="0" shrinkToFit="0" readingOrder="0"/>
    </dxf>
    <dxf>
      <numFmt numFmtId="166" formatCode="0.0"/>
      <alignment horizontal="center" vertical="bottom" textRotation="0" wrapText="0" indent="0" justifyLastLine="0" shrinkToFit="0" readingOrder="0"/>
    </dxf>
    <dxf>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left" vertical="bottom" textRotation="0" wrapText="0" indent="0" justifyLastLine="0" shrinkToFit="0" readingOrder="0"/>
    </dxf>
    <dxf>
      <alignment horizontal="left" vertical="bottom" textRotation="0" wrapText="0" indent="0" justifyLastLine="0" shrinkToFit="0" readingOrder="0"/>
    </dxf>
    <dxf>
      <numFmt numFmtId="166" formatCode="0.0"/>
      <alignment horizontal="center" vertical="bottom" textRotation="0" wrapText="0" indent="0" justifyLastLine="0" shrinkToFit="0" readingOrder="0"/>
      <border diagonalUp="0" diagonalDown="0" outline="0">
        <right style="thin">
          <color auto="1"/>
        </right>
      </border>
    </dxf>
    <dxf>
      <numFmt numFmtId="166" formatCode="0.0"/>
      <alignment horizontal="center" vertical="bottom" textRotation="0" wrapText="0" indent="0" justifyLastLine="0" shrinkToFit="0" readingOrder="0"/>
    </dxf>
    <dxf>
      <alignment horizontal="left"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left" vertical="bottom" textRotation="0" wrapText="0" indent="0" justifyLastLine="0" shrinkToFit="0" readingOrder="0"/>
      <border diagonalUp="0" diagonalDown="0">
        <left/>
        <right style="thin">
          <color auto="1"/>
        </right>
        <top/>
        <bottom/>
        <vertical style="thin">
          <color auto="1"/>
        </vertical>
        <horizontal/>
      </border>
    </dxf>
    <dxf>
      <alignment horizontal="left" vertical="bottom" textRotation="0" wrapText="0" indent="0" justifyLastLine="0" shrinkToFit="0" readingOrder="0"/>
    </dxf>
    <dxf>
      <numFmt numFmtId="166" formatCode="0.0"/>
      <alignment horizontal="center" vertical="bottom" textRotation="0" wrapText="0" indent="0" justifyLastLine="0" shrinkToFit="0" readingOrder="0"/>
      <border diagonalUp="0" diagonalDown="0" outline="0">
        <right style="thin">
          <color auto="1"/>
        </right>
      </border>
    </dxf>
    <dxf>
      <numFmt numFmtId="166" formatCode="0.0"/>
      <alignment horizontal="center" vertical="bottom" textRotation="0" wrapText="0" indent="0" justifyLastLine="0" shrinkToFit="0" readingOrder="0"/>
    </dxf>
    <dxf>
      <alignment horizontal="general"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left" vertical="bottom" textRotation="0" wrapText="0" indent="0" justifyLastLine="0" shrinkToFit="0" readingOrder="0"/>
      <border diagonalUp="0" diagonalDown="0">
        <left/>
        <right style="thin">
          <color auto="1"/>
        </right>
        <top/>
        <bottom/>
        <vertical style="thin">
          <color auto="1"/>
        </vertical>
        <horizontal/>
      </border>
    </dxf>
    <dxf>
      <alignment horizontal="left" vertical="bottom" textRotation="0" wrapText="0" indent="0" justifyLastLine="0" shrinkToFit="0" readingOrder="0"/>
    </dxf>
    <dxf>
      <numFmt numFmtId="166" formatCode="0.0"/>
      <alignment horizontal="center"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numFmt numFmtId="166" formatCode="0.0"/>
      <alignment horizontal="center"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alignment horizontal="left"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numFmt numFmtId="3" formatCode="#,##0"/>
      <alignment horizontal="center"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numFmt numFmtId="3" formatCode="#,##0"/>
      <alignment horizontal="center"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numFmt numFmtId="3" formatCode="#,##0"/>
      <alignment horizontal="center" vertical="bottom" textRotation="0" wrapText="0" indent="0" justifyLastLine="0" shrinkToFit="0" readingOrder="0"/>
      <border diagonalUp="0" diagonalDown="0" outline="0">
        <left style="thin">
          <color indexed="64"/>
        </left>
        <right style="thin">
          <color auto="1"/>
        </right>
        <top style="thin">
          <color indexed="64"/>
        </top>
        <bottom style="thin">
          <color indexed="64"/>
        </bottom>
      </border>
    </dxf>
    <dxf>
      <alignment horizontal="left" vertical="bottom" textRotation="0" wrapText="0" indent="0" justifyLastLine="0" shrinkToFit="0" readingOrder="0"/>
      <border diagonalUp="0" diagonalDown="0" outline="0">
        <left/>
        <right style="thin">
          <color auto="1"/>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numFmt numFmtId="166" formatCode="0.0"/>
      <alignment horizontal="center"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numFmt numFmtId="166" formatCode="0.0"/>
      <alignment horizontal="center"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alignment horizontal="left"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numFmt numFmtId="3" formatCode="#,##0"/>
      <alignment horizontal="center"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numFmt numFmtId="3" formatCode="#,##0"/>
      <alignment horizontal="center"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numFmt numFmtId="3" formatCode="#,##0"/>
      <alignment horizontal="center" vertical="bottom" textRotation="0" wrapText="0" indent="0" justifyLastLine="0" shrinkToFit="0" readingOrder="0"/>
      <border diagonalUp="0" diagonalDown="0" outline="0">
        <left style="thin">
          <color indexed="64"/>
        </left>
        <right style="thin">
          <color auto="1"/>
        </right>
        <top style="thin">
          <color indexed="64"/>
        </top>
        <bottom style="thin">
          <color indexed="64"/>
        </bottom>
      </border>
    </dxf>
    <dxf>
      <alignment horizontal="left" vertical="bottom" textRotation="0" wrapText="0" indent="0" justifyLastLine="0" shrinkToFit="0" readingOrder="0"/>
      <border diagonalUp="0" diagonalDown="0" outline="0">
        <left/>
        <right style="thin">
          <color auto="1"/>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numFmt numFmtId="166" formatCode="0.0"/>
      <alignment horizontal="center" vertical="bottom" textRotation="0" wrapText="0" indent="0" justifyLastLine="0" shrinkToFit="0" readingOrder="0"/>
    </dxf>
    <dxf>
      <numFmt numFmtId="166" formatCode="0.0"/>
      <alignment horizontal="center" vertical="bottom" textRotation="0" wrapText="0" indent="0" justifyLastLine="0" shrinkToFit="0" readingOrder="0"/>
    </dxf>
    <dxf>
      <alignment horizontal="left"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left" vertical="bottom" textRotation="0" wrapText="0" indent="0" justifyLastLine="0" shrinkToFit="0" readingOrder="0"/>
      <border diagonalUp="0" diagonalDown="0">
        <left/>
        <right style="thin">
          <color auto="1"/>
        </right>
        <top/>
        <bottom/>
        <vertical style="thin">
          <color auto="1"/>
        </vertical>
        <horizontal/>
      </border>
    </dxf>
    <dxf>
      <alignment horizontal="left" vertical="bottom" textRotation="0" wrapText="0" indent="0" justifyLastLine="0" shrinkToFit="0" readingOrder="0"/>
    </dxf>
    <dxf>
      <numFmt numFmtId="166" formatCode="0.0"/>
      <alignment horizontal="center" vertical="bottom" textRotation="0" wrapText="0" indent="0" justifyLastLine="0" shrinkToFit="0" readingOrder="0"/>
      <border diagonalUp="0" diagonalDown="0" outline="0">
        <right style="thin">
          <color auto="1"/>
        </right>
      </border>
    </dxf>
    <dxf>
      <numFmt numFmtId="166" formatCode="0.0"/>
      <alignment horizontal="center" vertical="bottom" textRotation="0" wrapText="0" indent="0" justifyLastLine="0" shrinkToFit="0" readingOrder="0"/>
    </dxf>
    <dxf>
      <alignment horizontal="left"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left" vertical="bottom" textRotation="0" wrapText="0" indent="0" justifyLastLine="0" shrinkToFit="0" readingOrder="0"/>
      <border diagonalUp="0" diagonalDown="0">
        <left/>
        <right style="thin">
          <color auto="1"/>
        </right>
        <top/>
        <bottom/>
        <vertical style="thin">
          <color auto="1"/>
        </vertical>
        <horizontal/>
      </border>
    </dxf>
    <dxf>
      <alignment horizontal="lef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alignment horizontal="lef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horizontal style="thin">
          <color auto="1"/>
        </horizont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horizontal style="thin">
          <color auto="1"/>
        </horizontal>
      </border>
    </dxf>
    <dxf>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style="thin">
          <color auto="1"/>
        </horizontal>
      </border>
    </dxf>
    <dxf>
      <alignment horizontal="lef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border diagonalUp="0" diagonalDown="0">
        <left style="thin">
          <color auto="1"/>
        </left>
        <right/>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top style="thin">
          <color auto="1"/>
        </top>
        <bottom style="thin">
          <color auto="1"/>
        </bottom>
        <vertical style="thin">
          <color auto="1"/>
        </vertical>
        <horizontal style="thin">
          <color auto="1"/>
        </horizont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439"/>
      <tableStyleElement type="headerRow" dxfId="438"/>
      <tableStyleElement type="secondRowStripe" dxfId="437"/>
    </tableStyle>
    <tableStyle name="1. SoS Tabell blå text" pivot="0" count="3" xr9:uid="{2720387A-FE4E-48F4-96F8-CF65986EA488}">
      <tableStyleElement type="wholeTable" dxfId="436"/>
      <tableStyleElement type="headerRow" dxfId="435"/>
      <tableStyleElement type="secondRowStripe" dxfId="434"/>
    </tableStyle>
    <tableStyle name="2. SoS Tabell beige" pivot="0" count="3" xr9:uid="{C8850486-4D7B-4F77-975A-69994CDD2A79}">
      <tableStyleElement type="wholeTable" dxfId="433"/>
      <tableStyleElement type="headerRow" dxfId="432"/>
      <tableStyleElement type="secondRowStripe" dxfId="431"/>
    </tableStyle>
    <tableStyle name="2. SoS Tabell beige text" pivot="0" count="3" xr9:uid="{7496ACB7-6A13-48C5-826C-3E1CD1530480}">
      <tableStyleElement type="wholeTable" dxfId="430"/>
      <tableStyleElement type="headerRow" dxfId="429"/>
      <tableStyleElement type="secondRowStripe" dxfId="428"/>
    </tableStyle>
  </tableStyles>
  <colors>
    <mruColors>
      <color rgb="FF002B45"/>
      <color rgb="FF017CC1"/>
      <color rgb="FFF9E0A7"/>
      <color rgb="FFDBF0F6"/>
      <color rgb="FFEDF1F3"/>
      <color rgb="FFA6BCC6"/>
      <color rgb="FFECB94F"/>
      <color rgb="FFC75136"/>
      <color rgb="FF008276"/>
      <color rgb="FFECC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l">
              <a:defRPr sz="960" b="0" i="0" u="none" strike="noStrike" kern="1200" spc="0" baseline="0">
                <a:solidFill>
                  <a:schemeClr val="tx1"/>
                </a:solidFill>
                <a:latin typeface="+mn-lt"/>
                <a:ea typeface="+mn-ea"/>
                <a:cs typeface="+mn-cs"/>
              </a:defRPr>
            </a:pPr>
            <a:r>
              <a:rPr lang="sv-SE"/>
              <a:t>Figur 1. Antal personer 65 år och äldre med pågående beslut om insats enligt SoL den 31 oktober</a:t>
            </a:r>
            <a:r>
              <a:rPr lang="sv-SE" baseline="0"/>
              <a:t> 2024 </a:t>
            </a:r>
            <a:endParaRPr lang="sv-SE"/>
          </a:p>
        </c:rich>
      </c:tx>
      <c:overlay val="0"/>
      <c:spPr>
        <a:noFill/>
        <a:ln>
          <a:noFill/>
        </a:ln>
        <a:effectLst/>
      </c:spPr>
      <c:txPr>
        <a:bodyPr rot="0" spcFirstLastPara="1" vertOverflow="ellipsis" vert="horz" wrap="square" anchor="ctr" anchorCtr="1"/>
        <a:lstStyle/>
        <a:p>
          <a:pPr algn="l">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1'!$B$3</c:f>
              <c:strCache>
                <c:ptCount val="1"/>
                <c:pt idx="0">
                  <c:v>Kvinnor</c:v>
                </c:pt>
              </c:strCache>
            </c:strRef>
          </c:tx>
          <c:spPr>
            <a:solidFill>
              <a:srgbClr val="017CC1"/>
            </a:solidFill>
            <a:ln w="3810">
              <a:solidFill>
                <a:srgbClr val="017CC1"/>
              </a:solidFill>
            </a:ln>
            <a:effectLst/>
          </c:spPr>
          <c:invertIfNegative val="0"/>
          <c:cat>
            <c:strRef>
              <c:f>'Figur 1'!$A$4:$A$14</c:f>
              <c:strCache>
                <c:ptCount val="11"/>
                <c:pt idx="0">
                  <c:v>Trygghetslarm</c:v>
                </c:pt>
                <c:pt idx="1">
                  <c:v>Hemtjänst i ordinärt boende*</c:v>
                </c:pt>
                <c:pt idx="2">
                  <c:v>Särskilt boende för äldre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'Figur 1'!$B$4:$B$14</c:f>
              <c:numCache>
                <c:formatCode>#,##0</c:formatCode>
                <c:ptCount val="11"/>
                <c:pt idx="0">
                  <c:v>150724</c:v>
                </c:pt>
                <c:pt idx="1">
                  <c:v>95961</c:v>
                </c:pt>
                <c:pt idx="2">
                  <c:v>54991</c:v>
                </c:pt>
                <c:pt idx="3">
                  <c:v>29116</c:v>
                </c:pt>
                <c:pt idx="4">
                  <c:v>17406</c:v>
                </c:pt>
                <c:pt idx="5">
                  <c:v>3268</c:v>
                </c:pt>
                <c:pt idx="6">
                  <c:v>6242</c:v>
                </c:pt>
                <c:pt idx="7">
                  <c:v>2597</c:v>
                </c:pt>
                <c:pt idx="8">
                  <c:v>1976</c:v>
                </c:pt>
                <c:pt idx="9">
                  <c:v>872</c:v>
                </c:pt>
                <c:pt idx="10">
                  <c:v>884</c:v>
                </c:pt>
              </c:numCache>
            </c:numRef>
          </c:val>
          <c:extLst>
            <c:ext xmlns:c16="http://schemas.microsoft.com/office/drawing/2014/chart" uri="{C3380CC4-5D6E-409C-BE32-E72D297353CC}">
              <c16:uniqueId val="{00000000-E150-49CA-A080-9F7F6A9E7346}"/>
            </c:ext>
          </c:extLst>
        </c:ser>
        <c:ser>
          <c:idx val="1"/>
          <c:order val="1"/>
          <c:tx>
            <c:strRef>
              <c:f>'Figur 1'!$C$3</c:f>
              <c:strCache>
                <c:ptCount val="1"/>
                <c:pt idx="0">
                  <c:v>Män</c:v>
                </c:pt>
              </c:strCache>
            </c:strRef>
          </c:tx>
          <c:spPr>
            <a:solidFill>
              <a:srgbClr val="002B45"/>
            </a:solidFill>
            <a:ln w="3810">
              <a:solidFill>
                <a:srgbClr val="002B45"/>
              </a:solidFill>
            </a:ln>
            <a:effectLst/>
          </c:spPr>
          <c:invertIfNegative val="0"/>
          <c:cat>
            <c:strRef>
              <c:f>'Figur 1'!$A$4:$A$14</c:f>
              <c:strCache>
                <c:ptCount val="11"/>
                <c:pt idx="0">
                  <c:v>Trygghetslarm</c:v>
                </c:pt>
                <c:pt idx="1">
                  <c:v>Hemtjänst i ordinärt boende*</c:v>
                </c:pt>
                <c:pt idx="2">
                  <c:v>Särskilt boende för äldre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'Figur 1'!$C$4:$C$14</c:f>
              <c:numCache>
                <c:formatCode>#,##0</c:formatCode>
                <c:ptCount val="11"/>
                <c:pt idx="0">
                  <c:v>77944</c:v>
                </c:pt>
                <c:pt idx="1">
                  <c:v>57832</c:v>
                </c:pt>
                <c:pt idx="2">
                  <c:v>29443</c:v>
                </c:pt>
                <c:pt idx="3">
                  <c:v>18775</c:v>
                </c:pt>
                <c:pt idx="4">
                  <c:v>8168</c:v>
                </c:pt>
                <c:pt idx="5">
                  <c:v>4062</c:v>
                </c:pt>
                <c:pt idx="6">
                  <c:v>5061</c:v>
                </c:pt>
                <c:pt idx="7">
                  <c:v>4488</c:v>
                </c:pt>
                <c:pt idx="8">
                  <c:v>1655</c:v>
                </c:pt>
                <c:pt idx="9">
                  <c:v>558</c:v>
                </c:pt>
                <c:pt idx="10">
                  <c:v>677</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 personer</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 5. Antal personer 65 år och äldre i befolkningen i särskilt boende för äldre den 31 oktober 2024 efter ålder och kön. Riket.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5'!$B$3</c:f>
              <c:strCache>
                <c:ptCount val="1"/>
                <c:pt idx="0">
                  <c:v>Kvinnor </c:v>
                </c:pt>
              </c:strCache>
            </c:strRef>
          </c:tx>
          <c:spPr>
            <a:solidFill>
              <a:srgbClr val="017CC1"/>
            </a:solidFill>
            <a:ln w="3810">
              <a:solidFill>
                <a:srgbClr val="017CC1"/>
              </a:solidFill>
            </a:ln>
            <a:effectLst/>
          </c:spPr>
          <c:invertIfNegative val="0"/>
          <c:cat>
            <c:strRef>
              <c:f>'Figur 5'!$A$4:$A$9</c:f>
              <c:strCache>
                <c:ptCount val="6"/>
                <c:pt idx="0">
                  <c:v>65-74 år   </c:v>
                </c:pt>
                <c:pt idx="1">
                  <c:v>75-79 år      </c:v>
                </c:pt>
                <c:pt idx="2">
                  <c:v>80-84 år     </c:v>
                </c:pt>
                <c:pt idx="3">
                  <c:v>85-89 år       </c:v>
                </c:pt>
                <c:pt idx="4">
                  <c:v>90-94 år</c:v>
                </c:pt>
                <c:pt idx="5">
                  <c:v>95- år</c:v>
                </c:pt>
              </c:strCache>
            </c:strRef>
          </c:cat>
          <c:val>
            <c:numRef>
              <c:f>'Figur 5'!$B$4:$B$9</c:f>
              <c:numCache>
                <c:formatCode>#,##0</c:formatCode>
                <c:ptCount val="6"/>
                <c:pt idx="0">
                  <c:v>4032</c:v>
                </c:pt>
                <c:pt idx="1">
                  <c:v>6407</c:v>
                </c:pt>
                <c:pt idx="2">
                  <c:v>10174</c:v>
                </c:pt>
                <c:pt idx="3">
                  <c:v>13718</c:v>
                </c:pt>
                <c:pt idx="4">
                  <c:v>12933</c:v>
                </c:pt>
                <c:pt idx="5">
                  <c:v>7727</c:v>
                </c:pt>
              </c:numCache>
            </c:numRef>
          </c:val>
          <c:extLst>
            <c:ext xmlns:c16="http://schemas.microsoft.com/office/drawing/2014/chart" uri="{C3380CC4-5D6E-409C-BE32-E72D297353CC}">
              <c16:uniqueId val="{00000000-E150-49CA-A080-9F7F6A9E7346}"/>
            </c:ext>
          </c:extLst>
        </c:ser>
        <c:ser>
          <c:idx val="1"/>
          <c:order val="1"/>
          <c:tx>
            <c:strRef>
              <c:f>'Figur 5'!$C$3</c:f>
              <c:strCache>
                <c:ptCount val="1"/>
                <c:pt idx="0">
                  <c:v>Män  </c:v>
                </c:pt>
              </c:strCache>
            </c:strRef>
          </c:tx>
          <c:spPr>
            <a:solidFill>
              <a:srgbClr val="002B45"/>
            </a:solidFill>
            <a:ln w="3810">
              <a:solidFill>
                <a:srgbClr val="002B45"/>
              </a:solidFill>
            </a:ln>
            <a:effectLst/>
          </c:spPr>
          <c:invertIfNegative val="0"/>
          <c:cat>
            <c:strRef>
              <c:f>'Figur 5'!$A$4:$A$9</c:f>
              <c:strCache>
                <c:ptCount val="6"/>
                <c:pt idx="0">
                  <c:v>65-74 år   </c:v>
                </c:pt>
                <c:pt idx="1">
                  <c:v>75-79 år      </c:v>
                </c:pt>
                <c:pt idx="2">
                  <c:v>80-84 år     </c:v>
                </c:pt>
                <c:pt idx="3">
                  <c:v>85-89 år       </c:v>
                </c:pt>
                <c:pt idx="4">
                  <c:v>90-94 år</c:v>
                </c:pt>
                <c:pt idx="5">
                  <c:v>95- år</c:v>
                </c:pt>
              </c:strCache>
            </c:strRef>
          </c:cat>
          <c:val>
            <c:numRef>
              <c:f>'Figur 5'!$C$4:$C$9</c:f>
              <c:numCache>
                <c:formatCode>#,##0</c:formatCode>
                <c:ptCount val="6"/>
                <c:pt idx="0">
                  <c:v>4650</c:v>
                </c:pt>
                <c:pt idx="1">
                  <c:v>5420</c:v>
                </c:pt>
                <c:pt idx="2">
                  <c:v>6695</c:v>
                </c:pt>
                <c:pt idx="3">
                  <c:v>6456</c:v>
                </c:pt>
                <c:pt idx="4">
                  <c:v>4461</c:v>
                </c:pt>
                <c:pt idx="5">
                  <c:v>1761</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 personer</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BFBFBF"/>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Figure 5. Number of individuals in special housing October 31 2024, by age and sex. All of Sweden.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5'!$B$13</c:f>
              <c:strCache>
                <c:ptCount val="1"/>
                <c:pt idx="0">
                  <c:v>Women</c:v>
                </c:pt>
              </c:strCache>
            </c:strRef>
          </c:tx>
          <c:spPr>
            <a:solidFill>
              <a:srgbClr val="017CC1"/>
            </a:solidFill>
            <a:ln w="3810">
              <a:solidFill>
                <a:srgbClr val="017CC1"/>
              </a:solidFill>
            </a:ln>
            <a:effectLst/>
          </c:spPr>
          <c:invertIfNegative val="0"/>
          <c:cat>
            <c:strRef>
              <c:f>'Figur 5'!$A$14:$A$19</c:f>
              <c:strCache>
                <c:ptCount val="6"/>
                <c:pt idx="0">
                  <c:v>65-74 år   </c:v>
                </c:pt>
                <c:pt idx="1">
                  <c:v>75-79 år      </c:v>
                </c:pt>
                <c:pt idx="2">
                  <c:v>80-84 år     </c:v>
                </c:pt>
                <c:pt idx="3">
                  <c:v>85-89 år       </c:v>
                </c:pt>
                <c:pt idx="4">
                  <c:v>90-94 år</c:v>
                </c:pt>
                <c:pt idx="5">
                  <c:v>95- år</c:v>
                </c:pt>
              </c:strCache>
            </c:strRef>
          </c:cat>
          <c:val>
            <c:numRef>
              <c:f>'Figur 5'!$B$14:$B$19</c:f>
              <c:numCache>
                <c:formatCode>#,##0</c:formatCode>
                <c:ptCount val="6"/>
                <c:pt idx="0">
                  <c:v>4032</c:v>
                </c:pt>
                <c:pt idx="1">
                  <c:v>6407</c:v>
                </c:pt>
                <c:pt idx="2">
                  <c:v>10174</c:v>
                </c:pt>
                <c:pt idx="3">
                  <c:v>13718</c:v>
                </c:pt>
                <c:pt idx="4">
                  <c:v>12933</c:v>
                </c:pt>
                <c:pt idx="5">
                  <c:v>7727</c:v>
                </c:pt>
              </c:numCache>
            </c:numRef>
          </c:val>
          <c:extLst>
            <c:ext xmlns:c16="http://schemas.microsoft.com/office/drawing/2014/chart" uri="{C3380CC4-5D6E-409C-BE32-E72D297353CC}">
              <c16:uniqueId val="{00000000-E150-49CA-A080-9F7F6A9E7346}"/>
            </c:ext>
          </c:extLst>
        </c:ser>
        <c:ser>
          <c:idx val="1"/>
          <c:order val="1"/>
          <c:tx>
            <c:strRef>
              <c:f>'Figur 5'!$C$13</c:f>
              <c:strCache>
                <c:ptCount val="1"/>
                <c:pt idx="0">
                  <c:v>Men</c:v>
                </c:pt>
              </c:strCache>
            </c:strRef>
          </c:tx>
          <c:spPr>
            <a:solidFill>
              <a:srgbClr val="002B45"/>
            </a:solidFill>
            <a:ln w="3810">
              <a:solidFill>
                <a:srgbClr val="002B45"/>
              </a:solidFill>
            </a:ln>
            <a:effectLst/>
          </c:spPr>
          <c:invertIfNegative val="0"/>
          <c:cat>
            <c:strRef>
              <c:f>'Figur 5'!$A$14:$A$19</c:f>
              <c:strCache>
                <c:ptCount val="6"/>
                <c:pt idx="0">
                  <c:v>65-74 år   </c:v>
                </c:pt>
                <c:pt idx="1">
                  <c:v>75-79 år      </c:v>
                </c:pt>
                <c:pt idx="2">
                  <c:v>80-84 år     </c:v>
                </c:pt>
                <c:pt idx="3">
                  <c:v>85-89 år       </c:v>
                </c:pt>
                <c:pt idx="4">
                  <c:v>90-94 år</c:v>
                </c:pt>
                <c:pt idx="5">
                  <c:v>95- år</c:v>
                </c:pt>
              </c:strCache>
            </c:strRef>
          </c:cat>
          <c:val>
            <c:numRef>
              <c:f>'Figur 5'!$C$14:$C$19</c:f>
              <c:numCache>
                <c:formatCode>#,##0</c:formatCode>
                <c:ptCount val="6"/>
                <c:pt idx="0">
                  <c:v>4650</c:v>
                </c:pt>
                <c:pt idx="1">
                  <c:v>5420</c:v>
                </c:pt>
                <c:pt idx="2">
                  <c:v>6695</c:v>
                </c:pt>
                <c:pt idx="3">
                  <c:v>6456</c:v>
                </c:pt>
                <c:pt idx="4">
                  <c:v>4461</c:v>
                </c:pt>
                <c:pt idx="5">
                  <c:v>1761</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Number</a:t>
                </a:r>
                <a:r>
                  <a:rPr lang="sv-SE" baseline="0"/>
                  <a:t> of persons</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BFBFBF"/>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 6. Andel personer 65 år och äldre i befolkningen med pågående beslut om hemtjänst 2014-2024 efter kön. Riket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1"/>
          <c:tx>
            <c:strRef>
              <c:f>'Figur 6'!$G$3</c:f>
              <c:strCache>
                <c:ptCount val="1"/>
                <c:pt idx="0">
                  <c:v>Andel kvinnor med insats</c:v>
                </c:pt>
              </c:strCache>
            </c:strRef>
          </c:tx>
          <c:spPr>
            <a:solidFill>
              <a:srgbClr val="017CC1"/>
            </a:solidFill>
            <a:ln>
              <a:noFill/>
            </a:ln>
            <a:effectLst/>
          </c:spPr>
          <c:invertIfNegative val="0"/>
          <c:cat>
            <c:numRef>
              <c:f>'Figur 6'!$F$4:$F$15</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 6'!$G$4:$G$15</c:f>
              <c:numCache>
                <c:formatCode>0.0</c:formatCode>
                <c:ptCount val="12"/>
                <c:pt idx="0">
                  <c:v>13.669674921515318</c:v>
                </c:pt>
                <c:pt idx="1">
                  <c:v>13.567887821599861</c:v>
                </c:pt>
                <c:pt idx="2">
                  <c:v>13.199233933784049</c:v>
                </c:pt>
                <c:pt idx="3">
                  <c:v>13.093155636081757</c:v>
                </c:pt>
                <c:pt idx="4">
                  <c:v>12.921278321706717</c:v>
                </c:pt>
                <c:pt idx="5">
                  <c:v>12.806576273596903</c:v>
                </c:pt>
                <c:pt idx="6">
                  <c:v>12.276231666887561</c:v>
                </c:pt>
                <c:pt idx="7">
                  <c:v>12.082619032973263</c:v>
                </c:pt>
                <c:pt idx="8">
                  <c:v>12.059010775260488</c:v>
                </c:pt>
                <c:pt idx="9">
                  <c:v>11.960503902520122</c:v>
                </c:pt>
                <c:pt idx="10">
                  <c:v>11.69442562145583</c:v>
                </c:pt>
              </c:numCache>
            </c:numRef>
          </c:val>
          <c:extLst>
            <c:ext xmlns:c16="http://schemas.microsoft.com/office/drawing/2014/chart" uri="{C3380CC4-5D6E-409C-BE32-E72D297353CC}">
              <c16:uniqueId val="{00000001-6EAF-4B36-BE3C-4C19C18CEE8A}"/>
            </c:ext>
          </c:extLst>
        </c:ser>
        <c:ser>
          <c:idx val="2"/>
          <c:order val="2"/>
          <c:tx>
            <c:strRef>
              <c:f>'Figur 6'!$H$3</c:f>
              <c:strCache>
                <c:ptCount val="1"/>
                <c:pt idx="0">
                  <c:v>Andel män med insats</c:v>
                </c:pt>
              </c:strCache>
            </c:strRef>
          </c:tx>
          <c:spPr>
            <a:solidFill>
              <a:srgbClr val="00385C"/>
            </a:solidFill>
            <a:ln>
              <a:noFill/>
            </a:ln>
            <a:effectLst/>
          </c:spPr>
          <c:invertIfNegative val="0"/>
          <c:cat>
            <c:numRef>
              <c:f>'Figur 6'!$F$4:$F$15</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 6'!$H$4:$H$15</c:f>
              <c:numCache>
                <c:formatCode>0.0</c:formatCode>
                <c:ptCount val="12"/>
                <c:pt idx="0">
                  <c:v>8.5792712090369907</c:v>
                </c:pt>
                <c:pt idx="1">
                  <c:v>8.6328110455571689</c:v>
                </c:pt>
                <c:pt idx="2">
                  <c:v>8.5269080142848779</c:v>
                </c:pt>
                <c:pt idx="3">
                  <c:v>8.5330755780488072</c:v>
                </c:pt>
                <c:pt idx="4">
                  <c:v>8.5578127367035286</c:v>
                </c:pt>
                <c:pt idx="5">
                  <c:v>8.5915052829824639</c:v>
                </c:pt>
                <c:pt idx="6">
                  <c:v>8.3591100895718604</c:v>
                </c:pt>
                <c:pt idx="7">
                  <c:v>8.2874352018889628</c:v>
                </c:pt>
                <c:pt idx="8">
                  <c:v>8.4343897210262124</c:v>
                </c:pt>
                <c:pt idx="9">
                  <c:v>8.4773361657979898</c:v>
                </c:pt>
                <c:pt idx="10">
                  <c:v>8.3994475069277303</c:v>
                </c:pt>
              </c:numCache>
            </c:numRef>
          </c:val>
          <c:extLst>
            <c:ext xmlns:c16="http://schemas.microsoft.com/office/drawing/2014/chart" uri="{C3380CC4-5D6E-409C-BE32-E72D297353CC}">
              <c16:uniqueId val="{00000002-6EAF-4B36-BE3C-4C19C18CEE8A}"/>
            </c:ext>
          </c:extLst>
        </c:ser>
        <c:dLbls>
          <c:showLegendKey val="0"/>
          <c:showVal val="0"/>
          <c:showCatName val="0"/>
          <c:showSerName val="0"/>
          <c:showPercent val="0"/>
          <c:showBubbleSize val="0"/>
        </c:dLbls>
        <c:gapWidth val="90"/>
        <c:overlap val="-20"/>
        <c:axId val="844092096"/>
        <c:axId val="207920112"/>
        <c:extLst>
          <c:ext xmlns:c15="http://schemas.microsoft.com/office/drawing/2012/chart" uri="{02D57815-91ED-43cb-92C2-25804820EDAC}">
            <c15:filteredBarSeries>
              <c15:ser>
                <c:idx val="0"/>
                <c:order val="0"/>
                <c:tx>
                  <c:strRef>
                    <c:extLst>
                      <c:ext uri="{02D57815-91ED-43cb-92C2-25804820EDAC}">
                        <c15:formulaRef>
                          <c15:sqref>'Figur 6'!$F$3</c15:sqref>
                        </c15:formulaRef>
                      </c:ext>
                    </c:extLst>
                    <c:strCache>
                      <c:ptCount val="1"/>
                      <c:pt idx="0">
                        <c:v>År </c:v>
                      </c:pt>
                    </c:strCache>
                  </c:strRef>
                </c:tx>
                <c:spPr>
                  <a:solidFill>
                    <a:schemeClr val="accent1"/>
                  </a:solidFill>
                  <a:ln>
                    <a:noFill/>
                  </a:ln>
                  <a:effectLst/>
                </c:spPr>
                <c:invertIfNegative val="0"/>
                <c:cat>
                  <c:numRef>
                    <c:extLst>
                      <c:ext uri="{02D57815-91ED-43cb-92C2-25804820EDAC}">
                        <c15:formulaRef>
                          <c15:sqref>'Figur 6'!$F$4:$F$15</c15:sqref>
                        </c15:formulaRef>
                      </c:ext>
                    </c:extLst>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extLst>
                      <c:ext uri="{02D57815-91ED-43cb-92C2-25804820EDAC}">
                        <c15:formulaRef>
                          <c15:sqref>'Figur 6'!$F$4:$F$15</c15:sqref>
                        </c15:formulaRef>
                      </c:ext>
                    </c:extLst>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numCache>
                  </c:numRef>
                </c:val>
                <c:extLst>
                  <c:ext xmlns:c16="http://schemas.microsoft.com/office/drawing/2014/chart" uri="{C3380CC4-5D6E-409C-BE32-E72D297353CC}">
                    <c16:uniqueId val="{00000000-6EAF-4B36-BE3C-4C19C18CEE8A}"/>
                  </c:ext>
                </c:extLst>
              </c15:ser>
            </c15:filteredBarSeries>
          </c:ext>
        </c:extLst>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Andel</a:t>
                </a:r>
                <a:r>
                  <a:rPr lang="sv-SE" baseline="0"/>
                  <a:t> </a:t>
                </a:r>
                <a:r>
                  <a:rPr lang="sv-SE"/>
                  <a:t> 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Figure 6. Percentage of individuals receiving home help services 2014-2024, by age and sex. All of Sweden.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6'!$G$18</c:f>
              <c:strCache>
                <c:ptCount val="1"/>
                <c:pt idx="0">
                  <c:v>Proportion of women with services</c:v>
                </c:pt>
              </c:strCache>
            </c:strRef>
          </c:tx>
          <c:spPr>
            <a:solidFill>
              <a:srgbClr val="017CC1"/>
            </a:solidFill>
            <a:ln>
              <a:noFill/>
            </a:ln>
            <a:effectLst/>
          </c:spPr>
          <c:invertIfNegative val="0"/>
          <c:cat>
            <c:numRef>
              <c:f>'Figur 6'!$F$19:$F$29</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 6'!$G$19:$G$29</c:f>
              <c:numCache>
                <c:formatCode>0.0</c:formatCode>
                <c:ptCount val="11"/>
                <c:pt idx="0">
                  <c:v>13.669674921515318</c:v>
                </c:pt>
                <c:pt idx="1">
                  <c:v>13.567887821599861</c:v>
                </c:pt>
                <c:pt idx="2">
                  <c:v>13.199233933784049</c:v>
                </c:pt>
                <c:pt idx="3">
                  <c:v>13.093155636081757</c:v>
                </c:pt>
                <c:pt idx="4">
                  <c:v>12.921278321706717</c:v>
                </c:pt>
                <c:pt idx="5">
                  <c:v>12.806576273596903</c:v>
                </c:pt>
                <c:pt idx="6">
                  <c:v>12.276231666887561</c:v>
                </c:pt>
                <c:pt idx="7">
                  <c:v>12.082619032973263</c:v>
                </c:pt>
                <c:pt idx="8">
                  <c:v>12.059010775260488</c:v>
                </c:pt>
                <c:pt idx="9">
                  <c:v>11.960503902520122</c:v>
                </c:pt>
                <c:pt idx="10">
                  <c:v>11.69442562145583</c:v>
                </c:pt>
              </c:numCache>
            </c:numRef>
          </c:val>
          <c:extLst xmlns:c15="http://schemas.microsoft.com/office/drawing/2012/chart">
            <c:ext xmlns:c16="http://schemas.microsoft.com/office/drawing/2014/chart" uri="{C3380CC4-5D6E-409C-BE32-E72D297353CC}">
              <c16:uniqueId val="{00000002-4510-4D4B-937A-3CFDBB09C82E}"/>
            </c:ext>
          </c:extLst>
        </c:ser>
        <c:ser>
          <c:idx val="1"/>
          <c:order val="1"/>
          <c:tx>
            <c:strRef>
              <c:f>'Figur 6'!$H$18</c:f>
              <c:strCache>
                <c:ptCount val="1"/>
                <c:pt idx="0">
                  <c:v>Proportion of men with services</c:v>
                </c:pt>
              </c:strCache>
            </c:strRef>
          </c:tx>
          <c:spPr>
            <a:solidFill>
              <a:srgbClr val="002B45"/>
            </a:solidFill>
            <a:ln>
              <a:noFill/>
            </a:ln>
            <a:effectLst/>
          </c:spPr>
          <c:invertIfNegative val="0"/>
          <c:cat>
            <c:numRef>
              <c:f>'Figur 6'!$F$19:$F$29</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 6'!$H$19:$H$29</c:f>
              <c:numCache>
                <c:formatCode>0.0</c:formatCode>
                <c:ptCount val="11"/>
                <c:pt idx="0">
                  <c:v>8.5792712090369907</c:v>
                </c:pt>
                <c:pt idx="1">
                  <c:v>8.6328110455571689</c:v>
                </c:pt>
                <c:pt idx="2">
                  <c:v>8.5269080142848779</c:v>
                </c:pt>
                <c:pt idx="3">
                  <c:v>8.5330755780488072</c:v>
                </c:pt>
                <c:pt idx="4">
                  <c:v>8.5578127367035286</c:v>
                </c:pt>
                <c:pt idx="5">
                  <c:v>8.5915052829824639</c:v>
                </c:pt>
                <c:pt idx="6">
                  <c:v>8.3591100895718604</c:v>
                </c:pt>
                <c:pt idx="7">
                  <c:v>8.2874352018889628</c:v>
                </c:pt>
                <c:pt idx="8">
                  <c:v>8.4343897210262124</c:v>
                </c:pt>
                <c:pt idx="9">
                  <c:v>8.4773361657979898</c:v>
                </c:pt>
                <c:pt idx="10">
                  <c:v>8.3994475069277303</c:v>
                </c:pt>
              </c:numCache>
            </c:numRef>
          </c:val>
          <c:extLst>
            <c:ext xmlns:c16="http://schemas.microsoft.com/office/drawing/2014/chart" uri="{C3380CC4-5D6E-409C-BE32-E72D297353CC}">
              <c16:uniqueId val="{00000000-4510-4D4B-937A-3CFDBB09C82E}"/>
            </c:ext>
          </c:extLst>
        </c:ser>
        <c:dLbls>
          <c:showLegendKey val="0"/>
          <c:showVal val="0"/>
          <c:showCatName val="0"/>
          <c:showSerName val="0"/>
          <c:showPercent val="0"/>
          <c:showBubbleSize val="0"/>
        </c:dLbls>
        <c:gapWidth val="90"/>
        <c:overlap val="-20"/>
        <c:axId val="844092096"/>
        <c:axId val="207920112"/>
        <c:extLst/>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6"/>
          <c:min val="0"/>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Percent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 7. Andel personer 65 år och äldre i befolkningen i särskilt boende för äldre 2014-2024 efter kön. Riket.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1"/>
          <c:tx>
            <c:strRef>
              <c:f>'Figur 7'!$G$3</c:f>
              <c:strCache>
                <c:ptCount val="1"/>
                <c:pt idx="0">
                  <c:v>Kvinnor   </c:v>
                </c:pt>
              </c:strCache>
            </c:strRef>
          </c:tx>
          <c:spPr>
            <a:solidFill>
              <a:srgbClr val="017CC1"/>
            </a:solidFill>
            <a:ln>
              <a:noFill/>
            </a:ln>
            <a:effectLst/>
          </c:spPr>
          <c:invertIfNegative val="0"/>
          <c:cat>
            <c:numRef>
              <c:f>'Figur 7'!$F$4:$F$14</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 7'!$G$4:$G$14</c:f>
              <c:numCache>
                <c:formatCode>0.0</c:formatCode>
                <c:ptCount val="11"/>
                <c:pt idx="0">
                  <c:v>7.1505776316711982</c:v>
                </c:pt>
                <c:pt idx="1">
                  <c:v>7.0223594177238962</c:v>
                </c:pt>
                <c:pt idx="2">
                  <c:v>6.9833590453287355</c:v>
                </c:pt>
                <c:pt idx="3">
                  <c:v>6.8633228576631939</c:v>
                </c:pt>
                <c:pt idx="4">
                  <c:v>6.7517121533587368</c:v>
                </c:pt>
                <c:pt idx="5">
                  <c:v>6.5388959744300585</c:v>
                </c:pt>
                <c:pt idx="6">
                  <c:v>6.3759154722588125</c:v>
                </c:pt>
                <c:pt idx="7">
                  <c:v>6.1012171410690836</c:v>
                </c:pt>
                <c:pt idx="8">
                  <c:v>6.2926570258449512</c:v>
                </c:pt>
                <c:pt idx="9">
                  <c:v>6.1003261457097526</c:v>
                </c:pt>
                <c:pt idx="10">
                  <c:v>6.0672294881788806</c:v>
                </c:pt>
              </c:numCache>
            </c:numRef>
          </c:val>
          <c:extLst>
            <c:ext xmlns:c16="http://schemas.microsoft.com/office/drawing/2014/chart" uri="{C3380CC4-5D6E-409C-BE32-E72D297353CC}">
              <c16:uniqueId val="{00000000-D600-406C-802C-36E05FEC7FC0}"/>
            </c:ext>
          </c:extLst>
        </c:ser>
        <c:ser>
          <c:idx val="2"/>
          <c:order val="2"/>
          <c:tx>
            <c:strRef>
              <c:f>'Figur 7'!$H$3</c:f>
              <c:strCache>
                <c:ptCount val="1"/>
                <c:pt idx="0">
                  <c:v>Män  </c:v>
                </c:pt>
              </c:strCache>
            </c:strRef>
          </c:tx>
          <c:spPr>
            <a:solidFill>
              <a:srgbClr val="00385C"/>
            </a:solidFill>
            <a:ln>
              <a:noFill/>
            </a:ln>
            <a:effectLst/>
          </c:spPr>
          <c:invertIfNegative val="0"/>
          <c:cat>
            <c:numRef>
              <c:f>'Figur 7'!$F$4:$F$14</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 7'!$H$4:$H$14</c:f>
              <c:numCache>
                <c:formatCode>0.0</c:formatCode>
                <c:ptCount val="11"/>
                <c:pt idx="0">
                  <c:v>4.0509566796596115</c:v>
                </c:pt>
                <c:pt idx="1">
                  <c:v>4.0434709514799279</c:v>
                </c:pt>
                <c:pt idx="2">
                  <c:v>4.0338519287791161</c:v>
                </c:pt>
                <c:pt idx="3">
                  <c:v>4.0180501102338262</c:v>
                </c:pt>
                <c:pt idx="4">
                  <c:v>4.0166255224813678</c:v>
                </c:pt>
                <c:pt idx="5">
                  <c:v>3.947660932774625</c:v>
                </c:pt>
                <c:pt idx="6">
                  <c:v>3.9002566135078123</c:v>
                </c:pt>
                <c:pt idx="7">
                  <c:v>3.717315725835614</c:v>
                </c:pt>
                <c:pt idx="8">
                  <c:v>3.9083603897731667</c:v>
                </c:pt>
                <c:pt idx="9">
                  <c:v>3.8215547266753949</c:v>
                </c:pt>
                <c:pt idx="10">
                  <c:v>3.8519234216229532</c:v>
                </c:pt>
              </c:numCache>
            </c:numRef>
          </c:val>
          <c:extLst>
            <c:ext xmlns:c16="http://schemas.microsoft.com/office/drawing/2014/chart" uri="{C3380CC4-5D6E-409C-BE32-E72D297353CC}">
              <c16:uniqueId val="{00000001-D600-406C-802C-36E05FEC7FC0}"/>
            </c:ext>
          </c:extLst>
        </c:ser>
        <c:dLbls>
          <c:showLegendKey val="0"/>
          <c:showVal val="0"/>
          <c:showCatName val="0"/>
          <c:showSerName val="0"/>
          <c:showPercent val="0"/>
          <c:showBubbleSize val="0"/>
        </c:dLbls>
        <c:gapWidth val="90"/>
        <c:overlap val="-20"/>
        <c:axId val="844092096"/>
        <c:axId val="207920112"/>
        <c:extLst>
          <c:ext xmlns:c15="http://schemas.microsoft.com/office/drawing/2012/chart" uri="{02D57815-91ED-43cb-92C2-25804820EDAC}">
            <c15:filteredBarSeries>
              <c15:ser>
                <c:idx val="0"/>
                <c:order val="0"/>
                <c:tx>
                  <c:strRef>
                    <c:extLst>
                      <c:ext uri="{02D57815-91ED-43cb-92C2-25804820EDAC}">
                        <c15:formulaRef>
                          <c15:sqref>'Figur 7'!$F$3</c15:sqref>
                        </c15:formulaRef>
                      </c:ext>
                    </c:extLst>
                    <c:strCache>
                      <c:ptCount val="1"/>
                      <c:pt idx="0">
                        <c:v>År </c:v>
                      </c:pt>
                    </c:strCache>
                  </c:strRef>
                </c:tx>
                <c:spPr>
                  <a:solidFill>
                    <a:schemeClr val="accent1"/>
                  </a:solidFill>
                  <a:ln>
                    <a:noFill/>
                  </a:ln>
                  <a:effectLst/>
                </c:spPr>
                <c:invertIfNegative val="0"/>
                <c:cat>
                  <c:numRef>
                    <c:extLst>
                      <c:ext uri="{02D57815-91ED-43cb-92C2-25804820EDAC}">
                        <c15:formulaRef>
                          <c15:sqref>'Figur 7'!$F$4:$F$14</c15:sqref>
                        </c15:formulaRef>
                      </c:ext>
                    </c:extLst>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extLst>
                      <c:ext uri="{02D57815-91ED-43cb-92C2-25804820EDAC}">
                        <c15:formulaRef>
                          <c15:sqref>'Figur 7'!$F$4:$F$14</c15:sqref>
                        </c15:formulaRef>
                      </c:ext>
                    </c:extLst>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val>
                <c:extLst>
                  <c:ext xmlns:c16="http://schemas.microsoft.com/office/drawing/2014/chart" uri="{C3380CC4-5D6E-409C-BE32-E72D297353CC}">
                    <c16:uniqueId val="{00000002-D600-406C-802C-36E05FEC7FC0}"/>
                  </c:ext>
                </c:extLst>
              </c15:ser>
            </c15:filteredBarSeries>
          </c:ext>
        </c:extLst>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Andel</a:t>
                </a:r>
                <a:r>
                  <a:rPr lang="sv-SE" baseline="0"/>
                  <a:t> </a:t>
                </a:r>
                <a:r>
                  <a:rPr lang="sv-SE"/>
                  <a:t> 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Figure 7. Percentage of individuals in special housing 2014-2024, by age and sex. All of Sweden.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1"/>
          <c:tx>
            <c:strRef>
              <c:f>'Figur 7'!$G$18</c:f>
              <c:strCache>
                <c:ptCount val="1"/>
                <c:pt idx="0">
                  <c:v>Proportion of women</c:v>
                </c:pt>
              </c:strCache>
            </c:strRef>
          </c:tx>
          <c:spPr>
            <a:solidFill>
              <a:srgbClr val="017CC1"/>
            </a:solidFill>
            <a:ln w="3810">
              <a:solidFill>
                <a:srgbClr val="017CC1"/>
              </a:solidFill>
            </a:ln>
            <a:effectLst/>
          </c:spPr>
          <c:invertIfNegative val="0"/>
          <c:cat>
            <c:numRef>
              <c:f>'Figur 7'!$F$19:$F$29</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 7'!$G$19:$G$29</c:f>
              <c:numCache>
                <c:formatCode>0.0</c:formatCode>
                <c:ptCount val="11"/>
                <c:pt idx="0">
                  <c:v>7.1505776316711982</c:v>
                </c:pt>
                <c:pt idx="1">
                  <c:v>7.0223594177238962</c:v>
                </c:pt>
                <c:pt idx="2">
                  <c:v>6.9833590453287355</c:v>
                </c:pt>
                <c:pt idx="3">
                  <c:v>6.8633228576631939</c:v>
                </c:pt>
                <c:pt idx="4">
                  <c:v>6.7517121533587368</c:v>
                </c:pt>
                <c:pt idx="5">
                  <c:v>6.5388959744300585</c:v>
                </c:pt>
                <c:pt idx="6">
                  <c:v>6.3759154722588125</c:v>
                </c:pt>
                <c:pt idx="7">
                  <c:v>6.1012171410690836</c:v>
                </c:pt>
                <c:pt idx="8">
                  <c:v>6.2926570258449512</c:v>
                </c:pt>
                <c:pt idx="9">
                  <c:v>6.1003261457097526</c:v>
                </c:pt>
                <c:pt idx="10">
                  <c:v>6.0672294881788806</c:v>
                </c:pt>
              </c:numCache>
            </c:numRef>
          </c:val>
          <c:extLst>
            <c:ext xmlns:c16="http://schemas.microsoft.com/office/drawing/2014/chart" uri="{C3380CC4-5D6E-409C-BE32-E72D297353CC}">
              <c16:uniqueId val="{00000001-E150-49CA-A080-9F7F6A9E7346}"/>
            </c:ext>
          </c:extLst>
        </c:ser>
        <c:ser>
          <c:idx val="2"/>
          <c:order val="2"/>
          <c:tx>
            <c:strRef>
              <c:f>'Figur 7'!$H$18</c:f>
              <c:strCache>
                <c:ptCount val="1"/>
                <c:pt idx="0">
                  <c:v>Proportion of men</c:v>
                </c:pt>
              </c:strCache>
            </c:strRef>
          </c:tx>
          <c:spPr>
            <a:solidFill>
              <a:srgbClr val="002B45"/>
            </a:solidFill>
            <a:ln w="3810">
              <a:solidFill>
                <a:srgbClr val="002B45"/>
              </a:solidFill>
            </a:ln>
            <a:effectLst/>
          </c:spPr>
          <c:invertIfNegative val="0"/>
          <c:cat>
            <c:numRef>
              <c:f>'Figur 7'!$F$19:$F$29</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 7'!$H$19:$H$29</c:f>
              <c:numCache>
                <c:formatCode>0.0</c:formatCode>
                <c:ptCount val="11"/>
                <c:pt idx="0">
                  <c:v>4.0509566796596115</c:v>
                </c:pt>
                <c:pt idx="1">
                  <c:v>4.0434709514799279</c:v>
                </c:pt>
                <c:pt idx="2">
                  <c:v>4.0338519287791161</c:v>
                </c:pt>
                <c:pt idx="3">
                  <c:v>4.0180501102338262</c:v>
                </c:pt>
                <c:pt idx="4">
                  <c:v>4.0166255224813678</c:v>
                </c:pt>
                <c:pt idx="5">
                  <c:v>3.947660932774625</c:v>
                </c:pt>
                <c:pt idx="6">
                  <c:v>3.9002566135078123</c:v>
                </c:pt>
                <c:pt idx="7">
                  <c:v>3.717315725835614</c:v>
                </c:pt>
                <c:pt idx="8">
                  <c:v>3.9083603897731667</c:v>
                </c:pt>
                <c:pt idx="9">
                  <c:v>3.8215547266753949</c:v>
                </c:pt>
                <c:pt idx="10">
                  <c:v>3.8519234216229532</c:v>
                </c:pt>
              </c:numCache>
            </c:numRef>
          </c:val>
          <c:extLst>
            <c:ext xmlns:c16="http://schemas.microsoft.com/office/drawing/2014/chart" uri="{C3380CC4-5D6E-409C-BE32-E72D297353CC}">
              <c16:uniqueId val="{00000002-E150-49CA-A080-9F7F6A9E7346}"/>
            </c:ext>
          </c:extLst>
        </c:ser>
        <c:dLbls>
          <c:showLegendKey val="0"/>
          <c:showVal val="0"/>
          <c:showCatName val="0"/>
          <c:showSerName val="0"/>
          <c:showPercent val="0"/>
          <c:showBubbleSize val="0"/>
        </c:dLbls>
        <c:gapWidth val="90"/>
        <c:overlap val="-20"/>
        <c:axId val="844092096"/>
        <c:axId val="207920112"/>
        <c:extLst>
          <c:ext xmlns:c15="http://schemas.microsoft.com/office/drawing/2012/chart" uri="{02D57815-91ED-43cb-92C2-25804820EDAC}">
            <c15:filteredBarSeries>
              <c15:ser>
                <c:idx val="0"/>
                <c:order val="0"/>
                <c:tx>
                  <c:strRef>
                    <c:extLst>
                      <c:ext uri="{02D57815-91ED-43cb-92C2-25804820EDAC}">
                        <c15:formulaRef>
                          <c15:sqref>'Figur 7'!$F$18</c15:sqref>
                        </c15:formulaRef>
                      </c:ext>
                    </c:extLst>
                    <c:strCache>
                      <c:ptCount val="1"/>
                      <c:pt idx="0">
                        <c:v>Year</c:v>
                      </c:pt>
                    </c:strCache>
                  </c:strRef>
                </c:tx>
                <c:spPr>
                  <a:solidFill>
                    <a:srgbClr val="017CC1"/>
                  </a:solidFill>
                  <a:ln w="3810">
                    <a:solidFill>
                      <a:srgbClr val="017CC1"/>
                    </a:solidFill>
                  </a:ln>
                  <a:effectLst/>
                </c:spPr>
                <c:invertIfNegative val="0"/>
                <c:cat>
                  <c:numRef>
                    <c:extLst>
                      <c:ext uri="{02D57815-91ED-43cb-92C2-25804820EDAC}">
                        <c15:formulaRef>
                          <c15:sqref>'Figur 7'!$F$19:$F$29</c15:sqref>
                        </c15:formulaRef>
                      </c:ext>
                    </c:extLst>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extLst>
                      <c:ext uri="{02D57815-91ED-43cb-92C2-25804820EDAC}">
                        <c15:formulaRef>
                          <c15:sqref>'Figur 7'!$F$19:$F$29</c15:sqref>
                        </c15:formulaRef>
                      </c:ext>
                    </c:extLst>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val>
                <c:extLst>
                  <c:ext xmlns:c16="http://schemas.microsoft.com/office/drawing/2014/chart" uri="{C3380CC4-5D6E-409C-BE32-E72D297353CC}">
                    <c16:uniqueId val="{00000000-E150-49CA-A080-9F7F6A9E7346}"/>
                  </c:ext>
                </c:extLst>
              </c15:ser>
            </c15:filteredBarSeries>
          </c:ext>
        </c:extLst>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Percent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17CC1"/>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l">
              <a:defRPr sz="960" b="0" i="0" u="none" strike="noStrike" kern="1200" spc="0" baseline="0">
                <a:solidFill>
                  <a:schemeClr val="tx1"/>
                </a:solidFill>
                <a:latin typeface="+mn-lt"/>
                <a:ea typeface="+mn-ea"/>
                <a:cs typeface="+mn-cs"/>
              </a:defRPr>
            </a:pPr>
            <a:r>
              <a:rPr lang="sv-SE"/>
              <a:t>Figure 1. Number of individuals receiving services October 31 2024, by age, sex and type of service</a:t>
            </a:r>
          </a:p>
        </c:rich>
      </c:tx>
      <c:overlay val="0"/>
      <c:spPr>
        <a:noFill/>
        <a:ln>
          <a:noFill/>
        </a:ln>
        <a:effectLst/>
      </c:spPr>
      <c:txPr>
        <a:bodyPr rot="0" spcFirstLastPara="1" vertOverflow="ellipsis" vert="horz" wrap="square" anchor="ctr" anchorCtr="1"/>
        <a:lstStyle/>
        <a:p>
          <a:pPr algn="l">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1'!$B$19</c:f>
              <c:strCache>
                <c:ptCount val="1"/>
                <c:pt idx="0">
                  <c:v>Women</c:v>
                </c:pt>
              </c:strCache>
            </c:strRef>
          </c:tx>
          <c:spPr>
            <a:solidFill>
              <a:srgbClr val="017CC1"/>
            </a:solidFill>
            <a:ln>
              <a:noFill/>
            </a:ln>
            <a:effectLst/>
          </c:spPr>
          <c:invertIfNegative val="0"/>
          <c:cat>
            <c:strRef>
              <c:f>'Figur 1'!$A$20:$A$30</c:f>
              <c:strCache>
                <c:ptCount val="11"/>
                <c:pt idx="0">
                  <c:v>Security alarm</c:v>
                </c:pt>
                <c:pt idx="1">
                  <c:v>Home help services</c:v>
                </c:pt>
                <c:pt idx="2">
                  <c:v>Special housing</c:v>
                </c:pt>
                <c:pt idx="3">
                  <c:v>Food distribution</c:v>
                </c:pt>
                <c:pt idx="4">
                  <c:v>Companion service</c:v>
                </c:pt>
                <c:pt idx="5">
                  <c:v>Short term housing</c:v>
                </c:pt>
                <c:pt idx="6">
                  <c:v>Daytime activities</c:v>
                </c:pt>
                <c:pt idx="7">
                  <c:v>Relief service</c:v>
                </c:pt>
                <c:pt idx="8">
                  <c:v>Living support</c:v>
                </c:pt>
                <c:pt idx="9">
                  <c:v>Contact person/familiy</c:v>
                </c:pt>
                <c:pt idx="10">
                  <c:v>Other services</c:v>
                </c:pt>
              </c:strCache>
            </c:strRef>
          </c:cat>
          <c:val>
            <c:numRef>
              <c:f>'Figur 1'!$B$20:$B$30</c:f>
              <c:numCache>
                <c:formatCode>#,##0</c:formatCode>
                <c:ptCount val="11"/>
                <c:pt idx="0">
                  <c:v>150724</c:v>
                </c:pt>
                <c:pt idx="1">
                  <c:v>95961</c:v>
                </c:pt>
                <c:pt idx="2">
                  <c:v>54991</c:v>
                </c:pt>
                <c:pt idx="3">
                  <c:v>29116</c:v>
                </c:pt>
                <c:pt idx="4">
                  <c:v>17406</c:v>
                </c:pt>
                <c:pt idx="5">
                  <c:v>3268</c:v>
                </c:pt>
                <c:pt idx="6">
                  <c:v>6242</c:v>
                </c:pt>
                <c:pt idx="7">
                  <c:v>2597</c:v>
                </c:pt>
                <c:pt idx="8">
                  <c:v>1976</c:v>
                </c:pt>
                <c:pt idx="9">
                  <c:v>872</c:v>
                </c:pt>
                <c:pt idx="10">
                  <c:v>884</c:v>
                </c:pt>
              </c:numCache>
            </c:numRef>
          </c:val>
          <c:extLst>
            <c:ext xmlns:c16="http://schemas.microsoft.com/office/drawing/2014/chart" uri="{C3380CC4-5D6E-409C-BE32-E72D297353CC}">
              <c16:uniqueId val="{00000000-0E49-440D-BB63-5B9F49A7126C}"/>
            </c:ext>
          </c:extLst>
        </c:ser>
        <c:ser>
          <c:idx val="1"/>
          <c:order val="1"/>
          <c:tx>
            <c:strRef>
              <c:f>'Figur 1'!$C$19</c:f>
              <c:strCache>
                <c:ptCount val="1"/>
                <c:pt idx="0">
                  <c:v>Men</c:v>
                </c:pt>
              </c:strCache>
            </c:strRef>
          </c:tx>
          <c:spPr>
            <a:solidFill>
              <a:srgbClr val="002B45"/>
            </a:solidFill>
            <a:ln>
              <a:noFill/>
            </a:ln>
            <a:effectLst/>
          </c:spPr>
          <c:invertIfNegative val="0"/>
          <c:cat>
            <c:strRef>
              <c:f>'Figur 1'!$A$20:$A$30</c:f>
              <c:strCache>
                <c:ptCount val="11"/>
                <c:pt idx="0">
                  <c:v>Security alarm</c:v>
                </c:pt>
                <c:pt idx="1">
                  <c:v>Home help services</c:v>
                </c:pt>
                <c:pt idx="2">
                  <c:v>Special housing</c:v>
                </c:pt>
                <c:pt idx="3">
                  <c:v>Food distribution</c:v>
                </c:pt>
                <c:pt idx="4">
                  <c:v>Companion service</c:v>
                </c:pt>
                <c:pt idx="5">
                  <c:v>Short term housing</c:v>
                </c:pt>
                <c:pt idx="6">
                  <c:v>Daytime activities</c:v>
                </c:pt>
                <c:pt idx="7">
                  <c:v>Relief service</c:v>
                </c:pt>
                <c:pt idx="8">
                  <c:v>Living support</c:v>
                </c:pt>
                <c:pt idx="9">
                  <c:v>Contact person/familiy</c:v>
                </c:pt>
                <c:pt idx="10">
                  <c:v>Other services</c:v>
                </c:pt>
              </c:strCache>
            </c:strRef>
          </c:cat>
          <c:val>
            <c:numRef>
              <c:f>'Figur 1'!$C$20:$C$30</c:f>
              <c:numCache>
                <c:formatCode>#,##0</c:formatCode>
                <c:ptCount val="11"/>
                <c:pt idx="0">
                  <c:v>77944</c:v>
                </c:pt>
                <c:pt idx="1">
                  <c:v>57832</c:v>
                </c:pt>
                <c:pt idx="2">
                  <c:v>29443</c:v>
                </c:pt>
                <c:pt idx="3">
                  <c:v>18775</c:v>
                </c:pt>
                <c:pt idx="4">
                  <c:v>8168</c:v>
                </c:pt>
                <c:pt idx="5">
                  <c:v>4062</c:v>
                </c:pt>
                <c:pt idx="6">
                  <c:v>5061</c:v>
                </c:pt>
                <c:pt idx="7">
                  <c:v>4488</c:v>
                </c:pt>
                <c:pt idx="8">
                  <c:v>1655</c:v>
                </c:pt>
                <c:pt idx="9">
                  <c:v>558</c:v>
                </c:pt>
                <c:pt idx="10">
                  <c:v>677</c:v>
                </c:pt>
              </c:numCache>
            </c:numRef>
          </c:val>
          <c:extLst>
            <c:ext xmlns:c16="http://schemas.microsoft.com/office/drawing/2014/chart" uri="{C3380CC4-5D6E-409C-BE32-E72D297353CC}">
              <c16:uniqueId val="{00000001-0E49-440D-BB63-5B9F49A7126C}"/>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Number</a:t>
                </a:r>
                <a:r>
                  <a:rPr lang="sv-SE" baseline="0"/>
                  <a:t> of persons</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'Figur 1'!$B$19</c:f>
              <c:strCache>
                <c:ptCount val="1"/>
                <c:pt idx="0">
                  <c:v>Women</c:v>
                </c:pt>
              </c:strCache>
            </c:strRef>
          </c:tx>
          <c:spPr>
            <a:solidFill>
              <a:srgbClr val="017CC1"/>
            </a:solidFill>
            <a:ln>
              <a:noFill/>
            </a:ln>
            <a:effectLst/>
          </c:spPr>
          <c:invertIfNegative val="0"/>
          <c:cat>
            <c:strRef>
              <c:f>'Figur 1'!$A$20:$A$30</c:f>
              <c:strCache>
                <c:ptCount val="11"/>
                <c:pt idx="0">
                  <c:v>Security alarm</c:v>
                </c:pt>
                <c:pt idx="1">
                  <c:v>Home help services</c:v>
                </c:pt>
                <c:pt idx="2">
                  <c:v>Special housing</c:v>
                </c:pt>
                <c:pt idx="3">
                  <c:v>Food distribution</c:v>
                </c:pt>
                <c:pt idx="4">
                  <c:v>Companion service</c:v>
                </c:pt>
                <c:pt idx="5">
                  <c:v>Short term housing</c:v>
                </c:pt>
                <c:pt idx="6">
                  <c:v>Daytime activities</c:v>
                </c:pt>
                <c:pt idx="7">
                  <c:v>Relief service</c:v>
                </c:pt>
                <c:pt idx="8">
                  <c:v>Living support</c:v>
                </c:pt>
                <c:pt idx="9">
                  <c:v>Contact person/familiy</c:v>
                </c:pt>
                <c:pt idx="10">
                  <c:v>Other services</c:v>
                </c:pt>
              </c:strCache>
            </c:strRef>
          </c:cat>
          <c:val>
            <c:numRef>
              <c:f>'Figur 1'!$B$20:$B$30</c:f>
              <c:numCache>
                <c:formatCode>#,##0</c:formatCode>
                <c:ptCount val="11"/>
                <c:pt idx="0">
                  <c:v>150724</c:v>
                </c:pt>
                <c:pt idx="1">
                  <c:v>95961</c:v>
                </c:pt>
                <c:pt idx="2">
                  <c:v>54991</c:v>
                </c:pt>
                <c:pt idx="3">
                  <c:v>29116</c:v>
                </c:pt>
                <c:pt idx="4">
                  <c:v>17406</c:v>
                </c:pt>
                <c:pt idx="5">
                  <c:v>3268</c:v>
                </c:pt>
                <c:pt idx="6">
                  <c:v>6242</c:v>
                </c:pt>
                <c:pt idx="7">
                  <c:v>2597</c:v>
                </c:pt>
                <c:pt idx="8">
                  <c:v>1976</c:v>
                </c:pt>
                <c:pt idx="9">
                  <c:v>872</c:v>
                </c:pt>
                <c:pt idx="10">
                  <c:v>884</c:v>
                </c:pt>
              </c:numCache>
            </c:numRef>
          </c:val>
          <c:extLst>
            <c:ext xmlns:c16="http://schemas.microsoft.com/office/drawing/2014/chart" uri="{C3380CC4-5D6E-409C-BE32-E72D297353CC}">
              <c16:uniqueId val="{00000000-443D-48CD-9235-FB82E902C058}"/>
            </c:ext>
          </c:extLst>
        </c:ser>
        <c:ser>
          <c:idx val="1"/>
          <c:order val="1"/>
          <c:tx>
            <c:strRef>
              <c:f>'Figur 1'!$C$19</c:f>
              <c:strCache>
                <c:ptCount val="1"/>
                <c:pt idx="0">
                  <c:v>Men</c:v>
                </c:pt>
              </c:strCache>
            </c:strRef>
          </c:tx>
          <c:spPr>
            <a:solidFill>
              <a:srgbClr val="002B45"/>
            </a:solidFill>
            <a:ln>
              <a:noFill/>
            </a:ln>
            <a:effectLst/>
          </c:spPr>
          <c:invertIfNegative val="0"/>
          <c:cat>
            <c:strRef>
              <c:f>'Figur 1'!$A$20:$A$30</c:f>
              <c:strCache>
                <c:ptCount val="11"/>
                <c:pt idx="0">
                  <c:v>Security alarm</c:v>
                </c:pt>
                <c:pt idx="1">
                  <c:v>Home help services</c:v>
                </c:pt>
                <c:pt idx="2">
                  <c:v>Special housing</c:v>
                </c:pt>
                <c:pt idx="3">
                  <c:v>Food distribution</c:v>
                </c:pt>
                <c:pt idx="4">
                  <c:v>Companion service</c:v>
                </c:pt>
                <c:pt idx="5">
                  <c:v>Short term housing</c:v>
                </c:pt>
                <c:pt idx="6">
                  <c:v>Daytime activities</c:v>
                </c:pt>
                <c:pt idx="7">
                  <c:v>Relief service</c:v>
                </c:pt>
                <c:pt idx="8">
                  <c:v>Living support</c:v>
                </c:pt>
                <c:pt idx="9">
                  <c:v>Contact person/familiy</c:v>
                </c:pt>
                <c:pt idx="10">
                  <c:v>Other services</c:v>
                </c:pt>
              </c:strCache>
            </c:strRef>
          </c:cat>
          <c:val>
            <c:numRef>
              <c:f>'Figur 1'!$C$20:$C$30</c:f>
              <c:numCache>
                <c:formatCode>#,##0</c:formatCode>
                <c:ptCount val="11"/>
                <c:pt idx="0">
                  <c:v>77944</c:v>
                </c:pt>
                <c:pt idx="1">
                  <c:v>57832</c:v>
                </c:pt>
                <c:pt idx="2">
                  <c:v>29443</c:v>
                </c:pt>
                <c:pt idx="3">
                  <c:v>18775</c:v>
                </c:pt>
                <c:pt idx="4">
                  <c:v>8168</c:v>
                </c:pt>
                <c:pt idx="5">
                  <c:v>4062</c:v>
                </c:pt>
                <c:pt idx="6">
                  <c:v>5061</c:v>
                </c:pt>
                <c:pt idx="7">
                  <c:v>4488</c:v>
                </c:pt>
                <c:pt idx="8">
                  <c:v>1655</c:v>
                </c:pt>
                <c:pt idx="9">
                  <c:v>558</c:v>
                </c:pt>
                <c:pt idx="10">
                  <c:v>677</c:v>
                </c:pt>
              </c:numCache>
            </c:numRef>
          </c:val>
          <c:extLst>
            <c:ext xmlns:c16="http://schemas.microsoft.com/office/drawing/2014/chart" uri="{C3380CC4-5D6E-409C-BE32-E72D297353CC}">
              <c16:uniqueId val="{00000001-443D-48CD-9235-FB82E902C058}"/>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Number</a:t>
                </a:r>
                <a:r>
                  <a:rPr lang="sv-SE" baseline="0"/>
                  <a:t> of persons</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r>
              <a:rPr lang="sv-SE" sz="960" b="0" i="0" baseline="0">
                <a:effectLst/>
              </a:rPr>
              <a:t>Figur 2. Antal personer i åldern 65 år och äldre med pågående beslut om insats enligt SoL den 31 oktober 2024 efter ålder och kön. Riket.</a:t>
            </a:r>
            <a:endParaRPr lang="sv-SE" sz="960">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endParaRPr lang="sv-SE"/>
        </a:p>
      </c:txPr>
    </c:title>
    <c:autoTitleDeleted val="0"/>
    <c:plotArea>
      <c:layout/>
      <c:barChart>
        <c:barDir val="col"/>
        <c:grouping val="clustered"/>
        <c:varyColors val="0"/>
        <c:ser>
          <c:idx val="0"/>
          <c:order val="0"/>
          <c:tx>
            <c:strRef>
              <c:f>'Figur 2'!$B$3</c:f>
              <c:strCache>
                <c:ptCount val="1"/>
                <c:pt idx="0">
                  <c:v>Kvinnor</c:v>
                </c:pt>
              </c:strCache>
            </c:strRef>
          </c:tx>
          <c:spPr>
            <a:solidFill>
              <a:srgbClr val="017CC1"/>
            </a:solidFill>
            <a:ln w="3810">
              <a:solidFill>
                <a:srgbClr val="017CC1"/>
              </a:solidFill>
            </a:ln>
            <a:effectLst/>
          </c:spPr>
          <c:invertIfNegative val="0"/>
          <c:cat>
            <c:strRef>
              <c:f>'Figur 2'!$A$4:$A$9</c:f>
              <c:strCache>
                <c:ptCount val="6"/>
                <c:pt idx="0">
                  <c:v>65-74 år   </c:v>
                </c:pt>
                <c:pt idx="1">
                  <c:v>75-79 år      </c:v>
                </c:pt>
                <c:pt idx="2">
                  <c:v>80-84 år     </c:v>
                </c:pt>
                <c:pt idx="3">
                  <c:v>85-89 år       </c:v>
                </c:pt>
                <c:pt idx="4">
                  <c:v>90-94 år</c:v>
                </c:pt>
                <c:pt idx="5">
                  <c:v>95- år</c:v>
                </c:pt>
              </c:strCache>
            </c:strRef>
          </c:cat>
          <c:val>
            <c:numRef>
              <c:f>'Figur 2'!$B$4:$B$9</c:f>
              <c:numCache>
                <c:formatCode>#,##0</c:formatCode>
                <c:ptCount val="6"/>
                <c:pt idx="0">
                  <c:v>22586</c:v>
                </c:pt>
                <c:pt idx="1">
                  <c:v>32280</c:v>
                </c:pt>
                <c:pt idx="2">
                  <c:v>51668</c:v>
                </c:pt>
                <c:pt idx="3">
                  <c:v>60405</c:v>
                </c:pt>
                <c:pt idx="4">
                  <c:v>41935</c:v>
                </c:pt>
                <c:pt idx="5">
                  <c:v>16874</c:v>
                </c:pt>
              </c:numCache>
            </c:numRef>
          </c:val>
          <c:extLst>
            <c:ext xmlns:c16="http://schemas.microsoft.com/office/drawing/2014/chart" uri="{C3380CC4-5D6E-409C-BE32-E72D297353CC}">
              <c16:uniqueId val="{00000000-E150-49CA-A080-9F7F6A9E7346}"/>
            </c:ext>
          </c:extLst>
        </c:ser>
        <c:ser>
          <c:idx val="1"/>
          <c:order val="1"/>
          <c:tx>
            <c:strRef>
              <c:f>'Figur 2'!$C$3</c:f>
              <c:strCache>
                <c:ptCount val="1"/>
                <c:pt idx="0">
                  <c:v>Män </c:v>
                </c:pt>
              </c:strCache>
            </c:strRef>
          </c:tx>
          <c:spPr>
            <a:solidFill>
              <a:srgbClr val="002B45"/>
            </a:solidFill>
            <a:ln w="3810">
              <a:solidFill>
                <a:srgbClr val="002B45"/>
              </a:solidFill>
            </a:ln>
            <a:effectLst/>
          </c:spPr>
          <c:invertIfNegative val="0"/>
          <c:cat>
            <c:strRef>
              <c:f>'Figur 2'!$A$4:$A$9</c:f>
              <c:strCache>
                <c:ptCount val="6"/>
                <c:pt idx="0">
                  <c:v>65-74 år   </c:v>
                </c:pt>
                <c:pt idx="1">
                  <c:v>75-79 år      </c:v>
                </c:pt>
                <c:pt idx="2">
                  <c:v>80-84 år     </c:v>
                </c:pt>
                <c:pt idx="3">
                  <c:v>85-89 år       </c:v>
                </c:pt>
                <c:pt idx="4">
                  <c:v>90-94 år</c:v>
                </c:pt>
                <c:pt idx="5">
                  <c:v>95- år</c:v>
                </c:pt>
              </c:strCache>
            </c:strRef>
          </c:cat>
          <c:val>
            <c:numRef>
              <c:f>'Figur 2'!$C$4:$C$9</c:f>
              <c:numCache>
                <c:formatCode>#,##0</c:formatCode>
                <c:ptCount val="6"/>
                <c:pt idx="0">
                  <c:v>21437</c:v>
                </c:pt>
                <c:pt idx="1">
                  <c:v>23385</c:v>
                </c:pt>
                <c:pt idx="2">
                  <c:v>30409</c:v>
                </c:pt>
                <c:pt idx="3">
                  <c:v>29100</c:v>
                </c:pt>
                <c:pt idx="4">
                  <c:v>16788</c:v>
                </c:pt>
                <c:pt idx="5">
                  <c:v>4843</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a:t>
                </a:r>
                <a:r>
                  <a:rPr lang="sv-SE" baseline="0"/>
                  <a:t> personer</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Figure 2. Number of individuals receiving services October 31st 2024, by age and sex. All of Sweden.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2'!$B$13</c:f>
              <c:strCache>
                <c:ptCount val="1"/>
                <c:pt idx="0">
                  <c:v>Women</c:v>
                </c:pt>
              </c:strCache>
            </c:strRef>
          </c:tx>
          <c:spPr>
            <a:solidFill>
              <a:srgbClr val="017CC1"/>
            </a:solidFill>
            <a:ln w="3810">
              <a:solidFill>
                <a:srgbClr val="017CC1"/>
              </a:solidFill>
            </a:ln>
            <a:effectLst/>
          </c:spPr>
          <c:invertIfNegative val="0"/>
          <c:cat>
            <c:strRef>
              <c:f>'Figur 2'!$A$14:$A$19</c:f>
              <c:strCache>
                <c:ptCount val="6"/>
                <c:pt idx="0">
                  <c:v>65-74</c:v>
                </c:pt>
                <c:pt idx="1">
                  <c:v>75-79      </c:v>
                </c:pt>
                <c:pt idx="2">
                  <c:v>80-84     </c:v>
                </c:pt>
                <c:pt idx="3">
                  <c:v>85-89       </c:v>
                </c:pt>
                <c:pt idx="4">
                  <c:v>90-94</c:v>
                </c:pt>
                <c:pt idx="5">
                  <c:v>95-</c:v>
                </c:pt>
              </c:strCache>
            </c:strRef>
          </c:cat>
          <c:val>
            <c:numRef>
              <c:f>'Figur 2'!$B$14:$B$19</c:f>
              <c:numCache>
                <c:formatCode>#,##0</c:formatCode>
                <c:ptCount val="6"/>
                <c:pt idx="0">
                  <c:v>22586</c:v>
                </c:pt>
                <c:pt idx="1">
                  <c:v>32280</c:v>
                </c:pt>
                <c:pt idx="2">
                  <c:v>51668</c:v>
                </c:pt>
                <c:pt idx="3">
                  <c:v>60405</c:v>
                </c:pt>
                <c:pt idx="4">
                  <c:v>41935</c:v>
                </c:pt>
                <c:pt idx="5">
                  <c:v>16874</c:v>
                </c:pt>
              </c:numCache>
            </c:numRef>
          </c:val>
          <c:extLst>
            <c:ext xmlns:c16="http://schemas.microsoft.com/office/drawing/2014/chart" uri="{C3380CC4-5D6E-409C-BE32-E72D297353CC}">
              <c16:uniqueId val="{00000000-E150-49CA-A080-9F7F6A9E7346}"/>
            </c:ext>
          </c:extLst>
        </c:ser>
        <c:ser>
          <c:idx val="1"/>
          <c:order val="1"/>
          <c:tx>
            <c:strRef>
              <c:f>'Figur 2'!$C$13</c:f>
              <c:strCache>
                <c:ptCount val="1"/>
                <c:pt idx="0">
                  <c:v>Men</c:v>
                </c:pt>
              </c:strCache>
            </c:strRef>
          </c:tx>
          <c:spPr>
            <a:solidFill>
              <a:srgbClr val="002B45"/>
            </a:solidFill>
            <a:ln w="3810">
              <a:solidFill>
                <a:srgbClr val="002B45"/>
              </a:solidFill>
            </a:ln>
            <a:effectLst/>
          </c:spPr>
          <c:invertIfNegative val="0"/>
          <c:cat>
            <c:strRef>
              <c:f>'Figur 2'!$A$14:$A$19</c:f>
              <c:strCache>
                <c:ptCount val="6"/>
                <c:pt idx="0">
                  <c:v>65-74</c:v>
                </c:pt>
                <c:pt idx="1">
                  <c:v>75-79      </c:v>
                </c:pt>
                <c:pt idx="2">
                  <c:v>80-84     </c:v>
                </c:pt>
                <c:pt idx="3">
                  <c:v>85-89       </c:v>
                </c:pt>
                <c:pt idx="4">
                  <c:v>90-94</c:v>
                </c:pt>
                <c:pt idx="5">
                  <c:v>95-</c:v>
                </c:pt>
              </c:strCache>
            </c:strRef>
          </c:cat>
          <c:val>
            <c:numRef>
              <c:f>'Figur 2'!$C$14:$C$19</c:f>
              <c:numCache>
                <c:formatCode>#,##0</c:formatCode>
                <c:ptCount val="6"/>
                <c:pt idx="0">
                  <c:v>21437</c:v>
                </c:pt>
                <c:pt idx="1">
                  <c:v>23385</c:v>
                </c:pt>
                <c:pt idx="2">
                  <c:v>30409</c:v>
                </c:pt>
                <c:pt idx="3">
                  <c:v>29100</c:v>
                </c:pt>
                <c:pt idx="4">
                  <c:v>16788</c:v>
                </c:pt>
                <c:pt idx="5">
                  <c:v>4843</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Number</a:t>
                </a:r>
                <a:r>
                  <a:rPr lang="sv-SE" baseline="0"/>
                  <a:t> of persons</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 3. Andel personer 65 år och äldre i befolkningen med pågående beslut om insats enligt SoL den 31 oktober 2024 efter ålder och kön. Riket.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3'!$G$3</c:f>
              <c:strCache>
                <c:ptCount val="1"/>
                <c:pt idx="0">
                  <c:v>Andel kvinnor med insats</c:v>
                </c:pt>
              </c:strCache>
            </c:strRef>
          </c:tx>
          <c:spPr>
            <a:solidFill>
              <a:srgbClr val="017CC1"/>
            </a:solidFill>
            <a:ln w="3810">
              <a:solidFill>
                <a:srgbClr val="017CC1"/>
              </a:solidFill>
            </a:ln>
            <a:effectLst/>
          </c:spPr>
          <c:invertIfNegative val="0"/>
          <c:cat>
            <c:strRef>
              <c:f>'Figur 3'!$F$4:$F$9</c:f>
              <c:strCache>
                <c:ptCount val="6"/>
                <c:pt idx="0">
                  <c:v>65-74 år   </c:v>
                </c:pt>
                <c:pt idx="1">
                  <c:v>75-79 år      </c:v>
                </c:pt>
                <c:pt idx="2">
                  <c:v>80-84 år     </c:v>
                </c:pt>
                <c:pt idx="3">
                  <c:v>85-89 år       </c:v>
                </c:pt>
                <c:pt idx="4">
                  <c:v>90-94 år</c:v>
                </c:pt>
                <c:pt idx="5">
                  <c:v>95- år</c:v>
                </c:pt>
              </c:strCache>
            </c:strRef>
          </c:cat>
          <c:val>
            <c:numRef>
              <c:f>'Figur 3'!$G$4:$G$9</c:f>
              <c:numCache>
                <c:formatCode>0.0</c:formatCode>
                <c:ptCount val="6"/>
                <c:pt idx="0">
                  <c:v>4.208490395526546</c:v>
                </c:pt>
                <c:pt idx="1">
                  <c:v>12.23524417423473</c:v>
                </c:pt>
                <c:pt idx="2">
                  <c:v>26.985751890694861</c:v>
                </c:pt>
                <c:pt idx="3">
                  <c:v>53.957123715944618</c:v>
                </c:pt>
                <c:pt idx="4">
                  <c:v>77.338029987274766</c:v>
                </c:pt>
                <c:pt idx="5">
                  <c:v>86.551087402544113</c:v>
                </c:pt>
              </c:numCache>
            </c:numRef>
          </c:val>
          <c:extLst>
            <c:ext xmlns:c16="http://schemas.microsoft.com/office/drawing/2014/chart" uri="{C3380CC4-5D6E-409C-BE32-E72D297353CC}">
              <c16:uniqueId val="{00000000-E150-49CA-A080-9F7F6A9E7346}"/>
            </c:ext>
          </c:extLst>
        </c:ser>
        <c:ser>
          <c:idx val="1"/>
          <c:order val="1"/>
          <c:tx>
            <c:strRef>
              <c:f>'Figur 3'!$H$3</c:f>
              <c:strCache>
                <c:ptCount val="1"/>
                <c:pt idx="0">
                  <c:v>Andel män med insats</c:v>
                </c:pt>
              </c:strCache>
            </c:strRef>
          </c:tx>
          <c:spPr>
            <a:solidFill>
              <a:srgbClr val="002B45"/>
            </a:solidFill>
            <a:ln w="3810">
              <a:solidFill>
                <a:srgbClr val="002B45"/>
              </a:solidFill>
            </a:ln>
            <a:effectLst/>
          </c:spPr>
          <c:invertIfNegative val="0"/>
          <c:cat>
            <c:strRef>
              <c:f>'Figur 3'!$F$4:$F$9</c:f>
              <c:strCache>
                <c:ptCount val="6"/>
                <c:pt idx="0">
                  <c:v>65-74 år   </c:v>
                </c:pt>
                <c:pt idx="1">
                  <c:v>75-79 år      </c:v>
                </c:pt>
                <c:pt idx="2">
                  <c:v>80-84 år     </c:v>
                </c:pt>
                <c:pt idx="3">
                  <c:v>85-89 år       </c:v>
                </c:pt>
                <c:pt idx="4">
                  <c:v>90-94 år</c:v>
                </c:pt>
                <c:pt idx="5">
                  <c:v>95- år</c:v>
                </c:pt>
              </c:strCache>
            </c:strRef>
          </c:cat>
          <c:val>
            <c:numRef>
              <c:f>'Figur 3'!$H$4:$H$9</c:f>
              <c:numCache>
                <c:formatCode>0.0</c:formatCode>
                <c:ptCount val="6"/>
                <c:pt idx="0">
                  <c:v>4.1143978012529168</c:v>
                </c:pt>
                <c:pt idx="1">
                  <c:v>9.673816369164582</c:v>
                </c:pt>
                <c:pt idx="2">
                  <c:v>18.375350478584551</c:v>
                </c:pt>
                <c:pt idx="3">
                  <c:v>36.29152948219096</c:v>
                </c:pt>
                <c:pt idx="4">
                  <c:v>58.954909397387276</c:v>
                </c:pt>
                <c:pt idx="5">
                  <c:v>76.099937146448767</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Andel 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Figure 3. Proportion of individuals receiving services October 31 202, by age and sex. All of Sweden.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3'!$G$14</c:f>
              <c:strCache>
                <c:ptCount val="1"/>
                <c:pt idx="0">
                  <c:v>Proportion of women with services</c:v>
                </c:pt>
              </c:strCache>
            </c:strRef>
          </c:tx>
          <c:spPr>
            <a:solidFill>
              <a:srgbClr val="017CC1"/>
            </a:solidFill>
            <a:ln w="3810">
              <a:solidFill>
                <a:srgbClr val="017CC1"/>
              </a:solidFill>
            </a:ln>
            <a:effectLst/>
          </c:spPr>
          <c:invertIfNegative val="0"/>
          <c:cat>
            <c:strRef>
              <c:f>'Figur 3'!$F$15:$F$21</c:f>
              <c:strCache>
                <c:ptCount val="6"/>
                <c:pt idx="0">
                  <c:v>65-74</c:v>
                </c:pt>
                <c:pt idx="1">
                  <c:v>75-79</c:v>
                </c:pt>
                <c:pt idx="2">
                  <c:v>80-84</c:v>
                </c:pt>
                <c:pt idx="3">
                  <c:v>85-89</c:v>
                </c:pt>
                <c:pt idx="4">
                  <c:v>90-94</c:v>
                </c:pt>
                <c:pt idx="5">
                  <c:v>95-</c:v>
                </c:pt>
              </c:strCache>
            </c:strRef>
          </c:cat>
          <c:val>
            <c:numRef>
              <c:f>'Figur 3'!$G$15:$G$21</c:f>
              <c:numCache>
                <c:formatCode>0.0</c:formatCode>
                <c:ptCount val="7"/>
                <c:pt idx="0">
                  <c:v>4.208490395526546</c:v>
                </c:pt>
                <c:pt idx="1">
                  <c:v>12.23524417423473</c:v>
                </c:pt>
                <c:pt idx="2">
                  <c:v>26.985751890694861</c:v>
                </c:pt>
                <c:pt idx="3">
                  <c:v>53.957123715944618</c:v>
                </c:pt>
                <c:pt idx="4">
                  <c:v>77.338029987274766</c:v>
                </c:pt>
                <c:pt idx="5">
                  <c:v>86.551087402544113</c:v>
                </c:pt>
              </c:numCache>
            </c:numRef>
          </c:val>
          <c:extLst>
            <c:ext xmlns:c16="http://schemas.microsoft.com/office/drawing/2014/chart" uri="{C3380CC4-5D6E-409C-BE32-E72D297353CC}">
              <c16:uniqueId val="{00000000-E150-49CA-A080-9F7F6A9E7346}"/>
            </c:ext>
          </c:extLst>
        </c:ser>
        <c:ser>
          <c:idx val="1"/>
          <c:order val="1"/>
          <c:tx>
            <c:strRef>
              <c:f>'Figur 3'!$H$14</c:f>
              <c:strCache>
                <c:ptCount val="1"/>
                <c:pt idx="0">
                  <c:v>Proportion of men with services</c:v>
                </c:pt>
              </c:strCache>
            </c:strRef>
          </c:tx>
          <c:spPr>
            <a:solidFill>
              <a:srgbClr val="002B45"/>
            </a:solidFill>
            <a:ln w="3810">
              <a:solidFill>
                <a:srgbClr val="002B45"/>
              </a:solidFill>
            </a:ln>
            <a:effectLst/>
          </c:spPr>
          <c:invertIfNegative val="0"/>
          <c:cat>
            <c:strRef>
              <c:f>'Figur 3'!$F$15:$F$21</c:f>
              <c:strCache>
                <c:ptCount val="6"/>
                <c:pt idx="0">
                  <c:v>65-74</c:v>
                </c:pt>
                <c:pt idx="1">
                  <c:v>75-79</c:v>
                </c:pt>
                <c:pt idx="2">
                  <c:v>80-84</c:v>
                </c:pt>
                <c:pt idx="3">
                  <c:v>85-89</c:v>
                </c:pt>
                <c:pt idx="4">
                  <c:v>90-94</c:v>
                </c:pt>
                <c:pt idx="5">
                  <c:v>95-</c:v>
                </c:pt>
              </c:strCache>
            </c:strRef>
          </c:cat>
          <c:val>
            <c:numRef>
              <c:f>'Figur 3'!$H$15:$H$21</c:f>
              <c:numCache>
                <c:formatCode>0.0</c:formatCode>
                <c:ptCount val="7"/>
                <c:pt idx="0">
                  <c:v>4.1143978012529168</c:v>
                </c:pt>
                <c:pt idx="1">
                  <c:v>9.673816369164582</c:v>
                </c:pt>
                <c:pt idx="2">
                  <c:v>18.375350478584551</c:v>
                </c:pt>
                <c:pt idx="3">
                  <c:v>36.29152948219096</c:v>
                </c:pt>
                <c:pt idx="4">
                  <c:v>58.954909397387276</c:v>
                </c:pt>
                <c:pt idx="5">
                  <c:v>76.099937146448767</c:v>
                </c:pt>
              </c:numCache>
            </c:numRef>
          </c:val>
          <c:extLst>
            <c:ext xmlns:c16="http://schemas.microsoft.com/office/drawing/2014/chart" uri="{C3380CC4-5D6E-409C-BE32-E72D297353CC}">
              <c16:uniqueId val="{00000009-F87C-45C5-B985-446AC83A0F85}"/>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Percent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 4. Antal personer 65 år och äldre i befolkningen med pågående beslut om hemtjänst den 31 oktober 2024 efter ålder och kön. Riket.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4'!$B$3</c:f>
              <c:strCache>
                <c:ptCount val="1"/>
                <c:pt idx="0">
                  <c:v>Kvinnor </c:v>
                </c:pt>
              </c:strCache>
            </c:strRef>
          </c:tx>
          <c:spPr>
            <a:solidFill>
              <a:srgbClr val="017CC1"/>
            </a:solidFill>
            <a:ln w="3810">
              <a:solidFill>
                <a:srgbClr val="017CC1"/>
              </a:solidFill>
            </a:ln>
            <a:effectLst/>
          </c:spPr>
          <c:invertIfNegative val="0"/>
          <c:cat>
            <c:strRef>
              <c:f>'Figur 4'!$A$4:$A$9</c:f>
              <c:strCache>
                <c:ptCount val="6"/>
                <c:pt idx="0">
                  <c:v>65-74 år   </c:v>
                </c:pt>
                <c:pt idx="1">
                  <c:v>75-79 år      </c:v>
                </c:pt>
                <c:pt idx="2">
                  <c:v>80-84 år     </c:v>
                </c:pt>
                <c:pt idx="3">
                  <c:v>85-89 år       </c:v>
                </c:pt>
                <c:pt idx="4">
                  <c:v>90-94 år</c:v>
                </c:pt>
                <c:pt idx="5">
                  <c:v>95- år</c:v>
                </c:pt>
              </c:strCache>
            </c:strRef>
          </c:cat>
          <c:val>
            <c:numRef>
              <c:f>'Figur 4'!$B$4:$B$9</c:f>
              <c:numCache>
                <c:formatCode>#,##0</c:formatCode>
                <c:ptCount val="6"/>
                <c:pt idx="0">
                  <c:v>10683</c:v>
                </c:pt>
                <c:pt idx="1">
                  <c:v>14368</c:v>
                </c:pt>
                <c:pt idx="2">
                  <c:v>21509</c:v>
                </c:pt>
                <c:pt idx="3">
                  <c:v>25020</c:v>
                </c:pt>
                <c:pt idx="4">
                  <c:v>17804</c:v>
                </c:pt>
                <c:pt idx="5">
                  <c:v>6577</c:v>
                </c:pt>
              </c:numCache>
            </c:numRef>
          </c:val>
          <c:extLst>
            <c:ext xmlns:c16="http://schemas.microsoft.com/office/drawing/2014/chart" uri="{C3380CC4-5D6E-409C-BE32-E72D297353CC}">
              <c16:uniqueId val="{00000000-E150-49CA-A080-9F7F6A9E7346}"/>
            </c:ext>
          </c:extLst>
        </c:ser>
        <c:ser>
          <c:idx val="1"/>
          <c:order val="1"/>
          <c:tx>
            <c:strRef>
              <c:f>'Figur 4'!$C$3</c:f>
              <c:strCache>
                <c:ptCount val="1"/>
                <c:pt idx="0">
                  <c:v>Män </c:v>
                </c:pt>
              </c:strCache>
            </c:strRef>
          </c:tx>
          <c:spPr>
            <a:solidFill>
              <a:srgbClr val="002B45"/>
            </a:solidFill>
            <a:ln w="3810">
              <a:solidFill>
                <a:srgbClr val="002B45"/>
              </a:solidFill>
            </a:ln>
            <a:effectLst/>
          </c:spPr>
          <c:invertIfNegative val="0"/>
          <c:cat>
            <c:strRef>
              <c:f>'Figur 4'!$A$4:$A$9</c:f>
              <c:strCache>
                <c:ptCount val="6"/>
                <c:pt idx="0">
                  <c:v>65-74 år   </c:v>
                </c:pt>
                <c:pt idx="1">
                  <c:v>75-79 år      </c:v>
                </c:pt>
                <c:pt idx="2">
                  <c:v>80-84 år     </c:v>
                </c:pt>
                <c:pt idx="3">
                  <c:v>85-89 år       </c:v>
                </c:pt>
                <c:pt idx="4">
                  <c:v>90-94 år</c:v>
                </c:pt>
                <c:pt idx="5">
                  <c:v>95- år</c:v>
                </c:pt>
              </c:strCache>
            </c:strRef>
          </c:cat>
          <c:val>
            <c:numRef>
              <c:f>'Figur 4'!$C$4:$C$9</c:f>
              <c:numCache>
                <c:formatCode>#,##0</c:formatCode>
                <c:ptCount val="6"/>
                <c:pt idx="0">
                  <c:v>10577</c:v>
                </c:pt>
                <c:pt idx="1">
                  <c:v>10798</c:v>
                </c:pt>
                <c:pt idx="2">
                  <c:v>13712</c:v>
                </c:pt>
                <c:pt idx="3">
                  <c:v>12939</c:v>
                </c:pt>
                <c:pt idx="4">
                  <c:v>7682</c:v>
                </c:pt>
                <c:pt idx="5">
                  <c:v>2124</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 personer</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Figure 4. Number of individuals receiving home help services October 31 2024, by age and sex. All of Sweden.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4'!$B$13</c:f>
              <c:strCache>
                <c:ptCount val="1"/>
                <c:pt idx="0">
                  <c:v>Women</c:v>
                </c:pt>
              </c:strCache>
            </c:strRef>
          </c:tx>
          <c:spPr>
            <a:solidFill>
              <a:srgbClr val="017CC1"/>
            </a:solidFill>
            <a:ln w="3810">
              <a:solidFill>
                <a:srgbClr val="017CC1"/>
              </a:solidFill>
            </a:ln>
            <a:effectLst/>
          </c:spPr>
          <c:invertIfNegative val="0"/>
          <c:cat>
            <c:strRef>
              <c:f>'Figur 4'!$A$14:$A$19</c:f>
              <c:strCache>
                <c:ptCount val="6"/>
                <c:pt idx="0">
                  <c:v>65-74 år   </c:v>
                </c:pt>
                <c:pt idx="1">
                  <c:v>75-79 år      </c:v>
                </c:pt>
                <c:pt idx="2">
                  <c:v>80-84 år     </c:v>
                </c:pt>
                <c:pt idx="3">
                  <c:v>85-89 år       </c:v>
                </c:pt>
                <c:pt idx="4">
                  <c:v>90-94 år</c:v>
                </c:pt>
                <c:pt idx="5">
                  <c:v>95- år</c:v>
                </c:pt>
              </c:strCache>
            </c:strRef>
          </c:cat>
          <c:val>
            <c:numRef>
              <c:f>'Figur 4'!$B$14:$B$19</c:f>
              <c:numCache>
                <c:formatCode>#,##0</c:formatCode>
                <c:ptCount val="6"/>
                <c:pt idx="0">
                  <c:v>10683</c:v>
                </c:pt>
                <c:pt idx="1">
                  <c:v>14368</c:v>
                </c:pt>
                <c:pt idx="2">
                  <c:v>21509</c:v>
                </c:pt>
                <c:pt idx="3">
                  <c:v>25020</c:v>
                </c:pt>
                <c:pt idx="4">
                  <c:v>17804</c:v>
                </c:pt>
                <c:pt idx="5">
                  <c:v>6577</c:v>
                </c:pt>
              </c:numCache>
            </c:numRef>
          </c:val>
          <c:extLst>
            <c:ext xmlns:c16="http://schemas.microsoft.com/office/drawing/2014/chart" uri="{C3380CC4-5D6E-409C-BE32-E72D297353CC}">
              <c16:uniqueId val="{00000000-E150-49CA-A080-9F7F6A9E7346}"/>
            </c:ext>
          </c:extLst>
        </c:ser>
        <c:ser>
          <c:idx val="1"/>
          <c:order val="1"/>
          <c:tx>
            <c:strRef>
              <c:f>'Figur 4'!$C$13</c:f>
              <c:strCache>
                <c:ptCount val="1"/>
                <c:pt idx="0">
                  <c:v>Men</c:v>
                </c:pt>
              </c:strCache>
            </c:strRef>
          </c:tx>
          <c:spPr>
            <a:solidFill>
              <a:srgbClr val="002B45"/>
            </a:solidFill>
            <a:ln w="3810">
              <a:solidFill>
                <a:srgbClr val="002B45"/>
              </a:solidFill>
            </a:ln>
            <a:effectLst/>
          </c:spPr>
          <c:invertIfNegative val="0"/>
          <c:cat>
            <c:strRef>
              <c:f>'Figur 4'!$A$14:$A$19</c:f>
              <c:strCache>
                <c:ptCount val="6"/>
                <c:pt idx="0">
                  <c:v>65-74 år   </c:v>
                </c:pt>
                <c:pt idx="1">
                  <c:v>75-79 år      </c:v>
                </c:pt>
                <c:pt idx="2">
                  <c:v>80-84 år     </c:v>
                </c:pt>
                <c:pt idx="3">
                  <c:v>85-89 år       </c:v>
                </c:pt>
                <c:pt idx="4">
                  <c:v>90-94 år</c:v>
                </c:pt>
                <c:pt idx="5">
                  <c:v>95- år</c:v>
                </c:pt>
              </c:strCache>
            </c:strRef>
          </c:cat>
          <c:val>
            <c:numRef>
              <c:f>'Figur 4'!$C$14:$C$19</c:f>
              <c:numCache>
                <c:formatCode>#,##0</c:formatCode>
                <c:ptCount val="6"/>
                <c:pt idx="0">
                  <c:v>10577</c:v>
                </c:pt>
                <c:pt idx="1">
                  <c:v>10798</c:v>
                </c:pt>
                <c:pt idx="2">
                  <c:v>13712</c:v>
                </c:pt>
                <c:pt idx="3">
                  <c:v>12939</c:v>
                </c:pt>
                <c:pt idx="4">
                  <c:v>7682</c:v>
                </c:pt>
                <c:pt idx="5">
                  <c:v>2124</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Number of persons</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2B45"/>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 Id="rId4"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2225532</xdr:colOff>
      <xdr:row>0</xdr:row>
      <xdr:rowOff>459051</xdr:rowOff>
    </xdr:to>
    <xdr:pic>
      <xdr:nvPicPr>
        <xdr:cNvPr id="4" name="Bild 3" descr="Socialstyrelsen">
          <a:extLst>
            <a:ext uri="{FF2B5EF4-FFF2-40B4-BE49-F238E27FC236}">
              <a16:creationId xmlns:a16="http://schemas.microsoft.com/office/drawing/2014/main" id="{D1E2FE18-EC85-40B1-9147-C6F043B4DB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2225532" cy="459051"/>
        </a:xfrm>
        <a:prstGeom prst="rect">
          <a:avLst/>
        </a:prstGeom>
      </xdr:spPr>
    </xdr:pic>
    <xdr:clientData/>
  </xdr:twoCellAnchor>
  <xdr:twoCellAnchor editAs="oneCell">
    <xdr:from>
      <xdr:col>1</xdr:col>
      <xdr:colOff>209550</xdr:colOff>
      <xdr:row>0</xdr:row>
      <xdr:rowOff>209550</xdr:rowOff>
    </xdr:from>
    <xdr:to>
      <xdr:col>1</xdr:col>
      <xdr:colOff>2320290</xdr:colOff>
      <xdr:row>0</xdr:row>
      <xdr:rowOff>474223</xdr:rowOff>
    </xdr:to>
    <xdr:pic>
      <xdr:nvPicPr>
        <xdr:cNvPr id="5" name="Bildobjekt 4" descr="Sveriges officiella statistik">
          <a:extLst>
            <a:ext uri="{FF2B5EF4-FFF2-40B4-BE49-F238E27FC236}">
              <a16:creationId xmlns:a16="http://schemas.microsoft.com/office/drawing/2014/main" id="{A47CEDBB-E326-4B18-951B-B4DF4E4EC77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52750" y="209550"/>
          <a:ext cx="211074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4D18848-41A3-482D-8128-79CF136F1B84}"/>
            </a:ext>
          </a:extLst>
        </xdr:cNvPr>
        <xdr:cNvSpPr/>
      </xdr:nvSpPr>
      <xdr:spPr>
        <a:xfrm>
          <a:off x="12363450"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266700</xdr:colOff>
      <xdr:row>22</xdr:row>
      <xdr:rowOff>76200</xdr:rowOff>
    </xdr:from>
    <xdr:to>
      <xdr:col>3</xdr:col>
      <xdr:colOff>491670</xdr:colOff>
      <xdr:row>38</xdr:row>
      <xdr:rowOff>55875</xdr:rowOff>
    </xdr:to>
    <xdr:graphicFrame macro="">
      <xdr:nvGraphicFramePr>
        <xdr:cNvPr id="3" name="Excel Word-Stapeldiagram" descr="Fler kvinnor än män i åldern 65 år och äldre i befolkningen bor på särskilt boende den 31 oktober 2024. Det gäller samtliga åldersgrupper utom den allra yngsta åldersgruppen 65-74 år där männen är fler än kvinnorna.">
          <a:extLst>
            <a:ext uri="{FF2B5EF4-FFF2-40B4-BE49-F238E27FC236}">
              <a16:creationId xmlns:a16="http://schemas.microsoft.com/office/drawing/2014/main" id="{24ED2BDF-5DD3-40FA-A1F7-26E0DB7D38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1262062</xdr:colOff>
      <xdr:row>22</xdr:row>
      <xdr:rowOff>76200</xdr:rowOff>
    </xdr:from>
    <xdr:to>
      <xdr:col>6</xdr:col>
      <xdr:colOff>801232</xdr:colOff>
      <xdr:row>38</xdr:row>
      <xdr:rowOff>55875</xdr:rowOff>
    </xdr:to>
    <xdr:graphicFrame macro="">
      <xdr:nvGraphicFramePr>
        <xdr:cNvPr id="5" name="Excel Word-Stapeldiagram" descr="More women than men aged 65 years and older live in special housing on October 31, 2024. This applies to all age groups except for the very youngest age group of 65-74 years, where there are more men than women.">
          <a:extLst>
            <a:ext uri="{FF2B5EF4-FFF2-40B4-BE49-F238E27FC236}">
              <a16:creationId xmlns:a16="http://schemas.microsoft.com/office/drawing/2014/main" id="{9313CC7E-0A75-4D55-BA7F-194CA9A49F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39CF93A-83E6-46A9-B6E3-E777258E6284}"/>
            </a:ext>
          </a:extLst>
        </xdr:cNvPr>
        <xdr:cNvSpPr/>
      </xdr:nvSpPr>
      <xdr:spPr>
        <a:xfrm>
          <a:off x="12363450"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171450</xdr:colOff>
      <xdr:row>31</xdr:row>
      <xdr:rowOff>95250</xdr:rowOff>
    </xdr:from>
    <xdr:to>
      <xdr:col>3</xdr:col>
      <xdr:colOff>396420</xdr:colOff>
      <xdr:row>47</xdr:row>
      <xdr:rowOff>74925</xdr:rowOff>
    </xdr:to>
    <xdr:graphicFrame macro="">
      <xdr:nvGraphicFramePr>
        <xdr:cNvPr id="10" name="Excel Word-Stapeldiagram" descr="Andelen kvinnor i befolkningen med hemtjänst har minskat över tid  medan andelen män har varit stabilt.">
          <a:extLst>
            <a:ext uri="{FF2B5EF4-FFF2-40B4-BE49-F238E27FC236}">
              <a16:creationId xmlns:a16="http://schemas.microsoft.com/office/drawing/2014/main" id="{996E3AC9-9C13-4C89-95F3-4AB8392ECB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952500</xdr:colOff>
      <xdr:row>31</xdr:row>
      <xdr:rowOff>66675</xdr:rowOff>
    </xdr:from>
    <xdr:to>
      <xdr:col>6</xdr:col>
      <xdr:colOff>786945</xdr:colOff>
      <xdr:row>47</xdr:row>
      <xdr:rowOff>46350</xdr:rowOff>
    </xdr:to>
    <xdr:graphicFrame macro="">
      <xdr:nvGraphicFramePr>
        <xdr:cNvPr id="9" name="Excel Word-Stapeldiagram" descr="The proportion of women in the population with home help services has decreased over time, while the proportion of men has remained stable.">
          <a:extLst>
            <a:ext uri="{FF2B5EF4-FFF2-40B4-BE49-F238E27FC236}">
              <a16:creationId xmlns:a16="http://schemas.microsoft.com/office/drawing/2014/main" id="{88A2BC40-C24F-4587-9988-3E96AF06D0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FEBEADD-62CA-4EBE-A556-D871984E14EE}"/>
            </a:ext>
          </a:extLst>
        </xdr:cNvPr>
        <xdr:cNvSpPr/>
      </xdr:nvSpPr>
      <xdr:spPr>
        <a:xfrm>
          <a:off x="12363450"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171450</xdr:colOff>
      <xdr:row>33</xdr:row>
      <xdr:rowOff>57150</xdr:rowOff>
    </xdr:from>
    <xdr:to>
      <xdr:col>3</xdr:col>
      <xdr:colOff>396420</xdr:colOff>
      <xdr:row>49</xdr:row>
      <xdr:rowOff>36825</xdr:rowOff>
    </xdr:to>
    <xdr:graphicFrame macro="">
      <xdr:nvGraphicFramePr>
        <xdr:cNvPr id="3" name="Excel Word-Stapeldiagram" descr="Andelen kvinnor i befolkningen som bor på särskilt boende har minskat över tid. Även andelen män i befolkningen som bor på särskilt boende har minskat men i mycket mindre omfattning.">
          <a:extLst>
            <a:ext uri="{FF2B5EF4-FFF2-40B4-BE49-F238E27FC236}">
              <a16:creationId xmlns:a16="http://schemas.microsoft.com/office/drawing/2014/main" id="{C7209A54-CF63-4EC1-ADE1-4782BEE48E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1181100</xdr:colOff>
      <xdr:row>33</xdr:row>
      <xdr:rowOff>28575</xdr:rowOff>
    </xdr:from>
    <xdr:to>
      <xdr:col>6</xdr:col>
      <xdr:colOff>720270</xdr:colOff>
      <xdr:row>49</xdr:row>
      <xdr:rowOff>8250</xdr:rowOff>
    </xdr:to>
    <xdr:graphicFrame macro="">
      <xdr:nvGraphicFramePr>
        <xdr:cNvPr id="4" name="Excel Word-Stapeldiagram" descr="The proportion of women in the population living in special housing has decreased over time. The proportion of men in the population living in special housing has also decreased, but to a much lesser extent.">
          <a:extLst>
            <a:ext uri="{FF2B5EF4-FFF2-40B4-BE49-F238E27FC236}">
              <a16:creationId xmlns:a16="http://schemas.microsoft.com/office/drawing/2014/main" id="{5AC7DD51-1425-48BA-8E0A-2424D67E58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472439</xdr:colOff>
      <xdr:row>0</xdr:row>
      <xdr:rowOff>114300</xdr:rowOff>
    </xdr:from>
    <xdr:to>
      <xdr:col>22</xdr:col>
      <xdr:colOff>228600</xdr:colOff>
      <xdr:row>3</xdr:row>
      <xdr:rowOff>57150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87CB7EB-3BA2-4367-92F5-DF6194477182}"/>
            </a:ext>
          </a:extLst>
        </xdr:cNvPr>
        <xdr:cNvSpPr/>
      </xdr:nvSpPr>
      <xdr:spPr>
        <a:xfrm>
          <a:off x="11445239" y="114300"/>
          <a:ext cx="1889761"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18</xdr:col>
      <xdr:colOff>472439</xdr:colOff>
      <xdr:row>0</xdr:row>
      <xdr:rowOff>114300</xdr:rowOff>
    </xdr:from>
    <xdr:to>
      <xdr:col>22</xdr:col>
      <xdr:colOff>228600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8A159A6-C8B9-4A83-B765-6C96DC4449AB}"/>
            </a:ext>
          </a:extLst>
        </xdr:cNvPr>
        <xdr:cNvSpPr/>
      </xdr:nvSpPr>
      <xdr:spPr>
        <a:xfrm>
          <a:off x="14474189" y="114300"/>
          <a:ext cx="1889761"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180976</xdr:colOff>
      <xdr:row>0</xdr:row>
      <xdr:rowOff>7621</xdr:rowOff>
    </xdr:from>
    <xdr:to>
      <xdr:col>17</xdr:col>
      <xdr:colOff>333376</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9AA8006-513C-474F-87FF-1402EBE4B0AD}"/>
            </a:ext>
          </a:extLst>
        </xdr:cNvPr>
        <xdr:cNvSpPr/>
      </xdr:nvSpPr>
      <xdr:spPr>
        <a:xfrm>
          <a:off x="15468601" y="7621"/>
          <a:ext cx="175260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180976</xdr:colOff>
      <xdr:row>0</xdr:row>
      <xdr:rowOff>7621</xdr:rowOff>
    </xdr:from>
    <xdr:to>
      <xdr:col>17</xdr:col>
      <xdr:colOff>333376</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86533FB-F45D-419A-B608-FC55D985E592}"/>
            </a:ext>
          </a:extLst>
        </xdr:cNvPr>
        <xdr:cNvSpPr/>
      </xdr:nvSpPr>
      <xdr:spPr>
        <a:xfrm>
          <a:off x="15849601" y="7621"/>
          <a:ext cx="175260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314324</xdr:colOff>
      <xdr:row>0</xdr:row>
      <xdr:rowOff>7621</xdr:rowOff>
    </xdr:from>
    <xdr:to>
      <xdr:col>16</xdr:col>
      <xdr:colOff>323849</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32EFAB4-07B4-46C6-A3E0-4261453E1BCF}"/>
            </a:ext>
          </a:extLst>
        </xdr:cNvPr>
        <xdr:cNvSpPr/>
      </xdr:nvSpPr>
      <xdr:spPr>
        <a:xfrm>
          <a:off x="10801349" y="7621"/>
          <a:ext cx="214312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19</xdr:col>
      <xdr:colOff>472439</xdr:colOff>
      <xdr:row>0</xdr:row>
      <xdr:rowOff>114300</xdr:rowOff>
    </xdr:from>
    <xdr:to>
      <xdr:col>23</xdr:col>
      <xdr:colOff>228600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A6D9BF6-D4BC-4DBA-9067-E1626EE36B6B}"/>
            </a:ext>
          </a:extLst>
        </xdr:cNvPr>
        <xdr:cNvSpPr/>
      </xdr:nvSpPr>
      <xdr:spPr>
        <a:xfrm>
          <a:off x="14474189" y="114300"/>
          <a:ext cx="1889761"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16</xdr:col>
      <xdr:colOff>409576</xdr:colOff>
      <xdr:row>0</xdr:row>
      <xdr:rowOff>7621</xdr:rowOff>
    </xdr:from>
    <xdr:to>
      <xdr:col>20</xdr:col>
      <xdr:colOff>161925</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91FFD28-B749-4AD7-A828-179271F58AEA}"/>
            </a:ext>
          </a:extLst>
        </xdr:cNvPr>
        <xdr:cNvSpPr/>
      </xdr:nvSpPr>
      <xdr:spPr>
        <a:xfrm>
          <a:off x="13335001" y="7621"/>
          <a:ext cx="1885949"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578343</xdr:colOff>
      <xdr:row>0</xdr:row>
      <xdr:rowOff>522551</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3264535</xdr:colOff>
      <xdr:row>0</xdr:row>
      <xdr:rowOff>505338</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8</xdr:col>
      <xdr:colOff>137160</xdr:colOff>
      <xdr:row>1</xdr:row>
      <xdr:rowOff>0</xdr:rowOff>
    </xdr:from>
    <xdr:to>
      <xdr:col>12</xdr:col>
      <xdr:colOff>57150</xdr:colOff>
      <xdr:row>3</xdr:row>
      <xdr:rowOff>161925</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8347710" y="590550"/>
          <a:ext cx="1786890" cy="6000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17</xdr:col>
      <xdr:colOff>104774</xdr:colOff>
      <xdr:row>0</xdr:row>
      <xdr:rowOff>7621</xdr:rowOff>
    </xdr:from>
    <xdr:to>
      <xdr:col>20</xdr:col>
      <xdr:colOff>400049</xdr:colOff>
      <xdr:row>2</xdr:row>
      <xdr:rowOff>180975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51A8553-4938-4ECC-8702-D4923A3FACD7}"/>
            </a:ext>
          </a:extLst>
        </xdr:cNvPr>
        <xdr:cNvSpPr/>
      </xdr:nvSpPr>
      <xdr:spPr>
        <a:xfrm>
          <a:off x="11630024" y="7621"/>
          <a:ext cx="1895475" cy="56387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19</xdr:col>
      <xdr:colOff>472439</xdr:colOff>
      <xdr:row>0</xdr:row>
      <xdr:rowOff>114300</xdr:rowOff>
    </xdr:from>
    <xdr:to>
      <xdr:col>23</xdr:col>
      <xdr:colOff>228600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7206F97-1464-4436-89D1-C3E02140AAFC}"/>
            </a:ext>
          </a:extLst>
        </xdr:cNvPr>
        <xdr:cNvSpPr/>
      </xdr:nvSpPr>
      <xdr:spPr>
        <a:xfrm>
          <a:off x="15293339" y="114300"/>
          <a:ext cx="1889761"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16</xdr:col>
      <xdr:colOff>409576</xdr:colOff>
      <xdr:row>0</xdr:row>
      <xdr:rowOff>7621</xdr:rowOff>
    </xdr:from>
    <xdr:to>
      <xdr:col>20</xdr:col>
      <xdr:colOff>161925</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FD89749-75D8-4060-AB7F-288C22DD6F8F}"/>
            </a:ext>
          </a:extLst>
        </xdr:cNvPr>
        <xdr:cNvSpPr/>
      </xdr:nvSpPr>
      <xdr:spPr>
        <a:xfrm>
          <a:off x="13335001" y="7621"/>
          <a:ext cx="1885949"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472439</xdr:colOff>
      <xdr:row>0</xdr:row>
      <xdr:rowOff>7622</xdr:rowOff>
    </xdr:from>
    <xdr:to>
      <xdr:col>16</xdr:col>
      <xdr:colOff>257175</xdr:colOff>
      <xdr:row>2</xdr:row>
      <xdr:rowOff>180975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EA5413C-8F38-4C27-85C9-B91AACCF480D}"/>
            </a:ext>
          </a:extLst>
        </xdr:cNvPr>
        <xdr:cNvSpPr/>
      </xdr:nvSpPr>
      <xdr:spPr>
        <a:xfrm>
          <a:off x="9454514" y="7622"/>
          <a:ext cx="1918336" cy="56387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15</xdr:col>
      <xdr:colOff>472439</xdr:colOff>
      <xdr:row>0</xdr:row>
      <xdr:rowOff>7621</xdr:rowOff>
    </xdr:from>
    <xdr:to>
      <xdr:col>19</xdr:col>
      <xdr:colOff>123824</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CF71580-D250-4CC5-A32C-853AAE1EA06B}"/>
            </a:ext>
          </a:extLst>
        </xdr:cNvPr>
        <xdr:cNvSpPr/>
      </xdr:nvSpPr>
      <xdr:spPr>
        <a:xfrm>
          <a:off x="15864839" y="7621"/>
          <a:ext cx="178498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17</xdr:col>
      <xdr:colOff>104775</xdr:colOff>
      <xdr:row>0</xdr:row>
      <xdr:rowOff>7621</xdr:rowOff>
    </xdr:from>
    <xdr:to>
      <xdr:col>20</xdr:col>
      <xdr:colOff>388620</xdr:colOff>
      <xdr:row>3</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B3CEC373-81C0-4A2B-8EFB-BA87F3AC3B4D}"/>
            </a:ext>
          </a:extLst>
        </xdr:cNvPr>
        <xdr:cNvSpPr/>
      </xdr:nvSpPr>
      <xdr:spPr>
        <a:xfrm>
          <a:off x="13315950" y="7621"/>
          <a:ext cx="1884045" cy="60197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16</xdr:col>
      <xdr:colOff>104775</xdr:colOff>
      <xdr:row>0</xdr:row>
      <xdr:rowOff>7621</xdr:rowOff>
    </xdr:from>
    <xdr:to>
      <xdr:col>19</xdr:col>
      <xdr:colOff>388620</xdr:colOff>
      <xdr:row>3</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44C0763-03A9-4C4A-A2CD-7CE3580255A8}"/>
            </a:ext>
          </a:extLst>
        </xdr:cNvPr>
        <xdr:cNvSpPr/>
      </xdr:nvSpPr>
      <xdr:spPr>
        <a:xfrm>
          <a:off x="13315950" y="7621"/>
          <a:ext cx="1884045" cy="60197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xdr:row>
      <xdr:rowOff>0</xdr:rowOff>
    </xdr:from>
    <xdr:to>
      <xdr:col>4</xdr:col>
      <xdr:colOff>838200</xdr:colOff>
      <xdr:row>5</xdr:row>
      <xdr:rowOff>123825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5353050" y="247650"/>
          <a:ext cx="2019300" cy="11144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8296275</xdr:colOff>
      <xdr:row>1</xdr:row>
      <xdr:rowOff>15240</xdr:rowOff>
    </xdr:from>
    <xdr:to>
      <xdr:col>1</xdr:col>
      <xdr:colOff>10096500</xdr:colOff>
      <xdr:row>3</xdr:row>
      <xdr:rowOff>190500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flipH="1">
          <a:off x="11115675" y="262890"/>
          <a:ext cx="1800225" cy="67056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464820</xdr:colOff>
      <xdr:row>1</xdr:row>
      <xdr:rowOff>38100</xdr:rowOff>
    </xdr:from>
    <xdr:to>
      <xdr:col>8</xdr:col>
      <xdr:colOff>533400</xdr:colOff>
      <xdr:row>3</xdr:row>
      <xdr:rowOff>162923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8679180" y="26670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342900</xdr:colOff>
      <xdr:row>0</xdr:row>
      <xdr:rowOff>114300</xdr:rowOff>
    </xdr:from>
    <xdr:to>
      <xdr:col>22</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74BE0B0-661D-497A-8CCD-DEC88F39AA82}"/>
            </a:ext>
          </a:extLst>
        </xdr:cNvPr>
        <xdr:cNvSpPr/>
      </xdr:nvSpPr>
      <xdr:spPr>
        <a:xfrm>
          <a:off x="11801475"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92074</xdr:colOff>
      <xdr:row>5</xdr:row>
      <xdr:rowOff>12699</xdr:rowOff>
    </xdr:from>
    <xdr:to>
      <xdr:col>19</xdr:col>
      <xdr:colOff>504824</xdr:colOff>
      <xdr:row>26</xdr:row>
      <xdr:rowOff>6350</xdr:rowOff>
    </xdr:to>
    <xdr:graphicFrame macro="">
      <xdr:nvGraphicFramePr>
        <xdr:cNvPr id="4" name="Excel Word-Stapeldiagram" descr="Diagrammet visar antal 65 år och äldre i riket med pågående beslut om insats enligt SoL den 31 oktober 2023 efter kön och insats. ">
          <a:extLst>
            <a:ext uri="{FF2B5EF4-FFF2-40B4-BE49-F238E27FC236}">
              <a16:creationId xmlns:a16="http://schemas.microsoft.com/office/drawing/2014/main" id="{A79EF08E-01A4-464E-95AF-A6CF8BBFD9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85725</xdr:colOff>
      <xdr:row>26</xdr:row>
      <xdr:rowOff>152400</xdr:rowOff>
    </xdr:from>
    <xdr:to>
      <xdr:col>19</xdr:col>
      <xdr:colOff>390525</xdr:colOff>
      <xdr:row>47</xdr:row>
      <xdr:rowOff>57151</xdr:rowOff>
    </xdr:to>
    <xdr:graphicFrame macro="">
      <xdr:nvGraphicFramePr>
        <xdr:cNvPr id="6" name="Excel Word-Stapeldiagram" descr="The five most common services for people 65 years and older on October 31, 2024 are in descending order; security alarm, home help services, special housing, food distribution and companion service.">
          <a:extLst>
            <a:ext uri="{FF2B5EF4-FFF2-40B4-BE49-F238E27FC236}">
              <a16:creationId xmlns:a16="http://schemas.microsoft.com/office/drawing/2014/main" id="{6678E99E-330A-4DB7-9BEE-906241CC0D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48</xdr:row>
      <xdr:rowOff>0</xdr:rowOff>
    </xdr:from>
    <xdr:to>
      <xdr:col>19</xdr:col>
      <xdr:colOff>304800</xdr:colOff>
      <xdr:row>68</xdr:row>
      <xdr:rowOff>76201</xdr:rowOff>
    </xdr:to>
    <xdr:graphicFrame macro="">
      <xdr:nvGraphicFramePr>
        <xdr:cNvPr id="8" name="Excel Word-Stapeldiagram" descr="Diagrammet visar antal 65 år och äldre i riket med pågående beslut om insats enligt SoL den 31 oktober 2023 efter  kön och insats. ">
          <a:extLst>
            <a:ext uri="{FF2B5EF4-FFF2-40B4-BE49-F238E27FC236}">
              <a16:creationId xmlns:a16="http://schemas.microsoft.com/office/drawing/2014/main" id="{9CDE2411-D5C6-471B-B88D-6E207B6FDB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18</xdr:col>
      <xdr:colOff>342900</xdr:colOff>
      <xdr:row>0</xdr:row>
      <xdr:rowOff>114300</xdr:rowOff>
    </xdr:from>
    <xdr:to>
      <xdr:col>22</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FF168A1-4A6F-4559-A5D3-1B182EE9B430}"/>
            </a:ext>
          </a:extLst>
        </xdr:cNvPr>
        <xdr:cNvSpPr/>
      </xdr:nvSpPr>
      <xdr:spPr>
        <a:xfrm>
          <a:off x="11801475"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8</xdr:col>
      <xdr:colOff>423862</xdr:colOff>
      <xdr:row>3</xdr:row>
      <xdr:rowOff>161925</xdr:rowOff>
    </xdr:from>
    <xdr:to>
      <xdr:col>17</xdr:col>
      <xdr:colOff>77332</xdr:colOff>
      <xdr:row>19</xdr:row>
      <xdr:rowOff>74925</xdr:rowOff>
    </xdr:to>
    <xdr:graphicFrame macro="">
      <xdr:nvGraphicFramePr>
        <xdr:cNvPr id="3" name="Excel Word-Stapeldiagram" descr="Betydligt fler kvinnor än män har ett pågående beslut om insats enligt SoL den 31 oktober 2024. Det gäller för samtliga åldersgrupper utom den yngsta åldersgruppen 65-74 år där kvinnorna visserligen är något fler men inte alls i samma utsträckning som för de andra åldersgrupperna.">
          <a:extLst>
            <a:ext uri="{FF2B5EF4-FFF2-40B4-BE49-F238E27FC236}">
              <a16:creationId xmlns:a16="http://schemas.microsoft.com/office/drawing/2014/main" id="{F06AB310-D259-423B-8604-3E2B75A889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395287</xdr:colOff>
      <xdr:row>21</xdr:row>
      <xdr:rowOff>9525</xdr:rowOff>
    </xdr:from>
    <xdr:to>
      <xdr:col>17</xdr:col>
      <xdr:colOff>48757</xdr:colOff>
      <xdr:row>36</xdr:row>
      <xdr:rowOff>160650</xdr:rowOff>
    </xdr:to>
    <xdr:graphicFrame macro="">
      <xdr:nvGraphicFramePr>
        <xdr:cNvPr id="5" name="Excel Word-Stapeldiagram" descr="Significantly more women than men have services on October 31st 2024. This applies to all age groups except the youngest age group of 65-74 years, where there are slightly more women than men, but not at all to the same extent as for the other age groups.">
          <a:extLst>
            <a:ext uri="{FF2B5EF4-FFF2-40B4-BE49-F238E27FC236}">
              <a16:creationId xmlns:a16="http://schemas.microsoft.com/office/drawing/2014/main" id="{3641F307-535E-4DF7-8B19-B027D7FA18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33D4ED3-FDB4-4062-A1D8-6522E5BA584B}"/>
            </a:ext>
          </a:extLst>
        </xdr:cNvPr>
        <xdr:cNvSpPr/>
      </xdr:nvSpPr>
      <xdr:spPr>
        <a:xfrm>
          <a:off x="11801475"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361950</xdr:colOff>
      <xdr:row>27</xdr:row>
      <xdr:rowOff>61912</xdr:rowOff>
    </xdr:from>
    <xdr:to>
      <xdr:col>3</xdr:col>
      <xdr:colOff>491670</xdr:colOff>
      <xdr:row>43</xdr:row>
      <xdr:rowOff>41587</xdr:rowOff>
    </xdr:to>
    <xdr:graphicFrame macro="">
      <xdr:nvGraphicFramePr>
        <xdr:cNvPr id="4" name="Excel Word-Stapeldiagram" descr="Andel personer i åldern 65 år och äldre i befolkningen med pågående beslut om insats enligt SoL den 31 oktober 2024 ökar med stigande ålder.">
          <a:extLst>
            <a:ext uri="{FF2B5EF4-FFF2-40B4-BE49-F238E27FC236}">
              <a16:creationId xmlns:a16="http://schemas.microsoft.com/office/drawing/2014/main" id="{B446B973-6AB4-4CF5-91CF-1F2826B40C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1243012</xdr:colOff>
      <xdr:row>27</xdr:row>
      <xdr:rowOff>47625</xdr:rowOff>
    </xdr:from>
    <xdr:to>
      <xdr:col>6</xdr:col>
      <xdr:colOff>763132</xdr:colOff>
      <xdr:row>43</xdr:row>
      <xdr:rowOff>27300</xdr:rowOff>
    </xdr:to>
    <xdr:graphicFrame macro="">
      <xdr:nvGraphicFramePr>
        <xdr:cNvPr id="3" name="Excel Word-Stapeldiagram" descr="The proportion of people aged 65 years and older in the population with services on October 31 2024 increases with age.">
          <a:extLst>
            <a:ext uri="{FF2B5EF4-FFF2-40B4-BE49-F238E27FC236}">
              <a16:creationId xmlns:a16="http://schemas.microsoft.com/office/drawing/2014/main" id="{C313929B-1180-460F-BB41-CA075E1B3F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280825B-3587-4703-B776-6C1D033F0B70}"/>
            </a:ext>
          </a:extLst>
        </xdr:cNvPr>
        <xdr:cNvSpPr/>
      </xdr:nvSpPr>
      <xdr:spPr>
        <a:xfrm>
          <a:off x="12153900"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342692</xdr:colOff>
      <xdr:row>21</xdr:row>
      <xdr:rowOff>84689</xdr:rowOff>
    </xdr:from>
    <xdr:to>
      <xdr:col>3</xdr:col>
      <xdr:colOff>559794</xdr:colOff>
      <xdr:row>37</xdr:row>
      <xdr:rowOff>64363</xdr:rowOff>
    </xdr:to>
    <xdr:graphicFrame macro="">
      <xdr:nvGraphicFramePr>
        <xdr:cNvPr id="4" name="Excel Word-Stapeldiagram" descr="Fler kvinnor än män i åldern 65 år och äldre i befolkningen har pågående beslut om hemtjänst den 31 oktober 2024. Det gäller samtliga ldersgrupper utom den allra yngsta åldersgruppen 65-74 år där ungefär lika många män som kvinnor får hemtjänst.">
          <a:extLst>
            <a:ext uri="{FF2B5EF4-FFF2-40B4-BE49-F238E27FC236}">
              <a16:creationId xmlns:a16="http://schemas.microsoft.com/office/drawing/2014/main" id="{AC5FD772-5101-4E06-B8D8-689BCB74FF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975691</xdr:colOff>
      <xdr:row>21</xdr:row>
      <xdr:rowOff>116576</xdr:rowOff>
    </xdr:from>
    <xdr:to>
      <xdr:col>6</xdr:col>
      <xdr:colOff>505336</xdr:colOff>
      <xdr:row>37</xdr:row>
      <xdr:rowOff>96252</xdr:rowOff>
    </xdr:to>
    <xdr:graphicFrame macro="">
      <xdr:nvGraphicFramePr>
        <xdr:cNvPr id="3" name="Excel Word-Stapeldiagram" descr="More women than men in the ages 65 years and older in the population have home help services on October 31, 2024. This applies to all age groups except the very youngest age group of 65-74 years, where approximately as many men as women receive home help services.">
          <a:extLst>
            <a:ext uri="{FF2B5EF4-FFF2-40B4-BE49-F238E27FC236}">
              <a16:creationId xmlns:a16="http://schemas.microsoft.com/office/drawing/2014/main" id="{EC7F94D4-E752-43D2-9989-2B7CE238FA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20" totalsRowShown="0" headerRowCellStyle="Tabellrubrik" dataCellStyle="Tabellltext">
  <tableColumns count="2">
    <tableColumn id="1" xr3:uid="{34A624B0-6118-44D5-9521-B04CB65D4D54}" name="Ordlista" dataCellStyle="Tabellltext"/>
    <tableColumn id="2" xr3:uid="{83258D12-0693-40C9-A192-45A2CA3AFCFF}"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5569BBA7-0579-4E1B-A3D7-C308E6CECA6A}" name="Tabell10410213132" displayName="Tabell10410213132" ref="A3:H9" totalsRowShown="0" dataDxfId="366" headerRowCellStyle="Tabell: rad- och kolumnrubrik" dataCellStyle="Tabellltext">
  <tableColumns count="8">
    <tableColumn id="1" xr3:uid="{49838DF8-6F2A-4E34-A098-FC9BBC75CE21}" name="Ålder" dataDxfId="365" dataCellStyle="Tabellltext"/>
    <tableColumn id="11" xr3:uid="{21486911-C538-4486-9B01-19DB9AE32DF7}" name="Kvinnor " dataDxfId="364" dataCellStyle="Tabellltext"/>
    <tableColumn id="12" xr3:uid="{D73E9494-32FC-451D-9933-B04B6E7C6C65}" name="Män  " dataDxfId="363" dataCellStyle="Tabellltext"/>
    <tableColumn id="2" xr3:uid="{E2339ACE-B121-4D91-98F8-3749C3FFDAA5}" name="Antal kvinnor i befolkningen" dataDxfId="362" dataCellStyle="Tabellltext"/>
    <tableColumn id="3" xr3:uid="{83C22AC8-AE9D-407C-B831-88082310A018}" name="Antal män i befolkningen" dataDxfId="361" dataCellStyle="Tabellltext"/>
    <tableColumn id="6" xr3:uid="{066FCF93-B93D-48A2-88E6-B4D87DF77FB0}" name="Ålder " dataDxfId="360" dataCellStyle="Tabellltext"/>
    <tableColumn id="4" xr3:uid="{3DCCCFEE-9260-409C-A4EA-6675D1DD6999}" name="Andel kvinnor med insats" dataDxfId="359" dataCellStyle="Tabellltext">
      <calculatedColumnFormula>100*(Tabell10410213132[[#This Row],[Kvinnor ]]/Tabell10410213132[[#This Row],[Antal kvinnor i befolkningen]])</calculatedColumnFormula>
    </tableColumn>
    <tableColumn id="5" xr3:uid="{C8B2457C-FB3D-4347-8E4D-295FF99723F2}" name="Andel män med insats" dataDxfId="358" dataCellStyle="Tabellltext">
      <calculatedColumnFormula>100*(Tabell10410213132[[#This Row],[Män  ]]/Tabell10410213132[[#This Row],[Antal män i befolkningen]])</calculatedColumnFormula>
    </tableColumn>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12A47246-856F-43CD-9072-2B3EF3D84680}" name="Tabell1041021313226" displayName="Tabell1041021313226" ref="A13:H19" totalsRowShown="0" dataDxfId="357" headerRowCellStyle="Tabell: rad- och kolumnrubrik" dataCellStyle="Tabellltext">
  <tableColumns count="8">
    <tableColumn id="1" xr3:uid="{2F6E3FC5-F357-4D66-B3AE-41FA700A88C6}" name="Age" dataDxfId="356" dataCellStyle="Tabellltext"/>
    <tableColumn id="11" xr3:uid="{2D59AC48-259F-4E4F-AE8A-E808BF84F508}" name="Women" dataDxfId="355" dataCellStyle="Tabellltext"/>
    <tableColumn id="12" xr3:uid="{E588E95C-94CA-438A-8999-F5971B9795BD}" name="Men" dataDxfId="354" dataCellStyle="Tabellltext"/>
    <tableColumn id="2" xr3:uid="{A915790D-930F-4793-94A5-87F78C1A27A5}" name="Number of women in the population" dataDxfId="353" dataCellStyle="Tabellltext"/>
    <tableColumn id="3" xr3:uid="{EEB60AF3-CFAF-40CC-8927-4C1ADED94280}" name="Number of men in the population" dataDxfId="352" dataCellStyle="Tabellltext"/>
    <tableColumn id="6" xr3:uid="{84279AAC-E5B7-45BF-8E18-D444174ED73C}" name="Age2" dataDxfId="351" dataCellStyle="Tabellltext"/>
    <tableColumn id="4" xr3:uid="{D7110859-3D3C-4FE3-838B-7E39CF3BF583}" name="Proportion of women with services" dataDxfId="350" dataCellStyle="Tabellltext">
      <calculatedColumnFormula>100*(Tabell1041021313226[[#This Row],[Women]]/Tabell1041021313226[[#This Row],[Number of women in the population]])</calculatedColumnFormula>
    </tableColumn>
    <tableColumn id="5" xr3:uid="{B82AE503-81DD-4154-AD85-A37F6B1EE15B}" name="Proportion of men with services" dataDxfId="349" dataCellStyle="Tabellltext">
      <calculatedColumnFormula>100*(Tabell1041021313226[[#This Row],[Men]]/Tabell1041021313226[[#This Row],[Number of men in the population]])</calculatedColumnFormula>
    </tableColumn>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0E6CB2F-E16C-4BE7-99D5-806A003B6804}" name="Tabell10410213134" displayName="Tabell10410213134" ref="A3:H14" totalsRowShown="0" dataDxfId="348" headerRowCellStyle="Tabell: rad- och kolumnrubrik" dataCellStyle="Tabellltext">
  <tableColumns count="8">
    <tableColumn id="1" xr3:uid="{818D4C12-0D55-4052-85B0-98FD2F0DF30C}" name="År" dataDxfId="347" dataCellStyle="Tabellltext"/>
    <tableColumn id="11" xr3:uid="{1210EF86-B40B-4D5B-A28A-E31540042D74}" name="Antal kvinnor med beslut" dataDxfId="346" dataCellStyle="Tabellltext"/>
    <tableColumn id="12" xr3:uid="{0D3387B8-8639-42BA-AB0C-16E24668745C}" name="Antal män med beslut " dataDxfId="345" dataCellStyle="Tabellltext"/>
    <tableColumn id="2" xr3:uid="{76B2FBCD-F0A1-463F-BA57-19FA9EAD519B}" name="Antal kvinnor i befolkningen" dataDxfId="344" dataCellStyle="Tabellltext"/>
    <tableColumn id="3" xr3:uid="{F2AEF8F1-F6AD-478C-8EE9-8C091EF2F785}" name="Antal män i befolkningen" dataDxfId="343" dataCellStyle="Tabellltext"/>
    <tableColumn id="6" xr3:uid="{35639654-3BB6-4B2D-B51E-F9F77CB05C4C}" name="År " dataDxfId="342" dataCellStyle="Tabellltext"/>
    <tableColumn id="4" xr3:uid="{B71B2CD2-6563-4E3A-84C8-10D1E341417B}" name="Andel kvinnor med insats" dataDxfId="341" dataCellStyle="Tabellltext">
      <calculatedColumnFormula>100*(Tabell10410213134[[#This Row],[Antal kvinnor med beslut]]/Tabell10410213134[[#This Row],[Antal kvinnor i befolkningen]])</calculatedColumnFormula>
    </tableColumn>
    <tableColumn id="5" xr3:uid="{F4EF568B-E9C5-430F-9670-50B0B2391387}" name="Andel män med insats" dataDxfId="340" dataCellStyle="Tabellltext">
      <calculatedColumnFormula>100*(Tabell10410213134[[#This Row],[Antal män med beslut ]]/Tabell10410213134[[#This Row],[Antal män i befolkningen]])</calculatedColumnFormula>
    </tableColumn>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1B81A398-53B7-40DB-8898-C139B27DD42F}" name="Tabell1041021313430" displayName="Tabell1041021313430" ref="A18:H29" totalsRowShown="0" dataDxfId="339" headerRowCellStyle="Tabell: rad- och kolumnrubrik" dataCellStyle="Tabellltext">
  <tableColumns count="8">
    <tableColumn id="1" xr3:uid="{C39845B1-F821-48EB-B707-84F0DC5A6792}" name="År" dataDxfId="338" dataCellStyle="Tabellltext"/>
    <tableColumn id="11" xr3:uid="{3025C48B-E718-4B58-86F7-0D3B506B2783}" name="Women" dataDxfId="337" dataCellStyle="Tabellltext"/>
    <tableColumn id="12" xr3:uid="{E106A3C5-6EE1-41C2-BE46-FA1EF669D25F}" name="Men" dataDxfId="336" dataCellStyle="Tabellltext"/>
    <tableColumn id="2" xr3:uid="{3F718AF4-4323-4971-9727-06759421C7F7}" name="Number of women in the population" dataDxfId="335" dataCellStyle="Tabellltext"/>
    <tableColumn id="3" xr3:uid="{57FA915C-4AB8-4D58-8F47-620AC7B1B108}" name="Number of men in the population" dataDxfId="334" dataCellStyle="Tabellltext"/>
    <tableColumn id="6" xr3:uid="{27DA5210-8FC3-4179-8CA4-285A4383C268}" name="Year" dataDxfId="333" dataCellStyle="Tabellltext"/>
    <tableColumn id="4" xr3:uid="{4B0B9C96-E3C2-4F98-B427-DDF1A5B3CADD}" name="Proportion of women with services" dataDxfId="332" dataCellStyle="Tabellltext">
      <calculatedColumnFormula>100*(Tabell1041021313430[[#This Row],[Women]]/Tabell1041021313430[[#This Row],[Number of women in the population]])</calculatedColumnFormula>
    </tableColumn>
    <tableColumn id="5" xr3:uid="{B03C177A-CA0B-4223-AFA0-44F3B137C69F}" name="Proportion of men with services" dataDxfId="331" dataCellStyle="Tabellltext">
      <calculatedColumnFormula>100*(Tabell1041021313430[[#This Row],[Men]]/Tabell1041021313430[[#This Row],[Number of men in the population]])</calculatedColumnFormula>
    </tableColumn>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5EB2DA04-E148-4247-B9EB-FD8AD603D498}" name="Tabell1041021313435" displayName="Tabell1041021313435" ref="A3:H14" totalsRowShown="0" dataDxfId="330" headerRowCellStyle="Tabell: rad- och kolumnrubrik" dataCellStyle="Tabellltext">
  <tableColumns count="8">
    <tableColumn id="1" xr3:uid="{F9ED5560-5217-499F-9EBD-78A7567102F7}" name="År" dataDxfId="329" dataCellStyle="Tabellltext"/>
    <tableColumn id="11" xr3:uid="{780034A7-B634-4701-AC37-EB0F2C97EADA}" name="Antal kvinnor i särskilt boende" dataDxfId="328" dataCellStyle="Tabellltext"/>
    <tableColumn id="12" xr3:uid="{1267D88F-70BD-419C-825B-1FED37001542}" name="Antal män i särskilt boende " dataDxfId="327" dataCellStyle="Tabellltext"/>
    <tableColumn id="2" xr3:uid="{5783D880-7727-4A8D-9546-748DF9C90CDB}" name="Antal kvinnor i befolkningen" dataDxfId="326" dataCellStyle="Tabellltext"/>
    <tableColumn id="3" xr3:uid="{1F86952E-73F6-499B-A276-B3DDFB70536E}" name="Antal män i befolkningen" dataDxfId="325" dataCellStyle="Tabellltext"/>
    <tableColumn id="6" xr3:uid="{060A1CD8-18B2-425B-966D-36FA8900E735}" name="År " dataDxfId="324" dataCellStyle="Tabellltext"/>
    <tableColumn id="4" xr3:uid="{A0E20874-5CE6-4D6C-B14A-7C062432A099}" name="Kvinnor   " dataDxfId="323" dataCellStyle="Tabellltext">
      <calculatedColumnFormula>100*(Tabell1041021313435[[#This Row],[Antal kvinnor i särskilt boende]]/Tabell1041021313435[[#This Row],[Antal kvinnor i befolkningen]])</calculatedColumnFormula>
    </tableColumn>
    <tableColumn id="5" xr3:uid="{6FC2AE6C-FDE7-45E0-8BF9-93615949D9AD}" name="Män  " dataDxfId="322" dataCellStyle="Tabellltext">
      <calculatedColumnFormula>100*(Tabell1041021313435[[#This Row],[Antal män i särskilt boende ]]/Tabell1041021313435[[#This Row],[Antal män i befolkningen]])</calculatedColumnFormula>
    </tableColumn>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66932A77-BC06-4730-9B1C-004F56D4FD8E}" name="Tabell104102131343533" displayName="Tabell104102131343533" ref="A18:H29" totalsRowShown="0" dataDxfId="321" dataCellStyle="Tabellltext">
  <tableColumns count="8">
    <tableColumn id="1" xr3:uid="{583FACB6-CECA-4601-801F-F2A41383DD7F}" name="År" dataDxfId="320" dataCellStyle="Tabellltext"/>
    <tableColumn id="11" xr3:uid="{79650B4E-8322-4057-BA10-52997C5CEE52}" name="Women" dataDxfId="319" dataCellStyle="Tabellltext"/>
    <tableColumn id="12" xr3:uid="{A2A8A1B1-A695-4FB2-9582-7E48CCF7A3EF}" name="Men" dataDxfId="318" dataCellStyle="Tabellltext"/>
    <tableColumn id="2" xr3:uid="{AB71B7B1-91B7-4330-AD0F-D2C2500A1A89}" name="Number of women in the population" dataDxfId="317" dataCellStyle="Tabellltext"/>
    <tableColumn id="3" xr3:uid="{013E1309-CC82-4CEF-B9D3-3D574A7CA78C}" name="Number of men in the population" dataDxfId="316" dataCellStyle="Tabellltext"/>
    <tableColumn id="6" xr3:uid="{E3745497-D2B4-4610-AFBF-C9D7CABD6F82}" name="Year" dataDxfId="315" dataCellStyle="Tabellltext"/>
    <tableColumn id="4" xr3:uid="{4C8A9661-2C9D-4330-89D1-3983F6222695}" name="Proportion of women" dataDxfId="314" dataCellStyle="Tabellltext">
      <calculatedColumnFormula>100*(Tabell104102131343533[[#This Row],[Women]]/Tabell104102131343533[[#This Row],[Number of women in the population]])</calculatedColumnFormula>
    </tableColumn>
    <tableColumn id="5" xr3:uid="{040205D0-09B4-4F06-A7F5-56719CEEF397}" name="Proportion of men" dataDxfId="313" dataCellStyle="Tabellltext">
      <calculatedColumnFormula>100*(Tabell104102131343533[[#This Row],[Men]]/Tabell104102131343533[[#This Row],[Number of men in the population]])</calculatedColumnFormula>
    </tableColumn>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DBE04B-30A1-47B5-98C0-52A1C39F3DB6}" name="Tabell10" displayName="Tabell10" ref="A4:P17" totalsRowShown="0" headerRowDxfId="312" tableBorderDxfId="311" headerRowCellStyle="Tabell: rad- och kolumnrubrik" dataCellStyle="Tabellltext">
  <tableColumns count="16">
    <tableColumn id="1" xr3:uid="{D2495785-55A3-44AA-82BE-D5EE2EB503C8}" name="Insats enligt SoL" dataDxfId="310" dataCellStyle="Tabellltext"/>
    <tableColumn id="2" xr3:uid="{CB6F2A9D-7EAD-490B-B2C3-075832115725}" name="65-74 år   " dataDxfId="309" dataCellStyle="Tabellltext"/>
    <tableColumn id="3" xr3:uid="{B8B55D9D-803E-45D3-94D7-9A886C0A9945}" name="65-74 år  " dataDxfId="308" dataCellStyle="Tabell: rad- och kolumnrubrik"/>
    <tableColumn id="4" xr3:uid="{02D9EA79-2286-455E-AE98-0641E531117B}" name="75-79 år      " dataDxfId="307" dataCellStyle="Tabellltext"/>
    <tableColumn id="5" xr3:uid="{402E1864-BCF8-4BE0-9713-FCB30E87F48F}" name="75-79 år " dataDxfId="306" dataCellStyle="Tabell: rad- och kolumnrubrik"/>
    <tableColumn id="6" xr3:uid="{4DD849EF-92D1-4BC1-A355-707334266616}" name="80-84 år     " dataDxfId="305" dataCellStyle="Tabellltext"/>
    <tableColumn id="7" xr3:uid="{A15FF453-D147-4824-85B5-1AE6D68438FE}" name="80-84 år   " dataDxfId="304" dataCellStyle="Tabell: rad- och kolumnrubrik"/>
    <tableColumn id="8" xr3:uid="{4D2AC609-9966-4CEB-932C-822A1EE747F9}" name="85-89 år       " dataDxfId="303" dataCellStyle="Tabellltext"/>
    <tableColumn id="9" xr3:uid="{334225D6-607D-471A-94B2-810C9829FE68}" name="85-89 år    " dataDxfId="302" dataCellStyle="Tabellltext"/>
    <tableColumn id="10" xr3:uid="{AD7D4F41-9DD5-4E42-A43C-0769236E3F7C}" name="90-94 år" dataDxfId="301" dataCellStyle="Tabellltext"/>
    <tableColumn id="16" xr3:uid="{F9399E6D-CE07-4A98-88AF-7A29819C3B3A}" name="90-94 år " dataDxfId="300" dataCellStyle="Tabellltext"/>
    <tableColumn id="15" xr3:uid="{5149EBE4-446E-4C7B-9AA3-6727F666CE4C}" name="95- år" dataDxfId="299" dataCellStyle="Tabellltext"/>
    <tableColumn id="14" xr3:uid="{732E8025-0E95-487B-8935-EB429CB5A915}" name="95- år " dataDxfId="298" dataCellStyle="Tabellltext"/>
    <tableColumn id="11" xr3:uid="{FEF5DE9A-C5DF-4D3C-989C-ADB322D28850}" name="Samtliga" dataDxfId="297" dataCellStyle="Tabellltext"/>
    <tableColumn id="12" xr3:uid="{31E086B5-AF8A-4ABB-A641-42076C163B6C}" name="Samtliga " dataDxfId="296" dataCellStyle="Tabellltext"/>
    <tableColumn id="13" xr3:uid="{76DCB2BB-6DF4-4F86-9E21-37B6DF09264C}" name="Samtliga  " dataDxfId="295" dataCellStyle="Tabellltext"/>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E12D708-ECFF-46B6-B937-BFB9FEAE6F1E}" name="Tabell106" displayName="Tabell106" ref="A22:P35" totalsRowShown="0" headerRowDxfId="294" dataDxfId="293" tableBorderDxfId="292" headerRowCellStyle="Tabellltext" dataCellStyle="Tabellltext">
  <tableColumns count="16">
    <tableColumn id="1" xr3:uid="{39E74167-0594-4B3A-ACDF-7B0B2F4423FB}" name="Insats enligt SoL" dataDxfId="291" dataCellStyle="Tabellltext"/>
    <tableColumn id="2" xr3:uid="{BC447A72-86C5-45ED-B027-8DCEF91ED098}" name="65-74 år   " dataDxfId="290" dataCellStyle="Tabellltext"/>
    <tableColumn id="3" xr3:uid="{E1AC597A-464E-49AE-83F2-2DAC2E6D556D}" name="65-74 år  " dataDxfId="289" dataCellStyle="Tabell: rad- och kolumnrubrik"/>
    <tableColumn id="4" xr3:uid="{0780F70F-B232-4C81-B69B-8DEC29142224}" name="75-79 år      " dataDxfId="288" dataCellStyle="Tabellltext"/>
    <tableColumn id="5" xr3:uid="{9C818BC2-C7D7-4E00-B89A-7424EB733F37}" name="75-79 år " dataDxfId="287" dataCellStyle="Tabell: rad- och kolumnrubrik"/>
    <tableColumn id="6" xr3:uid="{84002715-5D5A-413E-BFF6-FB43C77FF86B}" name="80-84 år     " dataDxfId="286" dataCellStyle="Tabellltext"/>
    <tableColumn id="7" xr3:uid="{A33818DA-3069-40AD-8ECA-02008F625AEA}" name="80-84 år   " dataDxfId="285" dataCellStyle="Tabell: rad- och kolumnrubrik"/>
    <tableColumn id="8" xr3:uid="{94833AF7-8075-4584-B092-10E1B3072BEB}" name="85-89 år       " dataDxfId="284" dataCellStyle="Tabellltext"/>
    <tableColumn id="9" xr3:uid="{45D6CF8E-D09A-40BD-9EF3-8FD2B6A7DE31}" name="85-89 år    " dataDxfId="283" dataCellStyle="Tabellltext"/>
    <tableColumn id="10" xr3:uid="{DD3B7AB2-411A-4523-9326-7E50D021068E}" name="90-94 år" dataDxfId="282" dataCellStyle="Tabellltext"/>
    <tableColumn id="16" xr3:uid="{65FC5FE9-5C5E-4A41-81DE-3FE165FFD1D2}" name="90-94 år " dataDxfId="281" dataCellStyle="Tabellltext"/>
    <tableColumn id="15" xr3:uid="{861FCFE0-8939-4C59-937C-CC83B1D0E6FB}" name="95- år" dataDxfId="280" dataCellStyle="Tabellltext"/>
    <tableColumn id="14" xr3:uid="{9C1C4CCE-34E4-4EDD-A4E9-3FA4B3D1FC49}" name="95- år " dataDxfId="279" dataCellStyle="Tabellltext"/>
    <tableColumn id="11" xr3:uid="{00F0A08F-C128-4E04-AB21-F916764BE4D8}" name="Samtliga" dataDxfId="278" dataCellStyle="Tabellltext"/>
    <tableColumn id="12" xr3:uid="{EF5F99E6-D5B3-438F-A0EB-95B4F4905D30}" name="Samtliga " dataDxfId="277" dataCellStyle="Tabellltext"/>
    <tableColumn id="13" xr3:uid="{D11BCEB7-35E2-4B73-8715-C83ECFDFB5DD}" name="Samtliga  " dataDxfId="276" dataCellStyle="Tabellltext"/>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C7EEBFD-DB41-4AA2-92BE-9EE4C98E0B0A}" name="Tabell1018" displayName="Tabell1018" ref="A4:P16" totalsRowShown="0" headerRowDxfId="275" dataDxfId="273" headerRowBorderDxfId="274" tableBorderDxfId="272" headerRowCellStyle="Tabell: rad- och kolumnrubrik" dataCellStyle="Tabellltext">
  <tableColumns count="16">
    <tableColumn id="1" xr3:uid="{4949A029-0F0F-4C36-A551-8D9950119651}" name="Insats enligt SoL" dataDxfId="271" dataCellStyle="Tabellltext"/>
    <tableColumn id="2" xr3:uid="{E457AB54-DA16-48C1-91C1-8C4C25326235}" name="65-74 år   " dataDxfId="270" dataCellStyle="Tabellltext"/>
    <tableColumn id="3" xr3:uid="{6DB7C86E-18C7-4841-BC78-30B33D846534}" name="65-74 år  " dataDxfId="269" dataCellStyle="Tabell: rad- och kolumnrubrik"/>
    <tableColumn id="4" xr3:uid="{ABB39E4A-E4E1-4B1A-822C-519F798B5A76}" name="75-79 år      " dataDxfId="268" dataCellStyle="Tabellltext"/>
    <tableColumn id="5" xr3:uid="{98E0D179-B164-437B-BEB4-95240A713D92}" name="75-79 år " dataDxfId="267" dataCellStyle="Tabell: rad- och kolumnrubrik"/>
    <tableColumn id="6" xr3:uid="{AD7D6B89-ABE7-413A-B63F-943D990F3BE5}" name="80-84 år     " dataDxfId="266" dataCellStyle="Tabellltext"/>
    <tableColumn id="7" xr3:uid="{9FEFD288-C361-47FD-A03A-59034C098FC4}" name="80-84 år   " dataDxfId="265" dataCellStyle="Tabell: rad- och kolumnrubrik"/>
    <tableColumn id="8" xr3:uid="{E2C47785-F0D0-4FE5-B062-C5B04B91E5FC}" name="85-89 år       " dataDxfId="264" dataCellStyle="Tabellltext"/>
    <tableColumn id="9" xr3:uid="{838E66DD-325A-4CB5-AD97-9E3BFF7DDDE6}" name="85-89 år    " dataDxfId="263" dataCellStyle="Tabellltext"/>
    <tableColumn id="10" xr3:uid="{BFFD280D-B629-43A6-AF82-D76A5773C1E2}" name="90-94 år" dataDxfId="262" dataCellStyle="Tabellltext"/>
    <tableColumn id="16" xr3:uid="{5E73A754-0675-41CD-8917-0FFE51CE2F62}" name="90-94 år " dataDxfId="261" dataCellStyle="Tabellltext"/>
    <tableColumn id="15" xr3:uid="{3E168B22-78FF-40FD-AC63-A19312B393E5}" name="95- år" dataDxfId="260" dataCellStyle="Tabellltext"/>
    <tableColumn id="14" xr3:uid="{F07C1F6B-639B-4E81-B556-8C7B37B613D1}" name="95- år " dataDxfId="259" dataCellStyle="Tabellltext"/>
    <tableColumn id="11" xr3:uid="{8CB770E8-CA97-4BD2-AD7D-9805A7F43CB3}" name="Samtliga" dataDxfId="258" dataCellStyle="Tabellltext"/>
    <tableColumn id="12" xr3:uid="{10B0173F-9054-40D8-897D-A630C9C5A736}" name="Samtliga " dataDxfId="257" dataCellStyle="Tabellltext"/>
    <tableColumn id="13" xr3:uid="{880A65AB-0736-43F8-B536-59BA22412A4A}" name="Samtliga  " dataDxfId="256" dataCellStyle="Tabellltext"/>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0A33951-10C0-4401-A54F-9DD89F103E36}" name="Tabell10619" displayName="Tabell10619" ref="A21:P27" totalsRowShown="0" headerRowDxfId="255" dataDxfId="254" tableBorderDxfId="253" headerRowCellStyle="Tabell: rad- och kolumnrubrik" dataCellStyle="Tabellltext">
  <tableColumns count="16">
    <tableColumn id="1" xr3:uid="{CEBFAA18-EC55-4A85-9784-389CAB1A6117}" name="Insats enligt SoL" dataDxfId="252" dataCellStyle="Tabellltext"/>
    <tableColumn id="2" xr3:uid="{87E5D5BB-2E26-44F3-8D64-8D0AA11EFE8A}" name="65-74 år   " dataDxfId="251" dataCellStyle="Tabellltext"/>
    <tableColumn id="3" xr3:uid="{D1E2E084-C385-4FE0-8665-3EAA5819A540}" name="65-74 år  " dataDxfId="250" dataCellStyle="Tabell: rad- och kolumnrubrik"/>
    <tableColumn id="4" xr3:uid="{172C02F8-D531-4ABE-BE24-0526AB99B8E6}" name="75-79 år      " dataDxfId="249" dataCellStyle="Tabellltext"/>
    <tableColumn id="5" xr3:uid="{E92B126C-AD41-4C6F-B6DD-3586325B1271}" name="75-79 år " dataDxfId="248" dataCellStyle="Tabell: rad- och kolumnrubrik"/>
    <tableColumn id="6" xr3:uid="{0BF3BD29-B627-476C-974B-EE9239668C45}" name="80-84 år     " dataDxfId="247" dataCellStyle="Tabellltext"/>
    <tableColumn id="7" xr3:uid="{F7A30C8C-89E4-40E5-8AD4-890C0B6218B9}" name="80-84 år   " dataDxfId="246" dataCellStyle="Tabell: rad- och kolumnrubrik"/>
    <tableColumn id="8" xr3:uid="{0C4F747D-D6EB-4822-B7D9-0001AF6C57EB}" name="85-89 år       " dataDxfId="245" dataCellStyle="Tabellltext"/>
    <tableColumn id="9" xr3:uid="{7CC6F074-A3BB-48F4-99EE-C5CFB685FA8B}" name="85-89 år    " dataDxfId="244" dataCellStyle="Tabellltext"/>
    <tableColumn id="10" xr3:uid="{94BAA5B0-0772-4AD6-B75E-D271CE47E4DC}" name="90-94 år" dataDxfId="243" dataCellStyle="Tabellltext"/>
    <tableColumn id="16" xr3:uid="{E6978393-5A94-4B77-A563-1D07F17F1EAD}" name="90-94 år " dataDxfId="242" dataCellStyle="Tabellltext"/>
    <tableColumn id="15" xr3:uid="{F97B94A5-D2A0-4444-B8D0-05F567228260}" name="95- år" dataDxfId="241" dataCellStyle="Tabellltext"/>
    <tableColumn id="14" xr3:uid="{AB3C6666-FE2A-4D2A-B155-6A1E9973A4F2}" name="95- år " dataDxfId="240" dataCellStyle="Tabellltext"/>
    <tableColumn id="11" xr3:uid="{32E0AE54-22E3-41B4-B8E4-B7A3A9E0AD0F}" name="Samtliga" dataDxfId="239" dataCellStyle="Tabellltext"/>
    <tableColumn id="12" xr3:uid="{0335D679-3712-4B84-B1F0-C4B5ECC62A9B}" name="Samtliga " dataDxfId="238" dataCellStyle="Tabellltext"/>
    <tableColumn id="13" xr3:uid="{7E934CA4-0D5D-4762-8B33-0B4216ACF615}" name="Samtliga  " dataDxfId="237"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1E16D71-A914-4FF3-8876-6AC8F6BACD04}" name="Tabell104" displayName="Tabell104" ref="A3:C14" totalsRowShown="0" headerRowDxfId="427" tableBorderDxfId="426" headerRowCellStyle="Tabell: rad- och kolumnrubrik" dataCellStyle="Tabellltext">
  <tableColumns count="3">
    <tableColumn id="1" xr3:uid="{14A3AF8E-E47E-4251-A0FC-3FCE4129B649}" name="Insats enligt SoL" dataDxfId="425" dataCellStyle="Tabellltext"/>
    <tableColumn id="11" xr3:uid="{A9CD5D45-808D-4606-BC7C-931EE4D33B6B}" name="Kvinnor" dataDxfId="424" dataCellStyle="Tabellltext"/>
    <tableColumn id="12" xr3:uid="{53DBC58C-9320-4F66-AF67-89138817581C}" name="Män" dataDxfId="423" dataCellStyle="Tabellltext"/>
  </tableColumns>
  <tableStyleInfo name="1. SoS Tabell blå text"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00293B4-FA2D-492F-9CCE-0934CD348420}" name="Tabell101820" displayName="Tabell101820" ref="A32:P44" totalsRowShown="0" headerRowDxfId="236" dataDxfId="235" tableBorderDxfId="234" headerRowCellStyle="Tabell: rad- och kolumnrubrik" dataCellStyle="Tabellltext">
  <tableColumns count="16">
    <tableColumn id="1" xr3:uid="{C222B161-19BC-4C44-8356-700C6326D2D1}" name="Insats enligt SoL" dataDxfId="233" dataCellStyle="Tabellltext"/>
    <tableColumn id="2" xr3:uid="{616AC7AB-8189-4D58-A959-4A5ED8682632}" name="65-74 år   " dataDxfId="232" dataCellStyle="Tabellltext"/>
    <tableColumn id="3" xr3:uid="{D4AC54C0-AB84-4FE1-AD05-791C6A4563A8}" name="65-74 år  " dataDxfId="231" dataCellStyle="Tabell: rad- och kolumnrubrik"/>
    <tableColumn id="4" xr3:uid="{75CB288C-C5FF-4630-B6F4-ADD05F3CB708}" name="75-79 år      " dataDxfId="230" dataCellStyle="Tabellltext"/>
    <tableColumn id="5" xr3:uid="{39C12296-28FD-46E6-AA9A-E5C2ED5EBFBF}" name="75-79 år " dataDxfId="229" dataCellStyle="Tabell: rad- och kolumnrubrik"/>
    <tableColumn id="6" xr3:uid="{961C06AE-4E01-4FF3-8E68-938B59F8F9D9}" name="80-84 år     " dataDxfId="228" dataCellStyle="Tabellltext"/>
    <tableColumn id="7" xr3:uid="{C9A5C09D-F1B5-47B1-B77B-C03CB9214E53}" name="80-84 år   " dataDxfId="227" dataCellStyle="Tabell: rad- och kolumnrubrik"/>
    <tableColumn id="8" xr3:uid="{DBFEB676-4FC4-4A45-9FFE-9F9B08A896F8}" name="85-89 år       " dataDxfId="226" dataCellStyle="Tabellltext"/>
    <tableColumn id="9" xr3:uid="{C9EA992B-5DFE-411D-B52B-B9F64D0AFE81}" name="85-89 år    " dataDxfId="225" dataCellStyle="Tabellltext"/>
    <tableColumn id="10" xr3:uid="{326AFB05-5B3B-4549-BDC8-E78279228029}" name="90-94 år" dataDxfId="224" dataCellStyle="Tabellltext"/>
    <tableColumn id="16" xr3:uid="{BADD7E4A-56E6-4FB5-B0DE-AFDC5FBC27EE}" name="90-94 år " dataDxfId="223" dataCellStyle="Tabellltext"/>
    <tableColumn id="15" xr3:uid="{5E0EE539-C10D-4DB7-9C3E-960F6C9D4328}" name="95- år" dataDxfId="222" dataCellStyle="Tabellltext"/>
    <tableColumn id="14" xr3:uid="{0F07DF02-77A1-417A-8F30-89A19896DB86}" name="95- år " dataDxfId="221" dataCellStyle="Tabellltext"/>
    <tableColumn id="11" xr3:uid="{DABF4CBF-F555-4990-A4DB-0F753EA2414B}" name="Samtliga" dataDxfId="220" dataCellStyle="Tabellltext"/>
    <tableColumn id="12" xr3:uid="{0639B6E9-CB85-4DFA-91F4-78EE440FDF16}" name="Samtliga " dataDxfId="219" dataCellStyle="Tabellltext"/>
    <tableColumn id="13" xr3:uid="{07299BFF-86C5-48C6-BDA3-2B02FFCD98F4}" name="Samtliga  " dataDxfId="218" dataCellStyle="Tabellltext"/>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57ABF80-B62A-419B-AAA1-4B3F15A96DD1}" name="Tabell107" displayName="Tabell107" ref="A4:N316" totalsRowShown="0" headerRowDxfId="217" tableBorderDxfId="216" headerRowCellStyle="Tabell: rad- och kolumnrubrik" dataCellStyle="Tabellltext">
  <tableColumns count="14">
    <tableColumn id="1" xr3:uid="{AEC4C9AB-21BE-474D-8A5D-324A83B1B147}" name="Områdeskod" dataDxfId="215" dataCellStyle="Tabellltext"/>
    <tableColumn id="2" xr3:uid="{A5C1276D-A759-49F0-B87E-95A38ECFCD71}" name="Område" dataDxfId="214" dataCellStyle="Tabellltext"/>
    <tableColumn id="3" xr3:uid="{B2001D74-0B21-4B54-A978-6565679AB0A1}" name="Trygghetslarm " dataDxfId="213" dataCellStyle="Tabellltext"/>
    <tableColumn id="4" xr3:uid="{23560A58-4502-4911-9EB1-352F6BBB1C13}" name="Hemtjänst i ordinärt boende* " dataDxfId="212" dataCellStyle="Tabellltext"/>
    <tableColumn id="6" xr3:uid="{D85FAEDC-019B-4E67-AE4C-95B63408A40A}" name="Särskilt boende för äldre" dataDxfId="211" dataCellStyle="Tabellltext"/>
    <tableColumn id="25" xr3:uid="{51BCA2B5-E7BD-440D-AEB4-76CF798FAFC6}" name="Matdistribution" dataDxfId="210" dataCellStyle="Tabellltext"/>
    <tableColumn id="23" xr3:uid="{CB16FA29-0C89-434E-8AB7-9CD71C70DD14}" name="Ledsagning " dataDxfId="209" dataCellStyle="Tabellltext"/>
    <tableColumn id="21" xr3:uid="{12E296E2-6FC6-4846-BBB0-19DBCB0CE907}" name="Korttidsplats" dataDxfId="208" dataCellStyle="Tabellltext"/>
    <tableColumn id="19" xr3:uid="{3FDCC5CF-F7BF-4739-A394-497D064A1FE4}" name="Dagverksamhet " dataDxfId="207" dataCellStyle="Tabellltext"/>
    <tableColumn id="17" xr3:uid="{4DCDA2D1-10CF-4A2D-8799-3FC0CAEBDA70}" name="Avlösning " dataDxfId="206" dataCellStyle="Tabellltext"/>
    <tableColumn id="15" xr3:uid="{29836857-67CF-4FB1-8AD8-DFA526A6FB65}" name="Boendestöd " dataDxfId="205" dataCellStyle="Tabellltext"/>
    <tableColumn id="7" xr3:uid="{58F8D91F-1840-4D5C-8053-B3F67D0FF59D}" name="Kontaktperson/-familj " dataDxfId="204" dataCellStyle="Tabellltext"/>
    <tableColumn id="9" xr3:uid="{E6D97604-7F35-4BE2-9BF2-FEBD6A80B066}" name="Annat bistånd " dataDxfId="203" dataCellStyle="Tabellltext"/>
    <tableColumn id="11" xr3:uid="{7D2FA74B-A7DD-4BDF-9B25-7EA1D6FBB245}" name="Någon insats" dataDxfId="202" dataCellStyle="Tabellltext"/>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07C708C-906B-484B-913E-D96A8AB4FD0F}" name="Tabell1073" displayName="Tabell1073" ref="A4:N316" totalsRowShown="0" headerRowDxfId="201" tableBorderDxfId="200" headerRowCellStyle="Tabell: rad- och kolumnrubrik" dataCellStyle="Tabellltext">
  <tableColumns count="14">
    <tableColumn id="1" xr3:uid="{072AA8FE-04C8-4906-9913-1469AAF07914}" name="Områdeskod" dataDxfId="199" dataCellStyle="Tabellltext"/>
    <tableColumn id="2" xr3:uid="{F3CD61C8-8B3D-4DF8-8BAE-09D7157087EA}" name="Område" dataDxfId="198" dataCellStyle="Tabellltext"/>
    <tableColumn id="3" xr3:uid="{50DDDB55-C13C-4B2B-A0CE-E6E1BC270ED2}" name="Trygghetslarm " dataDxfId="197" dataCellStyle="Tabellltext"/>
    <tableColumn id="4" xr3:uid="{D4788B84-4064-43A4-924C-C80DDEAEA3E1}" name="Hemtjänst i ordinärt boende* " dataDxfId="196" dataCellStyle="Tabellltext"/>
    <tableColumn id="6" xr3:uid="{F210E7C3-0F18-4E11-B317-BA71F7318D43}" name="Särskilt boende för äldre" dataDxfId="195" dataCellStyle="Tabellltext"/>
    <tableColumn id="25" xr3:uid="{6EA13834-2191-4E87-8ED6-C95ED5D97FD1}" name="Matdistribution" dataDxfId="194" dataCellStyle="Tabellltext"/>
    <tableColumn id="23" xr3:uid="{D8E93258-918E-473A-8D3B-8C1C80298A93}" name="Ledsagning " dataDxfId="193" dataCellStyle="Tabellltext"/>
    <tableColumn id="21" xr3:uid="{88F9F6E9-DCB8-4809-9E92-A2EE5975CA1B}" name="Korttidsplats" dataDxfId="192" dataCellStyle="Tabellltext"/>
    <tableColumn id="19" xr3:uid="{7816B123-91FC-4B1C-B5B2-3E36350BEF02}" name="Dagverksamhet " dataDxfId="191" dataCellStyle="Tabellltext"/>
    <tableColumn id="17" xr3:uid="{8600BAFE-BC4A-4253-BF4F-12437DB3F337}" name="Avlösning " dataDxfId="190" dataCellStyle="Tabellltext"/>
    <tableColumn id="15" xr3:uid="{E45D6BB6-155F-47DF-865D-0271FD6844DC}" name="Boendestöd " dataDxfId="189" dataCellStyle="Tabellltext"/>
    <tableColumn id="7" xr3:uid="{942A2DD5-F7A7-4B84-9557-AF41F1C665EA}" name="Kontaktperson/-familj " dataDxfId="188" dataCellStyle="Tabellltext"/>
    <tableColumn id="9" xr3:uid="{077E2C79-557C-4E71-8CA7-76B551222EA5}" name="Annat bistånd " dataDxfId="187" dataCellStyle="Tabellltext"/>
    <tableColumn id="11" xr3:uid="{D90EBC61-7738-4611-96E8-B6038FD441B3}" name="Någon insats" dataDxfId="186" dataCellStyle="Tabellltext"/>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2E3F3C3-49A6-4FC6-B22C-4825A63E8471}" name="Tabell1089" displayName="Tabell1089" ref="A4:F316" totalsRowShown="0" headerRowDxfId="185" tableBorderDxfId="184" headerRowCellStyle="Tabell: rad- och kolumnrubrik" dataCellStyle="Tabellltext">
  <tableColumns count="6">
    <tableColumn id="1" xr3:uid="{4B7FD21A-C56F-4DEB-9F90-3568F554A2BC}" name="Områdeskod" dataDxfId="183" dataCellStyle="Tabellltext"/>
    <tableColumn id="2" xr3:uid="{7BFDAA39-A738-4E56-AE2D-B2F8C6DCA0C6}" name="Område" dataDxfId="182" dataCellStyle="Tabellltext"/>
    <tableColumn id="3" xr3:uid="{121EFD37-CD97-43C7-BBE1-3D50B16BDA4F}" name="Samtliga" dataDxfId="181" dataCellStyle="Tabellltext"/>
    <tableColumn id="4" xr3:uid="{C424FB6A-F743-424E-A0BA-81B3C82D38D5}" name="Personlig omvårdnad och service" dataDxfId="180" dataCellStyle="Tabellltext"/>
    <tableColumn id="5" xr3:uid="{1E5431A3-E6D9-46F4-9C14-C8FEC00AC294}" name="Service" dataDxfId="179" dataCellStyle="Tabellltext"/>
    <tableColumn id="7" xr3:uid="{B25B9830-A2B0-479D-B332-8E70F3F0955C}" name="Personlig omvårdnad" dataDxfId="178" dataCellStyle="Tabellltext"/>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F14129E-FFDD-42BF-904D-15BBEDBEA0B0}" name="Tabell10188" displayName="Tabell10188" ref="A4:Q317" totalsRowShown="0" headerRowDxfId="177" tableBorderDxfId="176" headerRowCellStyle="Tabell: rad- och kolumnrubrik" dataCellStyle="Tabellltext">
  <tableColumns count="17">
    <tableColumn id="1" xr3:uid="{35673F2B-87F6-4A39-9AC6-B5F49180F90E}" name="Områdeskod" dataDxfId="175" dataCellStyle="Tabellltext"/>
    <tableColumn id="17" xr3:uid="{8CE58362-7A71-469C-B9E7-25DD9A037A09}" name="Område" dataDxfId="174" dataCellStyle="Tabellltext"/>
    <tableColumn id="2" xr3:uid="{C756BA35-00CB-4077-AD55-31B26417E803}" name="65-74 år   " dataDxfId="173" dataCellStyle="Tabellltext"/>
    <tableColumn id="3" xr3:uid="{B0699C26-9EE2-4FC9-928E-2FE6D5045DF8}" name="65-74 år  " dataDxfId="172" dataCellStyle="Tabell: rad- och kolumnrubrik"/>
    <tableColumn id="4" xr3:uid="{DE21D539-BF99-4D99-B29B-572A35A40E4F}" name="75-79 år      " dataDxfId="171" dataCellStyle="Tabellltext"/>
    <tableColumn id="5" xr3:uid="{B790A658-DBE0-4011-B614-13E70BA4431E}" name="75-79 år " dataDxfId="170" dataCellStyle="Tabell: rad- och kolumnrubrik"/>
    <tableColumn id="6" xr3:uid="{59A50511-E0D4-4B19-ACB1-29D99016A880}" name="80-84 år     " dataDxfId="169" dataCellStyle="Tabellltext"/>
    <tableColumn id="7" xr3:uid="{001540F4-B9CD-4954-8D76-7B753D412EA6}" name="80-84 år   " dataDxfId="168" dataCellStyle="Tabell: rad- och kolumnrubrik"/>
    <tableColumn id="8" xr3:uid="{28A37630-1B21-4E6B-8830-9DA7663F858B}" name="85-89 år       " dataDxfId="167" dataCellStyle="Tabellltext"/>
    <tableColumn id="9" xr3:uid="{6632131A-96C5-4F84-99C0-D64B5C463BD7}" name="85-89 år    " dataDxfId="166" dataCellStyle="Tabellltext"/>
    <tableColumn id="10" xr3:uid="{9D4A2309-172A-4617-87C7-D426FEB2A33C}" name="90-94 år" dataDxfId="165" dataCellStyle="Tabellltext"/>
    <tableColumn id="16" xr3:uid="{77B9B6C8-EBED-4056-9CE3-7CB0360BDD9D}" name="90-94 år " dataDxfId="164" dataCellStyle="Tabellltext"/>
    <tableColumn id="15" xr3:uid="{2D4590CF-1F6E-4F11-9ACB-56AFC38021ED}" name="95- år" dataDxfId="163" dataCellStyle="Tabellltext"/>
    <tableColumn id="14" xr3:uid="{FB4196C0-E0BB-4114-BCA9-C249515F64D5}" name="95- år " dataDxfId="162" dataCellStyle="Tabellltext"/>
    <tableColumn id="11" xr3:uid="{00402FEA-3F26-4D05-8C3D-38999EDCD0C5}" name="Samtliga" dataDxfId="161" dataCellStyle="Tabellltext"/>
    <tableColumn id="12" xr3:uid="{17AC3F6F-8FE2-4EA2-AD4B-A4D688E439F7}" name="Samtliga " dataDxfId="160" dataCellStyle="Tabellltext"/>
    <tableColumn id="13" xr3:uid="{3637B5A1-07A8-4E46-A9E9-D508AA88C4E3}" name="Samtliga  " dataDxfId="159" dataCellStyle="Tabellltext"/>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D34D7D0-DC63-47C5-8E24-5469CC3F62A6}" name="Tabell1012" displayName="Tabell1012" ref="A4:P20" totalsRowShown="0" headerRowDxfId="158" tableBorderDxfId="157" headerRowCellStyle="Tabell: rad- och kolumnrubrik" dataCellStyle="Tabellltext">
  <tableColumns count="16">
    <tableColumn id="1" xr3:uid="{2A45E57C-E0A0-49DB-83F7-891B6F8C7692}" name="Timmar" dataDxfId="156" dataCellStyle="Tabellltext"/>
    <tableColumn id="2" xr3:uid="{5E109382-8608-4692-9CEA-0EF2650CB6AA}" name="65-74 år   " dataDxfId="155" dataCellStyle="Tabellltext"/>
    <tableColumn id="3" xr3:uid="{5901D6F9-34E4-42EE-BCA1-4EFEF6DC0D91}" name="65-74 år  " dataDxfId="154" dataCellStyle="Tabellltext"/>
    <tableColumn id="4" xr3:uid="{2F1DD085-82BB-4802-8111-1E87D3F1A58B}" name="75-79 år      " dataDxfId="153" dataCellStyle="Tabellltext"/>
    <tableColumn id="5" xr3:uid="{9A0EC07D-82E0-4F85-800D-2381BF0E13B8}" name="75-79 år " dataDxfId="152" dataCellStyle="Tabellltext"/>
    <tableColumn id="6" xr3:uid="{B3C2693F-8A31-4CA4-AF56-378FE4C9B333}" name="80-84 år     " dataDxfId="151" dataCellStyle="Tabellltext"/>
    <tableColumn id="7" xr3:uid="{3205C7C0-1E63-47BA-A5C0-C327729107CE}" name="80-84 år   " dataDxfId="150" dataCellStyle="Tabellltext"/>
    <tableColumn id="8" xr3:uid="{2D22C2D1-B6DA-4BC0-9B64-984F227931E3}" name="85-89 år       " dataDxfId="149" dataCellStyle="Tabellltext"/>
    <tableColumn id="9" xr3:uid="{3B5499B0-2383-4F58-8170-55F401626DB6}" name="85-89 år    " dataDxfId="148" dataCellStyle="Tabellltext"/>
    <tableColumn id="10" xr3:uid="{D8A69535-0664-4F89-AAED-F3A39C97BD60}" name="90-94 år" dataDxfId="147" dataCellStyle="Tabellltext"/>
    <tableColumn id="11" xr3:uid="{A514757E-D58B-4B64-B201-FD3BAC496EF7}" name="90-94 år " dataDxfId="146" dataCellStyle="Tabellltext"/>
    <tableColumn id="12" xr3:uid="{84EBBEDB-55A7-45B2-9240-1F917227C811}" name="95- år" dataDxfId="145" dataCellStyle="Tabellltext"/>
    <tableColumn id="16" xr3:uid="{E48958E8-B447-4BB6-BC67-355D4D96D04F}" name="95- år " dataDxfId="144" dataCellStyle="Tabellltext"/>
    <tableColumn id="15" xr3:uid="{F95E5435-CD45-4E52-AA28-713AD5C656A6}" name="Samtliga" dataDxfId="143" dataCellStyle="Tabellltext"/>
    <tableColumn id="14" xr3:uid="{EAB86613-5407-48AF-A2D4-387BE06CCC2B}" name="Samtliga " dataDxfId="142" dataCellStyle="Tabellltext"/>
    <tableColumn id="13" xr3:uid="{D58F8F2C-A2D4-47E7-A2FF-D99933DDA576}" name="Samtliga  " dataDxfId="141" dataCellStyle="Tabellltext"/>
  </tableColumns>
  <tableStyleInfo name="1. SoS Tabell blå"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80DAD7B-EB60-40C5-B867-2C125A8E3513}" name="Tabell101223" displayName="Tabell101223" ref="A25:P28" totalsRowShown="0" headerRowDxfId="140" tableBorderDxfId="139" headerRowCellStyle="Tabell: rad- och kolumnrubrik" dataCellStyle="Tabellltext">
  <tableColumns count="16">
    <tableColumn id="1" xr3:uid="{02647B57-2983-4CC8-850A-81EF06EF51AF}" name="Timmar" dataDxfId="138" dataCellStyle="Tabellltext"/>
    <tableColumn id="2" xr3:uid="{C6730504-998F-4114-8465-F161498C03E5}" name="65-74 år   " dataDxfId="137" dataCellStyle="Tabellltext"/>
    <tableColumn id="3" xr3:uid="{1981F7FD-3813-4E0A-B6D7-E2265BCC3743}" name="65-74 år  " dataDxfId="136" dataCellStyle="Tabellltext"/>
    <tableColumn id="4" xr3:uid="{54585674-1CD8-4F2D-AE50-88F198656413}" name="75-79 år      " dataDxfId="135" dataCellStyle="Tabellltext"/>
    <tableColumn id="5" xr3:uid="{E02D947B-B7FC-426F-8F26-885078B2A4A2}" name="75-79 år " dataDxfId="134" dataCellStyle="Tabellltext"/>
    <tableColumn id="6" xr3:uid="{6C17F2D1-80A1-4CDA-81EB-16F89109AA0B}" name="80-84 år     " dataDxfId="133" dataCellStyle="Tabellltext"/>
    <tableColumn id="7" xr3:uid="{BA4049A7-D55E-4D4B-8390-84E57AA30831}" name="80-84 år   " dataDxfId="132" dataCellStyle="Tabellltext"/>
    <tableColumn id="8" xr3:uid="{969EBAC6-FD38-4355-B889-1017188F94F8}" name="85-89 år       " dataDxfId="131" dataCellStyle="Tabellltext"/>
    <tableColumn id="9" xr3:uid="{77154416-1883-47E4-B783-D25F97A9B98C}" name="85-89 år    " dataDxfId="130" dataCellStyle="Tabellltext"/>
    <tableColumn id="10" xr3:uid="{2C3880C8-ACBB-47E8-947C-AB36427EE43C}" name="90-94 år" dataDxfId="129" dataCellStyle="Tabellltext"/>
    <tableColumn id="11" xr3:uid="{79A64B7E-D2CF-473E-8776-95AD741EA6AD}" name="90-94 år " dataDxfId="128" dataCellStyle="Tabellltext"/>
    <tableColumn id="12" xr3:uid="{342EABEE-F75C-4027-9380-9F7069DE8479}" name="95- år" dataDxfId="127" dataCellStyle="Tabellltext"/>
    <tableColumn id="16" xr3:uid="{EB720E82-C479-4915-93E7-597C0FC00313}" name="95- år " dataDxfId="126" dataCellStyle="Tabellltext"/>
    <tableColumn id="15" xr3:uid="{413E7E9F-7AA4-44CE-8642-355BAAD268A5}" name="Samtliga" dataDxfId="125" dataCellStyle="Tabellltext"/>
    <tableColumn id="14" xr3:uid="{C51947A2-C370-406D-AF34-2159B697FA3E}" name="Samtliga " dataDxfId="124" dataCellStyle="Tabellltext"/>
    <tableColumn id="13" xr3:uid="{FCA1375B-885A-4F29-9E13-A36F7F4B51C2}" name="Samtliga  " dataDxfId="123" dataCellStyle="Tabellltext"/>
  </tableColumns>
  <tableStyleInfo name="1. SoS Tabell blå"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9A5EF2F-0571-4FC6-B127-FCF96F63F63B}" name="Tabell1013" displayName="Tabell1013" ref="A4:I316" totalsRowShown="0" headerRowDxfId="122" dataDxfId="121" headerRowCellStyle="Tabell: rad- och kolumnrubrik" dataCellStyle="Tabellltext">
  <autoFilter ref="A4:I316" xr:uid="{36B158AE-315D-4A55-B941-46F314A5E2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D32E358-1CFA-47C8-838E-DE100B0F848C}" name="Områdeskod" dataDxfId="120" dataCellStyle="Tabellltext"/>
    <tableColumn id="2" xr3:uid="{5626B386-DE20-4120-A154-CA62D127BB33}" name="Område" dataDxfId="119" dataCellStyle="Tabellltext"/>
    <tableColumn id="3" xr3:uid="{D7565326-A434-420F-A2E6-5D01C7BA6097}" name="&lt;7" dataDxfId="118" dataCellStyle="Tabellltext"/>
    <tableColumn id="4" xr3:uid="{80D91DF1-2F0A-4213-84D8-CC7CA339F2C8}" name="8-15" dataDxfId="117" dataCellStyle="Tabell: rad- och kolumnrubrik"/>
    <tableColumn id="5" xr3:uid="{E29F134C-48FF-4DA4-BA6B-670E08C38F91}" name="16-30" dataDxfId="116" dataCellStyle="Tabellltext"/>
    <tableColumn id="6" xr3:uid="{6CF736AB-337F-47CD-B248-D45C54AF105C}" name="31-45" dataDxfId="115" dataCellStyle="Tabell: rad- och kolumnrubrik"/>
    <tableColumn id="7" xr3:uid="{D7DDB0AB-A5A4-4F85-9F45-67B5E610D0B2}" name="46-60" dataDxfId="114" dataCellStyle="Tabellltext"/>
    <tableColumn id="8" xr3:uid="{5C69E196-C6F2-44ED-A1A7-2B864DE2470D}" name="61-" dataDxfId="113" dataCellStyle="Tabell: rad- och kolumnrubrik"/>
    <tableColumn id="9" xr3:uid="{EE472C7F-DC9A-46C0-9EBB-4EE0DB834266}" name="Samtliga" dataDxfId="112" dataCellStyle="Tabellltext"/>
  </tableColumns>
  <tableStyleInfo name="1. SoS Tabell blå"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FED1537-5C63-4A53-9D0E-C4E53901DFAE}" name="Tabell1018824" displayName="Tabell1018824" ref="A4:Q317" totalsRowShown="0" headerRowDxfId="111" tableBorderDxfId="110" headerRowCellStyle="Tabell: rad- och kolumnrubrik" dataCellStyle="Tabellltext">
  <tableColumns count="17">
    <tableColumn id="1" xr3:uid="{CDABA68C-1F8E-4A21-9439-D67113A6D5B9}" name="Områdeskod" dataDxfId="109" dataCellStyle="Tabellltext"/>
    <tableColumn id="17" xr3:uid="{E1A9A454-25EC-4E13-8600-60B813629E74}" name="Område" dataDxfId="108" dataCellStyle="Tabellltext"/>
    <tableColumn id="2" xr3:uid="{DFC6524E-59AE-41AD-8D05-6AFFEE56C7B0}" name="65-74 år   " dataDxfId="107" dataCellStyle="Tabellltext"/>
    <tableColumn id="3" xr3:uid="{9B04B6F5-992A-45DD-8A19-661024E59AF7}" name="65-74 år  " dataDxfId="106" dataCellStyle="Tabell: rad- och kolumnrubrik"/>
    <tableColumn id="4" xr3:uid="{D4CE0240-5EB7-499E-AD22-C4DEDC847F7C}" name="75-79 år      " dataDxfId="105" dataCellStyle="Tabellltext"/>
    <tableColumn id="5" xr3:uid="{D7BD6DBE-EB68-48FB-A713-28B83F4D2FC0}" name="75-79 år " dataDxfId="104" dataCellStyle="Tabell: rad- och kolumnrubrik"/>
    <tableColumn id="6" xr3:uid="{D50D226A-F8BA-4AD6-8E96-FF58E4A954B8}" name="80-84 år     " dataDxfId="103" dataCellStyle="Tabellltext"/>
    <tableColumn id="7" xr3:uid="{3F0E1F56-FABB-4B8B-AEEF-DF9A04F0ADA4}" name="80-84 år   " dataDxfId="102" dataCellStyle="Tabell: rad- och kolumnrubrik"/>
    <tableColumn id="8" xr3:uid="{18AF3D28-1EA9-4B5C-B442-6F55B1B7887E}" name="85-89 år       " dataDxfId="101" dataCellStyle="Tabellltext"/>
    <tableColumn id="9" xr3:uid="{EA9ED856-7FB3-4F05-953A-379305333936}" name="85-89 år    " dataDxfId="100" dataCellStyle="Tabellltext"/>
    <tableColumn id="10" xr3:uid="{A00B28C5-6E24-466B-8663-4EF67688581F}" name="90-94 år" dataDxfId="99" dataCellStyle="Tabellltext"/>
    <tableColumn id="16" xr3:uid="{B6E8F6A6-1BA5-4A47-8260-4B5460EA0BEF}" name="90-94 år " dataDxfId="98" dataCellStyle="Tabellltext"/>
    <tableColumn id="15" xr3:uid="{910AFF11-17BA-4EE2-9B95-37CEADEDA4AB}" name="95- år" dataDxfId="97" dataCellStyle="Tabellltext"/>
    <tableColumn id="14" xr3:uid="{C57D36FE-0BA1-4094-B897-8251AAC4DE07}" name="95- år " dataDxfId="96" dataCellStyle="Tabellltext"/>
    <tableColumn id="11" xr3:uid="{AFDFC1E3-5AC4-4569-A873-FC6F2D981932}" name="Samtliga" dataDxfId="95" dataCellStyle="Tabellltext"/>
    <tableColumn id="12" xr3:uid="{4B48A7DC-7E4A-4BA7-AA0D-DDA8A85E5BB9}" name="Samtliga " dataDxfId="94" dataCellStyle="Tabellltext"/>
    <tableColumn id="13" xr3:uid="{94313987-D01A-42FC-9CF8-12A7B38CD03E}" name="Samtliga  " dataDxfId="93" dataCellStyle="Tabellltext"/>
  </tableColumns>
  <tableStyleInfo name="1. SoS Tabell blå"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C5921B7-950B-4A4C-AC9C-70BA54152357}" name="Tabell101225" displayName="Tabell101225" ref="A4:P14" totalsRowShown="0" headerRowDxfId="92" tableBorderDxfId="91" headerRowCellStyle="Tabell: rad- och kolumnrubrik" dataCellStyle="Tabellltext">
  <tableColumns count="16">
    <tableColumn id="1" xr3:uid="{EFD60CAE-EAF9-4DF6-BC50-8824F86231FF}" name="Insats" dataDxfId="90" dataCellStyle="Tabellltext"/>
    <tableColumn id="2" xr3:uid="{63FB2607-C26D-4CA9-A9A5-600289B08ED2}" name="65-74 år   " dataDxfId="89" dataCellStyle="Tabellltext"/>
    <tableColumn id="3" xr3:uid="{14BB11FC-4045-471F-B4BD-20C27E22908D}" name="65-74 år  " dataDxfId="88" dataCellStyle="Tabellltext"/>
    <tableColumn id="4" xr3:uid="{CDDC0625-A1FD-4437-8394-AA6493B3B257}" name="75-79 år      " dataDxfId="87" dataCellStyle="Tabellltext"/>
    <tableColumn id="5" xr3:uid="{910B1387-4119-4B22-8B21-2989183765D0}" name="75-79 år " dataDxfId="86" dataCellStyle="Tabellltext"/>
    <tableColumn id="6" xr3:uid="{2D84262F-B289-4162-977D-1C5117699D16}" name="80-84 år     " dataDxfId="85" dataCellStyle="Tabellltext"/>
    <tableColumn id="7" xr3:uid="{3F0EBCE9-AC36-4DF5-AA89-0024BC8C9DD7}" name="80-84 år   " dataDxfId="84" dataCellStyle="Tabellltext"/>
    <tableColumn id="8" xr3:uid="{5EC6419B-B022-480F-93F1-1A2229293D8F}" name="85-89 år       " dataDxfId="83" dataCellStyle="Tabellltext"/>
    <tableColumn id="9" xr3:uid="{3CA90EE0-F038-4089-945F-62E373361FD5}" name="85-89 år    " dataDxfId="82" dataCellStyle="Tabellltext"/>
    <tableColumn id="10" xr3:uid="{3AE5CADE-5E0F-40C8-8BB8-92100C72AFCE}" name="90-94 år" dataDxfId="81" dataCellStyle="Tabellltext"/>
    <tableColumn id="11" xr3:uid="{1A3972C2-FE92-4033-B1AF-CCBC1EF66812}" name="90-94 år " dataDxfId="80" dataCellStyle="Tabellltext"/>
    <tableColumn id="12" xr3:uid="{F54CDE84-58C3-458B-90BF-0EA9654491E2}" name="95- år" dataDxfId="79" dataCellStyle="Tabellltext"/>
    <tableColumn id="16" xr3:uid="{1A3906A1-E2A7-4DA9-8A6D-99DC5FA80106}" name="95- år " dataDxfId="78" dataCellStyle="Tabellltext"/>
    <tableColumn id="15" xr3:uid="{4818868A-1CFA-4C48-952E-708661819BD6}" name="Samtliga" dataDxfId="77" dataCellStyle="Tabellltext"/>
    <tableColumn id="14" xr3:uid="{FED14E16-5698-4678-BD78-849F6C067EDA}" name="Samtliga " dataDxfId="76" dataCellStyle="Tabellltext"/>
    <tableColumn id="13" xr3:uid="{52984DBD-F19A-44BF-9A03-DD0376943B93}" name="Samtliga  " dataDxfId="75" dataCellStyle="Tabellltext"/>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DDF8781-7AD9-4C56-BFBD-110622A6197A}" name="Tabell1042" displayName="Tabell1042" ref="A19:C30" totalsRowShown="0" headerRowDxfId="422" tableBorderDxfId="421" headerRowCellStyle="Tabell: rad- och kolumnrubrik" dataCellStyle="Tabellltext">
  <tableColumns count="3">
    <tableColumn id="1" xr3:uid="{3E23D2B8-7557-4E49-875C-5652F5FD8853}" name="Service according to SoL" dataDxfId="420" dataCellStyle="Tabellltext"/>
    <tableColumn id="11" xr3:uid="{9A244B96-F24C-4142-A7B6-CB37524F39B6}" name="Women" dataDxfId="419" dataCellStyle="Tabellltext"/>
    <tableColumn id="12" xr3:uid="{F71E44AC-7231-4610-85EA-36B27B1D80EA}" name="Men" dataDxfId="418" dataCellStyle="Tabellltext"/>
  </tableColumns>
  <tableStyleInfo name="1. SoS Tabell blå"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231F4B6-8FEC-40FE-BD80-FD84BE1758DC}" name="Tabell1016" displayName="Tabell1016" ref="A4:L16" totalsRowShown="0" headerRowDxfId="74" tableBorderDxfId="73" headerRowCellStyle="Tabell: rad- och kolumnrubrik" dataCellStyle="Tabellltext">
  <tableColumns count="12">
    <tableColumn id="1" xr3:uid="{2B8B801D-3145-4AC6-96ED-6BD9FB8C27EB}" name="Insats" dataDxfId="72" dataCellStyle="Tabellltext"/>
    <tableColumn id="2" xr3:uid="{5E597143-2CAD-4109-B173-1F04AF2CF07F}" name="2014" dataDxfId="71" dataCellStyle="Tabellltext"/>
    <tableColumn id="3" xr3:uid="{E15F4205-30D8-4A7C-BD20-8D9246BEF123}" name="2015" dataDxfId="70" dataCellStyle="Tabellltext"/>
    <tableColumn id="4" xr3:uid="{18841DBA-4DF0-4A8E-A449-F0AAE1D2D0DF}" name="2016" dataDxfId="69" dataCellStyle="Tabellltext"/>
    <tableColumn id="5" xr3:uid="{9121D109-64FF-43B5-A1AE-C15945711AE6}" name="2017" dataDxfId="68" dataCellStyle="Tabellltext"/>
    <tableColumn id="6" xr3:uid="{465E009D-7D93-459D-8A23-12D6F71D2517}" name="2018" dataDxfId="67" dataCellStyle="Tabellltext"/>
    <tableColumn id="7" xr3:uid="{636735E0-2678-4364-BC17-98609D3A6813}" name="2019" dataDxfId="66" dataCellStyle="Tabellltext"/>
    <tableColumn id="8" xr3:uid="{43A32376-E01B-436C-97D5-1C9D3BEE9AC1}" name="2020" dataDxfId="65" dataCellStyle="Tabellltext"/>
    <tableColumn id="9" xr3:uid="{52345DA9-3A9B-4C36-B74E-AC73E56F23AB}" name="2021" dataDxfId="64" dataCellStyle="Tabellltext"/>
    <tableColumn id="10" xr3:uid="{54AB5FE0-DACD-4560-9847-D4BF020A0C4A}" name="2022" dataDxfId="63" dataCellStyle="Tabellltext"/>
    <tableColumn id="11" xr3:uid="{F8C83AC2-FB46-46F9-B357-83035A57BC02}" name="2023" dataDxfId="62" dataCellStyle="Tabellltext"/>
    <tableColumn id="12" xr3:uid="{912CF77A-D67B-4647-A690-8DF02F96A00D}" name="2024" dataDxfId="61" dataCellStyle="Tabellltext"/>
  </tableColumns>
  <tableStyleInfo name="1. SoS Tabell blå"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63BF9744-BDCE-43A8-80B2-48BBC6AD5278}" name="Tabell101627" displayName="Tabell101627" ref="A23:L47" totalsRowShown="0" headerRowDxfId="60" tableBorderDxfId="59" headerRowCellStyle="Tabell: rad- och kolumnrubrik" dataCellStyle="Tabellltext">
  <tableColumns count="12">
    <tableColumn id="1" xr3:uid="{50E3200F-8A89-43A9-AF7C-1191A5442E5A}" name="Insats" dataDxfId="58" dataCellStyle="Tabellltext"/>
    <tableColumn id="2" xr3:uid="{ABCD5B03-4A51-49B5-BA26-1515E7BD28EB}" name="2014" dataDxfId="57" dataCellStyle="Tabellltext"/>
    <tableColumn id="3" xr3:uid="{3F2354EB-BE3B-4F8F-A8D6-D4C74C4B5403}" name="2015" dataDxfId="56" dataCellStyle="Tabellltext"/>
    <tableColumn id="4" xr3:uid="{9DA62A5A-2E2E-4148-B536-C35D12B4502E}" name="2016" dataDxfId="55" dataCellStyle="Tabellltext"/>
    <tableColumn id="5" xr3:uid="{18672A5E-8B38-423A-AA47-4EF14954E511}" name="2017" dataDxfId="54" dataCellStyle="Tabellltext"/>
    <tableColumn id="6" xr3:uid="{7BBFC9B9-97D6-47DD-B380-B6438FD28968}" name="2018" dataDxfId="53" dataCellStyle="Tabellltext"/>
    <tableColumn id="7" xr3:uid="{E6957BE0-633D-492F-9947-B4439A6BDAFA}" name="2019" dataDxfId="52" dataCellStyle="Tabellltext"/>
    <tableColumn id="8" xr3:uid="{5A13B423-3E9F-40F9-84BB-4CA893A658D8}" name="2020" dataDxfId="51" dataCellStyle="Tabellltext"/>
    <tableColumn id="9" xr3:uid="{4F212612-3358-4E99-913B-ECA6569D7B0D}" name="2021" dataDxfId="50" dataCellStyle="Tabellltext"/>
    <tableColumn id="10" xr3:uid="{ABBF90E6-6D84-4A76-904F-AE4A40E3D020}" name="2022" dataDxfId="49" dataCellStyle="Tabellltext"/>
    <tableColumn id="11" xr3:uid="{EC0BCA9E-822E-4DAA-88B5-77F4620815F3}" name="2023" dataDxfId="48" dataCellStyle="Tabellltext"/>
    <tableColumn id="12" xr3:uid="{ADFE27F9-7390-4F66-93EA-1F3CC6B63827}" name="2024" dataDxfId="47" dataCellStyle="Tabellltext"/>
  </tableColumns>
  <tableStyleInfo name="1. SoS Tabell blå"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1D066FE-46A5-4790-9FB0-CF44ABDBB74E}" name="Tabell1017" displayName="Tabell1017" ref="A4:M136" totalsRowShown="0" headerRowDxfId="46" tableBorderDxfId="45" headerRowCellStyle="Tabell: rad- och kolumnrubrik" dataCellStyle="Tabellltext">
  <autoFilter ref="A4:M136" xr:uid="{36B158AE-315D-4A55-B941-46F314A5E2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F3F91488-1524-4F5B-B668-983FAA8311D1}" name="Månad" dataDxfId="44" dataCellStyle="Tabellltext"/>
    <tableColumn id="2" xr3:uid="{F9CF0208-B299-4749-88AA-85C75BF68DAA}" name="Trygghetslarm" dataDxfId="43" dataCellStyle="Tabellltext"/>
    <tableColumn id="3" xr3:uid="{AA976D55-2DC9-4EF6-8387-72F6E71B07C4}" name="Hemtjänst i ordinärt boende*" dataDxfId="42" dataCellStyle="Tabellltext"/>
    <tableColumn id="4" xr3:uid="{FB14E7F2-8289-48F3-BE20-AF36949D6960}" name="Särskilt boende för äldre" dataDxfId="41" dataCellStyle="Tabellltext"/>
    <tableColumn id="5" xr3:uid="{BFE72190-5203-44D6-B949-D5E8E294041D}" name="Matdistribution" dataDxfId="40" dataCellStyle="Tabellltext"/>
    <tableColumn id="6" xr3:uid="{F324229F-CC8B-44E7-B651-F7D3BCD81622}" name="Ledsagning" dataDxfId="39" dataCellStyle="Tabellltext"/>
    <tableColumn id="7" xr3:uid="{E016073A-5A86-4B5B-9782-AB5FBB26B8A1}" name="Korttidsplats" dataDxfId="38" dataCellStyle="Tabellltext"/>
    <tableColumn id="8" xr3:uid="{45D93AAD-64FB-459A-AAA1-BB5A207712ED}" name="Dagverksamhet" dataDxfId="37" dataCellStyle="Tabellltext"/>
    <tableColumn id="9" xr3:uid="{66C2E444-63BF-479C-8470-39299DD3A135}" name="Avlösning" dataDxfId="36" dataCellStyle="Tabellltext"/>
    <tableColumn id="10" xr3:uid="{25041D41-FF8E-4A76-8997-D3D404CBAC06}" name="Boendestöd" dataDxfId="35" dataCellStyle="Tabellltext"/>
    <tableColumn id="11" xr3:uid="{4B768EE9-60EA-4ECF-85BC-9853D7ACB5FB}" name="Kontaktperson/-familj" dataDxfId="34" dataCellStyle="Tabellltext"/>
    <tableColumn id="12" xr3:uid="{95C0EB54-9021-409F-9499-7D214E5A44B0}" name="Annat bistånd" dataDxfId="33" dataCellStyle="Tabellltext"/>
    <tableColumn id="13" xr3:uid="{4B8FC032-0440-4F29-86F0-0201505D528B}" name="Någon insats" dataDxfId="32" dataCellStyle="Tabellltext"/>
  </tableColumns>
  <tableStyleInfo name="1. SoS Tabell blå"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1ACF8696-D433-4093-9A79-F4301CABE7B2}" name="Tabell101728" displayName="Tabell101728" ref="A4:O125" totalsRowShown="0" headerRowDxfId="31" tableBorderDxfId="30" headerRowCellStyle="Tabell: rad- och kolumnrubrik" dataCellStyle="Tabellltext">
  <tableColumns count="15">
    <tableColumn id="1" xr3:uid="{6E1A24D8-C53A-43DE-8767-E0BD803FA55C}" name="År" dataCellStyle="Tabellltext"/>
    <tableColumn id="15" xr3:uid="{5A259F3E-7883-4DAE-A5CF-6C19FAE3BA86}" name="Kommunkod" dataDxfId="29" dataCellStyle="Tabellltext"/>
    <tableColumn id="14" xr3:uid="{FA90BD26-8CBE-40C6-B2D1-F46D361B879C}" name="Kommun" dataDxfId="28" dataCellStyle="Tabellltext"/>
    <tableColumn id="2" xr3:uid="{4AC9FA05-DA67-4B95-826F-97B50601511E}" name="Januari" dataDxfId="27" dataCellStyle="Tabellltext"/>
    <tableColumn id="3" xr3:uid="{75076D84-5D5B-439E-96DA-2F4059E62890}" name="Februari" dataDxfId="26" dataCellStyle="Tabellltext"/>
    <tableColumn id="4" xr3:uid="{C1D7ED66-FF65-42AC-88B5-365C1886F6F4}" name="Mars" dataDxfId="25" dataCellStyle="Tabellltext"/>
    <tableColumn id="5" xr3:uid="{6596CD5C-C693-45FE-A6C5-B067BBFE855A}" name="April" dataDxfId="24" dataCellStyle="Tabellltext"/>
    <tableColumn id="6" xr3:uid="{9033DA51-02C9-4DF6-A77B-6451B0FBC09C}" name="Maj" dataDxfId="23" dataCellStyle="Tabellltext"/>
    <tableColumn id="7" xr3:uid="{B84894D9-4B2B-46D2-A37E-13D03C37F107}" name="Juni" dataDxfId="22" dataCellStyle="Tabellltext"/>
    <tableColumn id="8" xr3:uid="{CB415E12-0DC3-4367-8E17-A90263F1FDA9}" name="Juli" dataDxfId="21" dataCellStyle="Tabellltext"/>
    <tableColumn id="9" xr3:uid="{FA1F612A-ABD0-4AC2-98C4-6AD006EC6497}" name="Augusti" dataDxfId="20" dataCellStyle="Tabellltext"/>
    <tableColumn id="10" xr3:uid="{A8C959AA-6748-4735-B919-F78262D68747}" name="September" dataDxfId="19" dataCellStyle="Tabellltext"/>
    <tableColumn id="11" xr3:uid="{D6E6AA11-5264-4619-96F9-C201F628BD63}" name="Oktober" dataDxfId="18" dataCellStyle="Tabellltext"/>
    <tableColumn id="12" xr3:uid="{68BD0BC7-5635-46D0-B693-7FFBA774E809}" name="November" dataDxfId="17" dataCellStyle="Tabellltext"/>
    <tableColumn id="13" xr3:uid="{956C7F08-9B0D-4479-8021-F1FCF659F05E}" name="December" dataDxfId="16" dataCellStyle="Tabellltext"/>
  </tableColumns>
  <tableStyleInfo name="1. SoS Tabell blå"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DEEC353D-7B76-448B-BD0A-7F23A24489AC}" name="Tabell10172829" displayName="Tabell10172829" ref="A4:N10" totalsRowShown="0" headerRowDxfId="15" tableBorderDxfId="14" headerRowCellStyle="Tabell: rad- och kolumnrubrik" dataCellStyle="Tabellltext">
  <tableColumns count="14">
    <tableColumn id="1" xr3:uid="{83149398-91F0-4FC1-9827-639A5B1D9ECD}" name="Kommunkod" dataDxfId="13" dataCellStyle="Tabellltext"/>
    <tableColumn id="15" xr3:uid="{3E460F08-3F26-4C68-9F31-327605A1B49A}" name="Kommun" dataDxfId="12" dataCellStyle="Tabellltext"/>
    <tableColumn id="14" xr3:uid="{B10A2D72-5726-46D4-AA3D-6DFF89B7C388}" name="Januari" dataDxfId="11" dataCellStyle="Tabellltext"/>
    <tableColumn id="2" xr3:uid="{BBC24254-CB99-4BC9-A4F9-DEEA56E2149B}" name="Februari" dataDxfId="10" dataCellStyle="Tabellltext"/>
    <tableColumn id="3" xr3:uid="{5CD36675-4B0B-4E62-AEB4-0A089406CE61}" name="Mars" dataDxfId="9" dataCellStyle="Tabellltext"/>
    <tableColumn id="4" xr3:uid="{455EE221-4520-4C1C-9086-0C23EB8EBBD7}" name="April" dataDxfId="8" dataCellStyle="Tabellltext"/>
    <tableColumn id="5" xr3:uid="{AA4F3AEB-FD3C-49D0-AF8A-CEF207B282F7}" name="Maj" dataDxfId="7" dataCellStyle="Tabellltext"/>
    <tableColumn id="6" xr3:uid="{6EE39593-B3AE-46D5-9C85-BBB9E061328D}" name="Juni" dataDxfId="6" dataCellStyle="Tabellltext"/>
    <tableColumn id="7" xr3:uid="{8D6DA0A2-E376-4BD1-9DAF-DD810B090FC4}" name="Juli" dataDxfId="5" dataCellStyle="Tabellltext"/>
    <tableColumn id="8" xr3:uid="{3197B89E-936A-4248-99EF-BB24192BA72C}" name="Augusti" dataDxfId="4" dataCellStyle="Tabellltext"/>
    <tableColumn id="9" xr3:uid="{2716F1BE-C2C2-41AD-961E-5A290A2204A0}" name="September" dataDxfId="3" dataCellStyle="Tabellltext"/>
    <tableColumn id="10" xr3:uid="{44A2BD1D-F8D8-4FA8-96DB-A85C1B446AB0}" name="Oktober" dataDxfId="2" dataCellStyle="Tabellltext"/>
    <tableColumn id="11" xr3:uid="{59EA8AC5-2FB1-45CD-A5F3-D5B092995B7C}" name="November" dataDxfId="1" dataCellStyle="Tabellltext"/>
    <tableColumn id="12" xr3:uid="{A56D3A2E-5D18-4DF6-A912-CE026436765E}" name="December" dataDxfId="0"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0090088-8381-4A11-83FA-64C531DF04E6}" name="Tabell10410" displayName="Tabell10410" ref="A3:C9" totalsRowShown="0" dataDxfId="417" headerRowCellStyle="Tabell: rad- och kolumnrubrik" dataCellStyle="Tabellltext">
  <tableColumns count="3">
    <tableColumn id="1" xr3:uid="{F8C5D029-3AC6-40FA-B3AC-E54F784D28C1}" name="Ålder" dataDxfId="416" dataCellStyle="Tabellltext"/>
    <tableColumn id="11" xr3:uid="{D18C9B54-7132-4969-9428-5F640571EE61}" name="Kvinnor" dataDxfId="415" dataCellStyle="Tabellltext"/>
    <tableColumn id="12" xr3:uid="{7884C97C-9BD2-4C79-8136-18E865A5A87E}" name="Män " dataDxfId="414" dataCellStyle="Tabellltext"/>
  </tableColumns>
  <tableStyleInfo name="1. SoS Tabell blå tex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3F780BC-6030-4BA4-AC9B-4F9C9D7B860D}" name="Tabell1041014" displayName="Tabell1041014" ref="A13:C19" totalsRowShown="0" headerRowCellStyle="Tabell: rad- och kolumnrubrik">
  <tableColumns count="3">
    <tableColumn id="1" xr3:uid="{4C660588-FA18-4AEA-85AC-774656517391}" name="Age" dataDxfId="413" dataCellStyle="Tabellltext"/>
    <tableColumn id="11" xr3:uid="{FB094052-EE22-4303-96BD-80FC9FF00F56}" name="Women" dataDxfId="412" dataCellStyle="Tabellltext"/>
    <tableColumn id="12" xr3:uid="{D1D12C9C-F87A-4BAC-9C64-E214DD4898AB}" name="Men" dataDxfId="411" dataCellStyle="Tabellltext"/>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3D7AF1F0-2C37-44BC-844F-DCF1EBF9BCD6}" name="Tabell1041021" displayName="Tabell1041021" ref="A3:H9" totalsRowShown="0" dataDxfId="410" headerRowCellStyle="Tabell: rad- och kolumnrubrik" dataCellStyle="Tabellltext">
  <tableColumns count="8">
    <tableColumn id="1" xr3:uid="{3A957DAC-DE72-4599-98AB-35A9A66CC431}" name="Ålder" dataDxfId="409" dataCellStyle="Tabellltext"/>
    <tableColumn id="11" xr3:uid="{F3938DC8-1C8A-4307-9E8B-A57CBF45B269}" name="Antal kvinnor med insats" dataDxfId="408" dataCellStyle="Tabellltext"/>
    <tableColumn id="12" xr3:uid="{1A19D85B-F769-4191-A7F3-2703677894A9}" name="Antal män med insats " dataDxfId="407" dataCellStyle="Tabellltext"/>
    <tableColumn id="2" xr3:uid="{0B1842A8-059A-499C-9DCE-AF4F78194B0D}" name="Antal kvinnor i befolkningen" dataDxfId="406" dataCellStyle="Tabellltext"/>
    <tableColumn id="3" xr3:uid="{D65E33B3-2AB2-4011-8F0D-5114E6307060}" name="Antal män i befolkningen" dataDxfId="405" dataCellStyle="Tabellltext"/>
    <tableColumn id="6" xr3:uid="{624AF92C-F20D-4B13-B644-CF77108FC1FE}" name="Ålder " dataDxfId="404" dataCellStyle="Tabellltext"/>
    <tableColumn id="4" xr3:uid="{61CB42B1-83C5-474F-A3A5-207E3B247F33}" name="Andel kvinnor med insats" dataDxfId="403" dataCellStyle="Tabellltext">
      <calculatedColumnFormula>100*(Tabell1041021[[#This Row],[Antal kvinnor med insats]]/Tabell1041021[[#This Row],[Antal kvinnor i befolkningen]])</calculatedColumnFormula>
    </tableColumn>
    <tableColumn id="5" xr3:uid="{BEC627AA-8A50-4CB8-B3C2-34A0086C521E}" name="Andel män med insats" dataDxfId="402" dataCellStyle="Tabellltext">
      <calculatedColumnFormula>100*(Tabell1041021[[#This Row],[Antal män med insats ]]/Tabell1041021[[#This Row],[Antal män i befolkningen]])</calculatedColumnFormula>
    </tableColumn>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78EE002-8D71-4E69-834E-E23FBDD13A7C}" name="Tabell104102115" displayName="Tabell104102115" ref="A14:H20" totalsRowShown="0" dataDxfId="401" headerRowCellStyle="Tabell: rad- och kolumnrubrik" dataCellStyle="Tabellltext">
  <tableColumns count="8">
    <tableColumn id="1" xr3:uid="{253A2ED6-631C-499C-BE72-7017B413F4EA}" name="Age" dataDxfId="400" dataCellStyle="Tabellltext"/>
    <tableColumn id="11" xr3:uid="{465A034E-F724-4785-A0B1-7BE540729CF2}" name="Number of women with services" dataDxfId="399" dataCellStyle="Tabellltext"/>
    <tableColumn id="12" xr3:uid="{92A22F37-B3AF-46EF-9247-C4BC979E61FE}" name="Number of men with services" dataDxfId="398" dataCellStyle="Tabellltext"/>
    <tableColumn id="2" xr3:uid="{75150ECF-0AF3-4629-B7BB-80D99A60C881}" name="Number of women in the population" dataDxfId="397" dataCellStyle="Tabellltext"/>
    <tableColumn id="3" xr3:uid="{92835292-9586-4A03-9549-0349C51473CF}" name="Number of men in the population" dataDxfId="396" dataCellStyle="Tabellltext"/>
    <tableColumn id="6" xr3:uid="{C86F3D6A-4A29-4394-916A-1B6562D6FD2A}" name="Age2" dataDxfId="395" dataCellStyle="Tabellltext"/>
    <tableColumn id="4" xr3:uid="{43F98100-F00F-4286-B378-97373BD50667}" name="Proportion of women with services" dataDxfId="394" dataCellStyle="Tabellltext">
      <calculatedColumnFormula>100*(Tabell104102115[[#This Row],[Number of women with services]]/Tabell104102115[[#This Row],[Number of women in the population]])</calculatedColumnFormula>
    </tableColumn>
    <tableColumn id="5" xr3:uid="{32D19C7D-374E-4D07-B805-EA975C8044D0}" name="Proportion of men with services" dataDxfId="393" dataCellStyle="Tabellltext">
      <calculatedColumnFormula>100*(Tabell104102115[[#This Row],[Number of men with services]]/Tabell104102115[[#This Row],[Number of men in the population]])</calculatedColumnFormula>
    </tableColumn>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0BB7F1F-3862-4B9C-859E-DEA32CA3FCC3}" name="Tabell104102131" displayName="Tabell104102131" ref="A3:H9" totalsRowShown="0" headerRowDxfId="392" dataDxfId="390" headerRowBorderDxfId="391" tableBorderDxfId="389" totalsRowBorderDxfId="388" headerRowCellStyle="Tabell: rad- och kolumnrubrik" dataCellStyle="Tabellltext">
  <tableColumns count="8">
    <tableColumn id="1" xr3:uid="{45F07173-A962-4D18-AF26-02212E3094F0}" name="Ålder" dataDxfId="387" dataCellStyle="Tabellltext"/>
    <tableColumn id="11" xr3:uid="{48EA9B61-4C3E-4DD2-90DB-B3A204AFC306}" name="Kvinnor " dataDxfId="386" dataCellStyle="Tabellltext"/>
    <tableColumn id="12" xr3:uid="{FC5FB56F-1879-47F9-951E-7C68DFEAB577}" name="Män " dataDxfId="385" dataCellStyle="Tabellltext"/>
    <tableColumn id="2" xr3:uid="{E1074CB3-16D8-4776-B575-66E8C6CE9E3B}" name="Antal kvinnor i befolkningen" dataDxfId="384" dataCellStyle="Tabellltext"/>
    <tableColumn id="3" xr3:uid="{8476BC89-6137-470F-8BF0-3D4EB2DAEBB3}" name="Antal män i befolkningen" dataDxfId="383" dataCellStyle="Tabellltext"/>
    <tableColumn id="6" xr3:uid="{17CD8DAC-9844-46EA-AEDF-35F00C4D78B7}" name="Ålder " dataDxfId="382" dataCellStyle="Tabellltext"/>
    <tableColumn id="4" xr3:uid="{19169417-5C9D-4E88-8F66-D7A13754B55F}" name="Andel kvinnor med insats" dataDxfId="381" dataCellStyle="Tabellltext">
      <calculatedColumnFormula>100*(Tabell104102131[[#This Row],[Kvinnor ]]/Tabell104102131[[#This Row],[Antal kvinnor i befolkningen]])</calculatedColumnFormula>
    </tableColumn>
    <tableColumn id="5" xr3:uid="{A7D94C60-68BF-4BB1-BC0E-E39FA3231898}" name="Andel män med insats" dataDxfId="380" dataCellStyle="Tabellltext">
      <calculatedColumnFormula>100*(Tabell104102131[[#This Row],[Män ]]/Tabell104102131[[#This Row],[Antal män i befolkningen]])</calculatedColumnFormula>
    </tableColumn>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738D3E7-0E3A-4DCF-9FB5-69EB3C317B9B}" name="Tabell10410213122" displayName="Tabell10410213122" ref="A13:H19" totalsRowShown="0" headerRowDxfId="379" dataDxfId="377" headerRowBorderDxfId="378" tableBorderDxfId="376" totalsRowBorderDxfId="375" headerRowCellStyle="Tabell: rad- och kolumnrubrik" dataCellStyle="Tabellltext">
  <tableColumns count="8">
    <tableColumn id="1" xr3:uid="{5046FEF0-143B-4C20-9FE6-96CE95EC04BA}" name="Age" dataDxfId="374" dataCellStyle="Tabellltext"/>
    <tableColumn id="11" xr3:uid="{B5F577DF-34A9-4556-972E-1B6F2E3B1474}" name="Women" dataDxfId="373" dataCellStyle="Tabellltext"/>
    <tableColumn id="12" xr3:uid="{C8E68E54-5475-49E7-B42D-304ED35038A7}" name="Men" dataDxfId="372" dataCellStyle="Tabellltext"/>
    <tableColumn id="2" xr3:uid="{48B1CCE1-CC1A-4467-AD9A-1FC5E8BBB758}" name="Number of women in the population" dataDxfId="371" dataCellStyle="Tabellltext"/>
    <tableColumn id="3" xr3:uid="{C9F2E468-6BDB-4A2C-833F-1D0D26BD68CF}" name="Number of men in the population" dataDxfId="370" dataCellStyle="Tabellltext"/>
    <tableColumn id="6" xr3:uid="{97AFB246-94F7-46BD-AC85-7D3E56E65C3E}" name="Age2" dataDxfId="369" dataCellStyle="Tabellltext"/>
    <tableColumn id="4" xr3:uid="{3C45F6C7-483C-42F6-8CE3-8820670699CA}" name="Proportion of women with services" dataDxfId="368" dataCellStyle="Tabellltext">
      <calculatedColumnFormula>100*(Tabell10410213122[[#This Row],[Women]]/Tabell10410213122[[#This Row],[Number of women in the population]])</calculatedColumnFormula>
    </tableColumn>
    <tableColumn id="5" xr3:uid="{B7DB313A-3F59-4F73-82F8-B76BBDE7F38B}" name="Proportion of men with services" dataDxfId="367" dataCellStyle="Tabellltext">
      <calculatedColumnFormula>100*(Tabell10410213122[[#This Row],[Men]]/Tabell10410213122[[#This Row],[Number of men in the population]])</calculatedColumnFormula>
    </tableColumn>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table" Target="../tables/table11.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1.xml"/><Relationship Id="rId1" Type="http://schemas.openxmlformats.org/officeDocument/2006/relationships/printerSettings" Target="../printerSettings/printerSettings10.bin"/><Relationship Id="rId4" Type="http://schemas.openxmlformats.org/officeDocument/2006/relationships/table" Target="../tables/table13.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table" Target="../tables/table15.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table" Target="../tables/table17.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4.xml"/><Relationship Id="rId1" Type="http://schemas.openxmlformats.org/officeDocument/2006/relationships/printerSettings" Target="../printerSettings/printerSettings13.bin"/><Relationship Id="rId5" Type="http://schemas.openxmlformats.org/officeDocument/2006/relationships/table" Target="../tables/table20.xml"/><Relationship Id="rId4" Type="http://schemas.openxmlformats.org/officeDocument/2006/relationships/table" Target="../tables/table19.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19.xml"/><Relationship Id="rId1" Type="http://schemas.openxmlformats.org/officeDocument/2006/relationships/printerSettings" Target="../printerSettings/printerSettings18.bin"/><Relationship Id="rId4" Type="http://schemas.openxmlformats.org/officeDocument/2006/relationships/table" Target="../tables/table26.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statistikamnen/socialtjanstinsatser-till-aldre/" TargetMode="External"/><Relationship Id="rId2" Type="http://schemas.openxmlformats.org/officeDocument/2006/relationships/hyperlink" Target="mailto:Michaela.Prochazka@socialstyrelsen.se" TargetMode="External"/><Relationship Id="rId1" Type="http://schemas.openxmlformats.org/officeDocument/2006/relationships/hyperlink" Target="mailto:sostat@socialstyrelsen.se" TargetMode="External"/><Relationship Id="rId6" Type="http://schemas.openxmlformats.org/officeDocument/2006/relationships/drawing" Target="../drawings/drawing2.xml"/><Relationship Id="rId5" Type="http://schemas.openxmlformats.org/officeDocument/2006/relationships/printerSettings" Target="../printerSettings/printerSettings1.bin"/><Relationship Id="rId4" Type="http://schemas.openxmlformats.org/officeDocument/2006/relationships/hyperlink" Target="mailto:sostat@socialstyrelsen.se" TargetMode="External"/></Relationships>
</file>

<file path=xl/worksheets/_rels/sheet20.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23.xml"/><Relationship Id="rId1" Type="http://schemas.openxmlformats.org/officeDocument/2006/relationships/printerSettings" Target="../printerSettings/printerSettings22.bin"/><Relationship Id="rId4" Type="http://schemas.openxmlformats.org/officeDocument/2006/relationships/table" Target="../tables/table31.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table" Target="../tables/table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table" Target="../tables/table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86613-6501-4DAE-A96D-82DCE29B3725}">
  <dimension ref="A1:R49"/>
  <sheetViews>
    <sheetView showGridLines="0" tabSelected="1" workbookViewId="0"/>
  </sheetViews>
  <sheetFormatPr defaultColWidth="9.33203125" defaultRowHeight="17.25" customHeight="1"/>
  <cols>
    <col min="1" max="1" width="48" style="2" customWidth="1"/>
    <col min="2" max="2" width="174.33203125" style="2" customWidth="1"/>
    <col min="3" max="3" width="162.33203125" style="2" customWidth="1"/>
    <col min="4" max="4" width="20.5" style="2" bestFit="1" customWidth="1"/>
    <col min="5" max="16" width="8.1640625" style="2" customWidth="1"/>
    <col min="17" max="16384" width="9.33203125" style="2"/>
  </cols>
  <sheetData>
    <row r="1" spans="1:18" ht="47.1" customHeight="1">
      <c r="A1" s="55" t="s">
        <v>15</v>
      </c>
    </row>
    <row r="2" spans="1:18" ht="17.25" customHeight="1">
      <c r="A2" s="54" t="s">
        <v>775</v>
      </c>
      <c r="B2" s="28"/>
      <c r="C2" s="54" t="s">
        <v>776</v>
      </c>
      <c r="D2" s="6"/>
      <c r="E2" s="6"/>
      <c r="F2" s="6"/>
      <c r="G2" s="6"/>
      <c r="H2" s="6"/>
      <c r="I2" s="6"/>
      <c r="J2" s="6"/>
      <c r="K2" s="6"/>
    </row>
    <row r="3" spans="1:18" ht="17.25" customHeight="1">
      <c r="A3" s="31" t="s">
        <v>4</v>
      </c>
      <c r="B3" s="38" t="s">
        <v>28</v>
      </c>
      <c r="C3" s="30" t="s">
        <v>29</v>
      </c>
      <c r="D3" s="6"/>
      <c r="E3" s="6"/>
      <c r="F3" s="6"/>
      <c r="G3" s="6"/>
      <c r="H3" s="6"/>
      <c r="I3" s="6"/>
      <c r="J3" s="6"/>
      <c r="K3" s="6"/>
    </row>
    <row r="4" spans="1:18" ht="17.25" customHeight="1">
      <c r="A4" s="38" t="s">
        <v>8</v>
      </c>
      <c r="C4" s="29"/>
      <c r="D4" s="6"/>
      <c r="E4" s="6"/>
      <c r="F4" s="7"/>
      <c r="G4" s="6"/>
      <c r="H4" s="6"/>
      <c r="I4" s="6"/>
      <c r="J4" s="6"/>
      <c r="K4" s="6"/>
    </row>
    <row r="5" spans="1:18" ht="17.25" customHeight="1">
      <c r="A5" s="39" t="s">
        <v>9</v>
      </c>
      <c r="C5" s="29"/>
      <c r="D5" s="9"/>
      <c r="E5" s="10"/>
      <c r="F5" s="10"/>
      <c r="G5" s="10"/>
      <c r="H5" s="10"/>
      <c r="I5" s="10"/>
      <c r="J5" s="6"/>
      <c r="K5" s="6"/>
    </row>
    <row r="6" spans="1:18" ht="17.25" customHeight="1">
      <c r="A6" s="39" t="s">
        <v>21</v>
      </c>
      <c r="C6" s="29"/>
      <c r="D6" s="9"/>
      <c r="E6" s="10"/>
      <c r="F6" s="10"/>
      <c r="G6" s="12"/>
      <c r="H6" s="10"/>
      <c r="I6" s="10"/>
      <c r="J6" s="6"/>
      <c r="K6" s="6"/>
      <c r="L6" s="6"/>
      <c r="M6" s="6"/>
      <c r="N6" s="6"/>
      <c r="O6" s="6"/>
      <c r="P6" s="6"/>
      <c r="Q6" s="6"/>
      <c r="R6" s="6"/>
    </row>
    <row r="7" spans="1:18" ht="17.25" customHeight="1">
      <c r="A7" s="39" t="s">
        <v>22</v>
      </c>
      <c r="C7" s="29"/>
      <c r="D7" s="9"/>
      <c r="E7" s="10"/>
      <c r="F7" s="10"/>
      <c r="G7" s="12"/>
      <c r="H7" s="10"/>
      <c r="I7" s="10"/>
      <c r="J7" s="6"/>
      <c r="K7" s="6"/>
      <c r="L7" s="6"/>
      <c r="M7" s="6"/>
      <c r="N7" s="6"/>
      <c r="O7" s="6"/>
      <c r="P7" s="6"/>
      <c r="Q7" s="6"/>
      <c r="R7" s="6"/>
    </row>
    <row r="8" spans="1:18" ht="17.25" customHeight="1">
      <c r="A8" s="39" t="s">
        <v>10</v>
      </c>
      <c r="C8" s="29"/>
      <c r="D8" s="13"/>
      <c r="E8" s="13"/>
      <c r="F8" s="15"/>
      <c r="G8" s="16"/>
      <c r="H8" s="16"/>
      <c r="I8" s="16"/>
      <c r="J8" s="6"/>
      <c r="K8" s="6"/>
      <c r="L8" s="6"/>
      <c r="M8" s="6"/>
      <c r="N8" s="6"/>
      <c r="O8" s="6"/>
      <c r="P8" s="6"/>
      <c r="Q8" s="6"/>
      <c r="R8" s="6"/>
    </row>
    <row r="9" spans="1:18" ht="17.25" customHeight="1">
      <c r="A9" s="39" t="s">
        <v>699</v>
      </c>
      <c r="B9" s="64" t="s">
        <v>769</v>
      </c>
      <c r="C9" s="137" t="s">
        <v>828</v>
      </c>
      <c r="D9" s="13"/>
      <c r="E9" s="13"/>
      <c r="F9" s="15"/>
      <c r="G9" s="16"/>
      <c r="H9" s="16"/>
      <c r="I9" s="16"/>
      <c r="J9" s="6"/>
      <c r="K9" s="6"/>
      <c r="L9" s="6"/>
      <c r="M9" s="6"/>
      <c r="N9" s="6"/>
      <c r="O9" s="6"/>
      <c r="P9" s="6"/>
      <c r="Q9" s="6"/>
      <c r="R9" s="6"/>
    </row>
    <row r="10" spans="1:18" ht="17.25" customHeight="1">
      <c r="A10" s="39" t="s">
        <v>700</v>
      </c>
      <c r="B10" s="64" t="s">
        <v>829</v>
      </c>
      <c r="C10" s="137" t="s">
        <v>830</v>
      </c>
      <c r="D10" s="13"/>
      <c r="E10" s="13"/>
      <c r="F10" s="15"/>
      <c r="G10" s="16"/>
      <c r="H10" s="16"/>
      <c r="I10" s="16"/>
      <c r="J10" s="6"/>
      <c r="K10" s="6"/>
      <c r="L10" s="6"/>
      <c r="M10" s="6"/>
      <c r="N10" s="6"/>
      <c r="O10" s="6"/>
      <c r="P10" s="6"/>
      <c r="Q10" s="6"/>
      <c r="R10" s="6"/>
    </row>
    <row r="11" spans="1:18" ht="17.25" customHeight="1">
      <c r="A11" s="39" t="s">
        <v>701</v>
      </c>
      <c r="B11" s="64" t="s">
        <v>774</v>
      </c>
      <c r="C11" s="137" t="s">
        <v>831</v>
      </c>
      <c r="D11" s="13"/>
      <c r="E11" s="13"/>
      <c r="F11" s="15"/>
      <c r="G11" s="16"/>
      <c r="H11" s="16"/>
      <c r="I11" s="16"/>
      <c r="J11" s="6"/>
      <c r="K11" s="6"/>
      <c r="L11" s="6"/>
      <c r="M11" s="6"/>
      <c r="N11" s="6"/>
      <c r="O11" s="6"/>
      <c r="P11" s="6"/>
      <c r="Q11" s="6"/>
      <c r="R11" s="6"/>
    </row>
    <row r="12" spans="1:18" ht="17.25" customHeight="1">
      <c r="A12" s="39" t="s">
        <v>702</v>
      </c>
      <c r="B12" s="64" t="s">
        <v>869</v>
      </c>
      <c r="C12" s="137" t="s">
        <v>816</v>
      </c>
      <c r="D12" s="13"/>
      <c r="E12" s="13"/>
      <c r="F12" s="15"/>
      <c r="G12" s="16"/>
      <c r="H12" s="16"/>
      <c r="I12" s="16"/>
      <c r="J12" s="6"/>
      <c r="K12" s="6"/>
      <c r="L12" s="6"/>
      <c r="M12" s="6"/>
      <c r="N12" s="6"/>
      <c r="O12" s="6"/>
      <c r="P12" s="6"/>
      <c r="Q12" s="6"/>
      <c r="R12" s="6"/>
    </row>
    <row r="13" spans="1:18" ht="17.25" customHeight="1">
      <c r="A13" s="39" t="s">
        <v>703</v>
      </c>
      <c r="B13" s="64" t="s">
        <v>772</v>
      </c>
      <c r="C13" s="137" t="s">
        <v>818</v>
      </c>
      <c r="D13" s="13"/>
      <c r="E13" s="13"/>
      <c r="F13" s="15"/>
      <c r="G13" s="16"/>
      <c r="H13" s="16"/>
      <c r="I13" s="16"/>
      <c r="J13" s="6"/>
      <c r="K13" s="6"/>
      <c r="L13" s="6"/>
      <c r="M13" s="6"/>
      <c r="N13" s="6"/>
      <c r="O13" s="6"/>
      <c r="P13" s="6"/>
      <c r="Q13" s="6"/>
      <c r="R13" s="6"/>
    </row>
    <row r="14" spans="1:18" ht="17.25" customHeight="1">
      <c r="A14" s="39" t="s">
        <v>704</v>
      </c>
      <c r="B14" s="64" t="s">
        <v>832</v>
      </c>
      <c r="C14" s="137" t="s">
        <v>820</v>
      </c>
      <c r="D14" s="13"/>
      <c r="E14" s="13"/>
      <c r="F14" s="15"/>
      <c r="G14" s="16"/>
      <c r="H14" s="16"/>
      <c r="I14" s="16"/>
      <c r="J14" s="6"/>
      <c r="K14" s="6"/>
      <c r="L14" s="6"/>
      <c r="M14" s="6"/>
      <c r="N14" s="6"/>
      <c r="O14" s="6"/>
      <c r="P14" s="6"/>
      <c r="Q14" s="6"/>
      <c r="R14" s="6"/>
    </row>
    <row r="15" spans="1:18" ht="17.25" customHeight="1">
      <c r="A15" s="39" t="s">
        <v>705</v>
      </c>
      <c r="B15" s="64" t="s">
        <v>770</v>
      </c>
      <c r="C15" s="137" t="s">
        <v>822</v>
      </c>
      <c r="D15" s="13"/>
      <c r="E15" s="13"/>
      <c r="F15" s="15"/>
      <c r="G15" s="16"/>
      <c r="H15" s="16"/>
      <c r="I15" s="16"/>
      <c r="J15" s="6"/>
      <c r="K15" s="6"/>
      <c r="L15" s="6"/>
      <c r="M15" s="6"/>
      <c r="N15" s="6"/>
      <c r="O15" s="6"/>
      <c r="P15" s="6"/>
      <c r="Q15" s="6"/>
      <c r="R15" s="6"/>
    </row>
    <row r="16" spans="1:18" ht="17.25" customHeight="1">
      <c r="A16" s="39" t="s">
        <v>833</v>
      </c>
      <c r="B16" s="64" t="s">
        <v>834</v>
      </c>
      <c r="C16" s="137" t="s">
        <v>835</v>
      </c>
      <c r="D16" s="13"/>
      <c r="E16" s="13"/>
      <c r="F16" s="15"/>
      <c r="G16" s="16"/>
      <c r="H16" s="16"/>
      <c r="I16" s="16"/>
      <c r="J16" s="6"/>
      <c r="K16" s="6"/>
      <c r="L16" s="6"/>
      <c r="M16" s="6"/>
      <c r="N16" s="6"/>
      <c r="O16" s="6"/>
      <c r="P16" s="6"/>
      <c r="Q16" s="6"/>
      <c r="R16" s="6"/>
    </row>
    <row r="17" spans="1:18" ht="17.25" customHeight="1">
      <c r="A17" s="39" t="s">
        <v>836</v>
      </c>
      <c r="B17" s="65" t="s">
        <v>837</v>
      </c>
      <c r="C17" s="137" t="s">
        <v>726</v>
      </c>
      <c r="D17" s="13"/>
      <c r="E17" s="13"/>
      <c r="F17" s="15"/>
      <c r="G17" s="16"/>
      <c r="H17" s="16"/>
      <c r="I17" s="16"/>
      <c r="J17" s="6"/>
      <c r="K17" s="6"/>
      <c r="L17" s="6"/>
      <c r="M17" s="6"/>
      <c r="N17" s="6"/>
      <c r="O17" s="6"/>
      <c r="P17" s="6"/>
      <c r="Q17" s="6"/>
      <c r="R17" s="6"/>
    </row>
    <row r="18" spans="1:18" ht="17.25" customHeight="1">
      <c r="A18" s="39" t="s">
        <v>578</v>
      </c>
      <c r="B18" s="65" t="s">
        <v>838</v>
      </c>
      <c r="C18" s="137" t="s">
        <v>839</v>
      </c>
      <c r="E18" s="6"/>
      <c r="F18" s="6"/>
      <c r="H18" s="10"/>
      <c r="I18" s="10"/>
      <c r="J18" s="6"/>
      <c r="K18" s="6"/>
      <c r="L18" s="10"/>
      <c r="M18" s="10"/>
      <c r="N18" s="10"/>
      <c r="O18" s="10"/>
      <c r="P18" s="6"/>
      <c r="Q18" s="6"/>
      <c r="R18" s="6"/>
    </row>
    <row r="19" spans="1:18" ht="17.25" customHeight="1">
      <c r="A19" s="39" t="s">
        <v>579</v>
      </c>
      <c r="B19" s="61" t="s">
        <v>755</v>
      </c>
      <c r="C19" s="137" t="s">
        <v>840</v>
      </c>
      <c r="E19" s="6"/>
      <c r="F19" s="6"/>
      <c r="H19" s="10"/>
      <c r="I19" s="10"/>
      <c r="J19" s="6"/>
      <c r="K19" s="6"/>
      <c r="L19" s="10"/>
      <c r="M19" s="10"/>
      <c r="N19" s="10"/>
      <c r="O19" s="10"/>
      <c r="P19" s="6"/>
      <c r="Q19" s="6"/>
      <c r="R19" s="6"/>
    </row>
    <row r="20" spans="1:18" ht="17.25" customHeight="1">
      <c r="A20" s="39" t="s">
        <v>580</v>
      </c>
      <c r="B20" s="61" t="s">
        <v>729</v>
      </c>
      <c r="C20" s="137" t="s">
        <v>841</v>
      </c>
      <c r="E20" s="6"/>
      <c r="F20" s="6"/>
      <c r="H20" s="10"/>
      <c r="I20" s="10"/>
      <c r="J20" s="6"/>
      <c r="K20" s="6"/>
      <c r="L20" s="10"/>
      <c r="M20" s="10"/>
      <c r="N20" s="10"/>
      <c r="O20" s="10"/>
      <c r="P20" s="6"/>
      <c r="Q20" s="6"/>
      <c r="R20" s="6"/>
    </row>
    <row r="21" spans="1:18" ht="17.25" customHeight="1">
      <c r="A21" s="39" t="s">
        <v>842</v>
      </c>
      <c r="B21" s="61" t="s">
        <v>843</v>
      </c>
      <c r="C21" s="137" t="s">
        <v>844</v>
      </c>
      <c r="E21" s="10"/>
      <c r="F21" s="10"/>
      <c r="G21" s="10"/>
      <c r="H21" s="10"/>
      <c r="I21" s="10"/>
      <c r="J21" s="6"/>
      <c r="K21" s="10"/>
      <c r="L21" s="10"/>
      <c r="M21" s="10"/>
      <c r="N21" s="10"/>
      <c r="O21" s="10"/>
      <c r="P21" s="6"/>
      <c r="Q21" s="6"/>
      <c r="R21" s="6"/>
    </row>
    <row r="22" spans="1:18" ht="17.25" customHeight="1">
      <c r="A22" s="39" t="s">
        <v>845</v>
      </c>
      <c r="B22" s="61" t="s">
        <v>846</v>
      </c>
      <c r="C22" s="137" t="s">
        <v>847</v>
      </c>
      <c r="E22" s="10"/>
      <c r="F22" s="10"/>
      <c r="G22" s="10"/>
      <c r="H22" s="10"/>
      <c r="I22" s="10"/>
      <c r="J22" s="6"/>
      <c r="K22" s="10"/>
      <c r="L22" s="10"/>
      <c r="M22" s="10"/>
      <c r="N22" s="10"/>
      <c r="O22" s="10"/>
      <c r="P22" s="6"/>
      <c r="Q22" s="6"/>
      <c r="R22" s="6"/>
    </row>
    <row r="23" spans="1:18" ht="17.25" customHeight="1">
      <c r="A23" s="39" t="s">
        <v>581</v>
      </c>
      <c r="B23" s="61" t="s">
        <v>848</v>
      </c>
      <c r="C23" s="137" t="s">
        <v>849</v>
      </c>
      <c r="E23" s="10"/>
      <c r="F23" s="10"/>
      <c r="G23" s="10"/>
      <c r="H23" s="10"/>
      <c r="I23" s="10"/>
      <c r="J23" s="6"/>
      <c r="K23" s="10"/>
      <c r="L23" s="10"/>
      <c r="M23" s="10"/>
      <c r="N23" s="10"/>
      <c r="O23" s="10"/>
      <c r="P23" s="6"/>
      <c r="Q23" s="6"/>
      <c r="R23" s="6"/>
    </row>
    <row r="24" spans="1:18" ht="17.25" customHeight="1">
      <c r="A24" s="39" t="s">
        <v>582</v>
      </c>
      <c r="B24" s="61" t="s">
        <v>850</v>
      </c>
      <c r="C24" s="137" t="s">
        <v>851</v>
      </c>
      <c r="E24" s="10"/>
      <c r="F24" s="10"/>
      <c r="G24" s="10"/>
      <c r="H24" s="10"/>
      <c r="I24" s="10"/>
      <c r="J24" s="6"/>
      <c r="K24" s="10"/>
      <c r="L24" s="6"/>
      <c r="M24" s="6"/>
      <c r="N24" s="6"/>
      <c r="O24" s="6"/>
      <c r="P24" s="6"/>
      <c r="Q24" s="6"/>
      <c r="R24" s="6"/>
    </row>
    <row r="25" spans="1:18" ht="17.25" customHeight="1">
      <c r="A25" s="39" t="s">
        <v>710</v>
      </c>
      <c r="B25" s="63" t="s">
        <v>852</v>
      </c>
      <c r="C25" s="137" t="s">
        <v>853</v>
      </c>
      <c r="E25" s="6"/>
      <c r="F25" s="6"/>
      <c r="H25" s="10"/>
      <c r="I25" s="10"/>
      <c r="J25" s="6"/>
      <c r="K25" s="6"/>
      <c r="L25" s="6"/>
      <c r="M25" s="6"/>
      <c r="N25" s="6"/>
      <c r="O25" s="6"/>
      <c r="P25" s="6"/>
      <c r="Q25" s="6"/>
      <c r="R25" s="6"/>
    </row>
    <row r="26" spans="1:18" ht="17.25" customHeight="1">
      <c r="A26" s="39" t="s">
        <v>605</v>
      </c>
      <c r="B26" s="61" t="s">
        <v>854</v>
      </c>
      <c r="C26" s="137" t="s">
        <v>823</v>
      </c>
      <c r="E26" s="6"/>
      <c r="F26" s="6"/>
      <c r="H26" s="10"/>
      <c r="I26" s="10"/>
      <c r="J26" s="6"/>
      <c r="K26" s="6"/>
      <c r="L26" s="6"/>
      <c r="M26" s="6"/>
      <c r="N26" s="6"/>
      <c r="O26" s="6"/>
      <c r="P26" s="6"/>
      <c r="Q26" s="6"/>
      <c r="R26" s="6"/>
    </row>
    <row r="27" spans="1:18" ht="17.25" customHeight="1">
      <c r="A27" s="39" t="s">
        <v>606</v>
      </c>
      <c r="B27" s="61" t="s">
        <v>855</v>
      </c>
      <c r="C27" s="67" t="s">
        <v>856</v>
      </c>
      <c r="E27" s="10"/>
      <c r="F27" s="10"/>
      <c r="G27" s="10"/>
      <c r="H27" s="10"/>
      <c r="I27" s="10"/>
      <c r="J27" s="6"/>
      <c r="K27" s="6"/>
    </row>
    <row r="28" spans="1:18" ht="17.25" customHeight="1">
      <c r="A28" s="39" t="s">
        <v>717</v>
      </c>
      <c r="B28" s="61" t="s">
        <v>857</v>
      </c>
      <c r="C28" s="67" t="s">
        <v>858</v>
      </c>
      <c r="E28" s="10"/>
      <c r="F28" s="10"/>
      <c r="G28" s="10"/>
      <c r="H28" s="10"/>
      <c r="I28" s="10"/>
      <c r="J28" s="6"/>
      <c r="K28" s="6"/>
    </row>
    <row r="29" spans="1:18" ht="17.25" customHeight="1">
      <c r="A29" s="39" t="s">
        <v>616</v>
      </c>
      <c r="B29" s="61" t="s">
        <v>746</v>
      </c>
      <c r="C29" s="67" t="s">
        <v>859</v>
      </c>
      <c r="D29" s="10"/>
      <c r="E29" s="10"/>
      <c r="F29" s="10"/>
      <c r="G29" s="10"/>
      <c r="H29" s="10"/>
      <c r="I29" s="10"/>
      <c r="J29" s="6"/>
      <c r="K29" s="6"/>
    </row>
    <row r="30" spans="1:18" ht="17.25" customHeight="1">
      <c r="A30" s="39" t="s">
        <v>617</v>
      </c>
      <c r="B30" s="61" t="s">
        <v>860</v>
      </c>
      <c r="C30" s="67" t="s">
        <v>618</v>
      </c>
      <c r="D30" s="10"/>
      <c r="E30" s="10"/>
      <c r="F30" s="10"/>
      <c r="G30" s="10"/>
      <c r="H30" s="10"/>
      <c r="I30" s="10"/>
      <c r="J30" s="6"/>
      <c r="K30" s="6"/>
    </row>
    <row r="31" spans="1:18" ht="17.25" customHeight="1">
      <c r="A31" s="39" t="s">
        <v>690</v>
      </c>
      <c r="B31" s="61" t="s">
        <v>861</v>
      </c>
      <c r="C31" s="67" t="s">
        <v>767</v>
      </c>
      <c r="D31" s="10"/>
      <c r="E31" s="10"/>
      <c r="F31" s="10"/>
      <c r="G31" s="10"/>
      <c r="H31" s="10"/>
      <c r="I31" s="10"/>
      <c r="J31" s="6"/>
      <c r="K31" s="6"/>
    </row>
    <row r="32" spans="1:18" ht="17.25" customHeight="1">
      <c r="A32" s="39" t="s">
        <v>654</v>
      </c>
      <c r="B32" s="61" t="s">
        <v>862</v>
      </c>
      <c r="C32" s="67" t="s">
        <v>863</v>
      </c>
      <c r="D32" s="10"/>
      <c r="E32" s="10"/>
      <c r="F32" s="10"/>
      <c r="G32" s="10"/>
      <c r="H32" s="10"/>
      <c r="I32" s="10"/>
      <c r="J32" s="6"/>
      <c r="K32" s="6"/>
    </row>
    <row r="33" spans="1:9" ht="17.25" customHeight="1">
      <c r="A33" s="39" t="s">
        <v>672</v>
      </c>
      <c r="B33" s="61" t="s">
        <v>864</v>
      </c>
      <c r="C33" s="67" t="s">
        <v>752</v>
      </c>
      <c r="D33" s="11"/>
      <c r="E33" s="11"/>
      <c r="F33" s="11"/>
      <c r="G33" s="11"/>
      <c r="H33" s="11"/>
      <c r="I33" s="11"/>
    </row>
    <row r="34" spans="1:9" ht="17.25" customHeight="1">
      <c r="A34" s="39" t="s">
        <v>689</v>
      </c>
      <c r="B34" s="61" t="s">
        <v>865</v>
      </c>
      <c r="C34" s="67" t="s">
        <v>866</v>
      </c>
      <c r="D34" s="11"/>
      <c r="E34" s="11"/>
      <c r="F34" s="11"/>
      <c r="G34" s="11"/>
      <c r="H34" s="11"/>
      <c r="I34" s="11"/>
    </row>
    <row r="35" spans="1:9" ht="17.25" customHeight="1">
      <c r="A35" s="11"/>
      <c r="B35" s="78"/>
      <c r="C35" s="11"/>
      <c r="D35" s="11"/>
      <c r="E35" s="11"/>
      <c r="F35" s="11"/>
      <c r="G35" s="11"/>
      <c r="H35" s="11"/>
      <c r="I35" s="11"/>
    </row>
    <row r="36" spans="1:9" ht="17.25" customHeight="1">
      <c r="A36" s="11"/>
      <c r="C36" s="11"/>
      <c r="D36" s="11"/>
      <c r="E36" s="11"/>
      <c r="F36" s="11"/>
      <c r="G36" s="11"/>
      <c r="H36" s="11"/>
      <c r="I36" s="11"/>
    </row>
    <row r="37" spans="1:9" ht="17.25" customHeight="1">
      <c r="A37" s="11"/>
      <c r="B37" s="11"/>
      <c r="C37" s="11"/>
      <c r="D37" s="11"/>
      <c r="E37" s="11"/>
      <c r="F37" s="11"/>
      <c r="G37" s="11"/>
      <c r="H37" s="11"/>
      <c r="I37" s="11"/>
    </row>
    <row r="38" spans="1:9" ht="17.25" customHeight="1">
      <c r="A38" s="26"/>
      <c r="B38" s="11"/>
      <c r="C38" s="11"/>
      <c r="D38" s="11"/>
      <c r="E38" s="11"/>
      <c r="F38" s="11"/>
      <c r="G38" s="11"/>
      <c r="H38" s="11"/>
      <c r="I38" s="11"/>
    </row>
    <row r="39" spans="1:9" ht="17.25" customHeight="1">
      <c r="A39" s="26"/>
      <c r="B39" s="11"/>
      <c r="C39" s="11"/>
      <c r="D39" s="11"/>
      <c r="E39" s="11"/>
      <c r="F39" s="11"/>
      <c r="G39" s="11"/>
      <c r="H39" s="11"/>
      <c r="I39" s="11"/>
    </row>
    <row r="40" spans="1:9" ht="17.25" customHeight="1">
      <c r="A40" s="26"/>
    </row>
    <row r="41" spans="1:9" ht="17.25" customHeight="1">
      <c r="A41" s="26"/>
    </row>
    <row r="42" spans="1:9" ht="17.25" customHeight="1">
      <c r="A42" s="26"/>
    </row>
    <row r="43" spans="1:9" ht="17.25" customHeight="1">
      <c r="A43" s="26"/>
    </row>
    <row r="44" spans="1:9" ht="17.25" customHeight="1">
      <c r="A44" s="26"/>
    </row>
    <row r="45" spans="1:9" ht="17.25" customHeight="1">
      <c r="A45" s="26"/>
    </row>
    <row r="46" spans="1:9" ht="17.25" customHeight="1">
      <c r="A46" s="26"/>
    </row>
    <row r="47" spans="1:9" ht="17.25" customHeight="1">
      <c r="A47" s="10"/>
    </row>
    <row r="48" spans="1:9" ht="17.25" customHeight="1">
      <c r="A48" s="10"/>
    </row>
    <row r="49" spans="1:1" ht="17.25" customHeight="1">
      <c r="A49" s="11"/>
    </row>
  </sheetData>
  <hyperlinks>
    <hyperlink ref="A8" location="'Ordlista - List of terms'!A1" display="Ordlista - List of Terms" xr:uid="{A170B447-60DC-4CB9-A59D-FED341E6C3F1}"/>
    <hyperlink ref="A5" location="'Mer information'!A1" display="Mer information" xr:uid="{01A14DC1-83C9-4E61-AB5A-DAFCD86E4833}"/>
    <hyperlink ref="A6" location="'Om statistiken'!A1" display="Ordlista - List of Terms" xr:uid="{74CB84C6-30C0-4448-8AC3-5A4122934F8A}"/>
    <hyperlink ref="A7" location="'Definitioner och mått'!A1" display="Definitioner och mått" xr:uid="{FD05264D-25F5-4A6D-A000-3BCDABCC16EF}"/>
    <hyperlink ref="A16" location="'Tabell 1'!A1" display="1a. Insats per åldersgrupp 31 oktober 2023" xr:uid="{26B58486-6F42-455C-B841-F9DC7AAC171E}"/>
    <hyperlink ref="A18" location="'Tabell 2'!A1" display="2a. Insats per boendeform - ordinärt boende" xr:uid="{0AF041D5-16CA-466E-B455-C8209F2C609D}"/>
    <hyperlink ref="A21" location="'Tabell 3'!A1" display="3. Insats per kommun 31 oktober 2023" xr:uid="{E159DBD9-3893-4BEB-AAE1-809772E7992A}"/>
    <hyperlink ref="A23" location="'Tabell 5'!A1" display="5. Personlig omvårdnad och service per kommun" xr:uid="{D46F1942-D1DD-4933-8374-7F6068A04998}"/>
    <hyperlink ref="A24" location="'Tabell 6'!A1" display="6. Hemtjänst per kommun" xr:uid="{E338A158-9DBC-41A2-A4FE-DCA023EEE86D}"/>
    <hyperlink ref="A25" location="'Tabell 7'!A1" display="7a. Timmar per åldersgrp" xr:uid="{6AAFD8D5-E320-4CBD-BA02-208A4065327A}"/>
    <hyperlink ref="A27" location="'Tabell 8'!A1" display="8. Hemtjänsttimmar per kommun" xr:uid="{68BE4CE7-454A-4806-AEB2-C0601B33EBA0}"/>
    <hyperlink ref="A28" location="'Tabell 9'!A1" display="9. Särskilt boende för äldre per kommun" xr:uid="{BDD167B6-8F35-469F-BFD7-320788324074}"/>
    <hyperlink ref="A29" location="'Tabell 10'!A1" display="10. Korttidsplats" xr:uid="{D860DA45-9D0B-4E16-9858-29D5065F0053}"/>
    <hyperlink ref="A30" location="'Tabell 11'!A1" display="11a. Insatser över år" xr:uid="{0558927D-19CA-4F6A-A479-1AAD7EF2CB27}"/>
    <hyperlink ref="A32" location="'Tabell 12'!A1" display="12. Insatser över månader" xr:uid="{EF0486AB-0C96-426C-BE95-1F47AFBC36B9}"/>
    <hyperlink ref="A33" location="'Tabell 13'!A1" display="13. Imputering p.g.a. bortfall" xr:uid="{499334A9-98F7-4749-825B-AB3E677564FB}"/>
    <hyperlink ref="A17" location="'Tabell 1'!A1" display="1b. Insats per åldersgrupp 2023" xr:uid="{73F31C41-791B-4D22-9F5C-49753A23BD94}"/>
    <hyperlink ref="A19" location="'Tabell 2'!A1" display="2b. Insats per boendeform - särskilt boende" xr:uid="{D2BC9DF3-DA1F-492E-A5E8-23F0DB9E254E}"/>
    <hyperlink ref="A20" location="'Tabell 2'!A1" display="2c. Insats per boendeform - annat boende" xr:uid="{5A29FB72-8A06-4F4A-AD83-F1BE7D1F0478}"/>
    <hyperlink ref="A26" location="'Tabell 7'!A1" display="7b. Timmar per åldersgrp" xr:uid="{8A4F8DCE-FBA2-4418-AAF0-46EAF59C103D}"/>
    <hyperlink ref="A22" location="'Tabell 4 '!A1" display="4. Insats per kommun 2023" xr:uid="{89C1C6D8-41DF-49A3-915B-3B3AFCC2B05B}"/>
    <hyperlink ref="A31" location="'Tabell 11'!A1" display="11b. Insatser över år - efter kön" xr:uid="{BEFEE98A-81FB-40DE-BEE1-E59BD5416420}"/>
    <hyperlink ref="A34" location="'Tabell 14'!A1" display="14 Imputering p.g.a. avvikande rapportering" xr:uid="{30DB2A74-AF9B-4A3F-A7F3-CE1C67D222EE}"/>
    <hyperlink ref="A9" location="'Figur 1'!A1" display="Figur 1" xr:uid="{EAABC182-E1CB-4B3E-AFBA-C960700F82D7}"/>
    <hyperlink ref="A10" location="'Figur 2'!A1" display="Figur 2" xr:uid="{70584FEA-F956-4561-8B70-9652D3DC1579}"/>
    <hyperlink ref="A11" location="'Figur 3'!A1" display="Figur 3" xr:uid="{3B900FD1-3F3E-4238-954D-D96BAFFE485B}"/>
    <hyperlink ref="A12" location="'Figur 4'!A1" display="Figur 4" xr:uid="{B149E29D-71F3-4035-B575-07B38481D671}"/>
    <hyperlink ref="A13" location="'Figur 5'!A1" display="Figur 5" xr:uid="{36AB5829-435A-4116-B49A-C5C41974B7C8}"/>
    <hyperlink ref="A14" location="'Figur 6'!A1" display="Figur 6" xr:uid="{283A7362-E21F-403F-96A9-1A9EA4DDB5D1}"/>
    <hyperlink ref="A15" location="'Figur 7'!A1" display="Figur 7" xr:uid="{9E281067-C01E-4D33-8DB0-740CF020CF12}"/>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282E2-BC83-474C-A696-DB7925F9AEFB}">
  <sheetPr>
    <tabColor theme="2" tint="-9.9978637043366805E-2"/>
  </sheetPr>
  <dimension ref="A1:H124"/>
  <sheetViews>
    <sheetView showGridLines="0" zoomScaleNormal="100" workbookViewId="0"/>
  </sheetViews>
  <sheetFormatPr defaultColWidth="9.33203125" defaultRowHeight="13.5"/>
  <cols>
    <col min="1" max="1" width="13.6640625" style="24" customWidth="1"/>
    <col min="2" max="2" width="31.6640625" style="24" customWidth="1"/>
    <col min="3" max="3" width="28.6640625" style="24" customWidth="1"/>
    <col min="4" max="4" width="38.83203125" style="24" bestFit="1" customWidth="1"/>
    <col min="5" max="5" width="35.83203125" style="24" bestFit="1" customWidth="1"/>
    <col min="6" max="6" width="11.33203125" style="24" customWidth="1"/>
    <col min="7" max="7" width="36.6640625" style="24" bestFit="1" customWidth="1"/>
    <col min="8" max="8" width="33.6640625" style="24" bestFit="1" customWidth="1"/>
    <col min="9" max="16384" width="9.33203125" style="24"/>
  </cols>
  <sheetData>
    <row r="1" spans="1:8">
      <c r="A1" s="74" t="s">
        <v>692</v>
      </c>
    </row>
    <row r="2" spans="1:8" ht="17.25" customHeight="1">
      <c r="A2" s="215" t="s">
        <v>772</v>
      </c>
      <c r="B2" s="60"/>
      <c r="C2" s="60"/>
    </row>
    <row r="3" spans="1:8" ht="17.25" customHeight="1">
      <c r="A3" s="120" t="s">
        <v>678</v>
      </c>
      <c r="B3" s="125" t="s">
        <v>693</v>
      </c>
      <c r="C3" s="122" t="s">
        <v>694</v>
      </c>
      <c r="D3" s="187" t="s">
        <v>684</v>
      </c>
      <c r="E3" s="187" t="s">
        <v>685</v>
      </c>
      <c r="F3" s="77" t="s">
        <v>687</v>
      </c>
      <c r="G3" s="187" t="s">
        <v>686</v>
      </c>
      <c r="H3" s="202" t="s">
        <v>688</v>
      </c>
    </row>
    <row r="4" spans="1:8">
      <c r="A4" s="326" t="s">
        <v>126</v>
      </c>
      <c r="B4" s="203">
        <v>4032</v>
      </c>
      <c r="C4" s="203">
        <v>4650</v>
      </c>
      <c r="D4" s="252">
        <v>536677</v>
      </c>
      <c r="E4" s="252">
        <v>521024</v>
      </c>
      <c r="F4" s="268" t="s">
        <v>126</v>
      </c>
      <c r="G4" s="254">
        <f>100*(Tabell10410213132[[#This Row],[Kvinnor ]]/Tabell10410213132[[#This Row],[Antal kvinnor i befolkningen]])</f>
        <v>0.75128988199606095</v>
      </c>
      <c r="H4" s="255">
        <f>100*(Tabell10410213132[[#This Row],[Män  ]]/Tabell10410213132[[#This Row],[Antal män i befolkningen]])</f>
        <v>0.89247328338042009</v>
      </c>
    </row>
    <row r="5" spans="1:8">
      <c r="A5" s="326" t="s">
        <v>127</v>
      </c>
      <c r="B5" s="203">
        <v>6407</v>
      </c>
      <c r="C5" s="203">
        <v>5420</v>
      </c>
      <c r="D5" s="252">
        <v>263828</v>
      </c>
      <c r="E5" s="252">
        <v>241735</v>
      </c>
      <c r="F5" s="268" t="s">
        <v>127</v>
      </c>
      <c r="G5" s="254">
        <f>100*(Tabell10410213132[[#This Row],[Kvinnor ]]/Tabell10410213132[[#This Row],[Antal kvinnor i befolkningen]])</f>
        <v>2.4284761283866763</v>
      </c>
      <c r="H5" s="256">
        <f>100*(Tabell10410213132[[#This Row],[Män  ]]/Tabell10410213132[[#This Row],[Antal män i befolkningen]])</f>
        <v>2.2421246406188597</v>
      </c>
    </row>
    <row r="6" spans="1:8">
      <c r="A6" s="326" t="s">
        <v>115</v>
      </c>
      <c r="B6" s="203">
        <v>10174</v>
      </c>
      <c r="C6" s="203">
        <v>6695</v>
      </c>
      <c r="D6" s="252">
        <v>191464</v>
      </c>
      <c r="E6" s="252">
        <v>165488</v>
      </c>
      <c r="F6" s="268" t="s">
        <v>115</v>
      </c>
      <c r="G6" s="254">
        <f>100*(Tabell10410213132[[#This Row],[Kvinnor ]]/Tabell10410213132[[#This Row],[Antal kvinnor i befolkningen]])</f>
        <v>5.3137926712071195</v>
      </c>
      <c r="H6" s="256">
        <f>100*(Tabell10410213132[[#This Row],[Män  ]]/Tabell10410213132[[#This Row],[Antal män i befolkningen]])</f>
        <v>4.0456105578652233</v>
      </c>
    </row>
    <row r="7" spans="1:8">
      <c r="A7" s="326" t="s">
        <v>116</v>
      </c>
      <c r="B7" s="203">
        <v>13718</v>
      </c>
      <c r="C7" s="203">
        <v>6456</v>
      </c>
      <c r="D7" s="252">
        <v>111950</v>
      </c>
      <c r="E7" s="252">
        <v>80184</v>
      </c>
      <c r="F7" s="268" t="s">
        <v>116</v>
      </c>
      <c r="G7" s="254">
        <f>100*(Tabell10410213132[[#This Row],[Kvinnor ]]/Tabell10410213132[[#This Row],[Antal kvinnor i befolkningen]])</f>
        <v>12.253684680661008</v>
      </c>
      <c r="H7" s="256">
        <f>100*(Tabell10410213132[[#This Row],[Män  ]]/Tabell10410213132[[#This Row],[Antal män i befolkningen]])</f>
        <v>8.0514815923376233</v>
      </c>
    </row>
    <row r="8" spans="1:8">
      <c r="A8" s="326" t="s">
        <v>107</v>
      </c>
      <c r="B8" s="203">
        <v>12933</v>
      </c>
      <c r="C8" s="203">
        <v>4461</v>
      </c>
      <c r="D8" s="252">
        <v>54223</v>
      </c>
      <c r="E8" s="252">
        <v>28476</v>
      </c>
      <c r="F8" s="268" t="s">
        <v>107</v>
      </c>
      <c r="G8" s="254">
        <f>100*(Tabell10410213132[[#This Row],[Kvinnor ]]/Tabell10410213132[[#This Row],[Antal kvinnor i befolkningen]])</f>
        <v>23.851502130092399</v>
      </c>
      <c r="H8" s="256">
        <f>100*(Tabell10410213132[[#This Row],[Män  ]]/Tabell10410213132[[#This Row],[Antal män i befolkningen]])</f>
        <v>15.665823851664559</v>
      </c>
    </row>
    <row r="9" spans="1:8">
      <c r="A9" s="191" t="s">
        <v>108</v>
      </c>
      <c r="B9" s="204">
        <v>7727</v>
      </c>
      <c r="C9" s="204">
        <v>1761</v>
      </c>
      <c r="D9" s="252">
        <v>19496</v>
      </c>
      <c r="E9" s="252">
        <v>6364</v>
      </c>
      <c r="F9" s="269" t="s">
        <v>108</v>
      </c>
      <c r="G9" s="254">
        <f>100*(Tabell10410213132[[#This Row],[Kvinnor ]]/Tabell10410213132[[#This Row],[Antal kvinnor i befolkningen]])</f>
        <v>39.633771029954865</v>
      </c>
      <c r="H9" s="256">
        <f>100*(Tabell10410213132[[#This Row],[Män  ]]/Tabell10410213132[[#This Row],[Antal män i befolkningen]])</f>
        <v>27.671275927089876</v>
      </c>
    </row>
    <row r="10" spans="1:8">
      <c r="A10" s="32" t="s">
        <v>817</v>
      </c>
      <c r="D10" s="146"/>
      <c r="E10" s="146"/>
    </row>
    <row r="11" spans="1:8">
      <c r="D11" s="146"/>
      <c r="E11" s="146"/>
    </row>
    <row r="12" spans="1:8" ht="17.25">
      <c r="A12" s="215" t="s">
        <v>818</v>
      </c>
      <c r="B12" s="60"/>
      <c r="C12" s="60"/>
    </row>
    <row r="13" spans="1:8" ht="15">
      <c r="A13" s="120" t="s">
        <v>795</v>
      </c>
      <c r="B13" s="125" t="s">
        <v>780</v>
      </c>
      <c r="C13" s="122" t="s">
        <v>781</v>
      </c>
      <c r="D13" s="187" t="s">
        <v>805</v>
      </c>
      <c r="E13" s="187" t="s">
        <v>806</v>
      </c>
      <c r="F13" s="77" t="s">
        <v>807</v>
      </c>
      <c r="G13" s="187" t="s">
        <v>808</v>
      </c>
      <c r="H13" s="202" t="s">
        <v>809</v>
      </c>
    </row>
    <row r="14" spans="1:8">
      <c r="A14" s="326" t="s">
        <v>126</v>
      </c>
      <c r="B14" s="203">
        <v>4032</v>
      </c>
      <c r="C14" s="203">
        <v>4650</v>
      </c>
      <c r="D14" s="252">
        <v>536677</v>
      </c>
      <c r="E14" s="252">
        <v>521024</v>
      </c>
      <c r="F14" s="184" t="s">
        <v>126</v>
      </c>
      <c r="G14" s="254">
        <f>100*(Tabell1041021313226[[#This Row],[Women]]/Tabell1041021313226[[#This Row],[Number of women in the population]])</f>
        <v>0.75128988199606095</v>
      </c>
      <c r="H14" s="255">
        <f>100*(Tabell1041021313226[[#This Row],[Men]]/Tabell1041021313226[[#This Row],[Number of men in the population]])</f>
        <v>0.89247328338042009</v>
      </c>
    </row>
    <row r="15" spans="1:8">
      <c r="A15" s="326" t="s">
        <v>127</v>
      </c>
      <c r="B15" s="203">
        <v>6407</v>
      </c>
      <c r="C15" s="203">
        <v>5420</v>
      </c>
      <c r="D15" s="252">
        <v>263828</v>
      </c>
      <c r="E15" s="252">
        <v>241735</v>
      </c>
      <c r="F15" s="184" t="s">
        <v>127</v>
      </c>
      <c r="G15" s="254">
        <f>100*(Tabell1041021313226[[#This Row],[Women]]/Tabell1041021313226[[#This Row],[Number of women in the population]])</f>
        <v>2.4284761283866763</v>
      </c>
      <c r="H15" s="256">
        <f>100*(Tabell1041021313226[[#This Row],[Men]]/Tabell1041021313226[[#This Row],[Number of men in the population]])</f>
        <v>2.2421246406188597</v>
      </c>
    </row>
    <row r="16" spans="1:8">
      <c r="A16" s="326" t="s">
        <v>115</v>
      </c>
      <c r="B16" s="203">
        <v>10174</v>
      </c>
      <c r="C16" s="203">
        <v>6695</v>
      </c>
      <c r="D16" s="252">
        <v>191464</v>
      </c>
      <c r="E16" s="252">
        <v>165488</v>
      </c>
      <c r="F16" s="184" t="s">
        <v>115</v>
      </c>
      <c r="G16" s="254">
        <f>100*(Tabell1041021313226[[#This Row],[Women]]/Tabell1041021313226[[#This Row],[Number of women in the population]])</f>
        <v>5.3137926712071195</v>
      </c>
      <c r="H16" s="256">
        <f>100*(Tabell1041021313226[[#This Row],[Men]]/Tabell1041021313226[[#This Row],[Number of men in the population]])</f>
        <v>4.0456105578652233</v>
      </c>
    </row>
    <row r="17" spans="1:8">
      <c r="A17" s="326" t="s">
        <v>116</v>
      </c>
      <c r="B17" s="203">
        <v>13718</v>
      </c>
      <c r="C17" s="203">
        <v>6456</v>
      </c>
      <c r="D17" s="252">
        <v>111950</v>
      </c>
      <c r="E17" s="252">
        <v>80184</v>
      </c>
      <c r="F17" s="184" t="s">
        <v>116</v>
      </c>
      <c r="G17" s="254">
        <f>100*(Tabell1041021313226[[#This Row],[Women]]/Tabell1041021313226[[#This Row],[Number of women in the population]])</f>
        <v>12.253684680661008</v>
      </c>
      <c r="H17" s="256">
        <f>100*(Tabell1041021313226[[#This Row],[Men]]/Tabell1041021313226[[#This Row],[Number of men in the population]])</f>
        <v>8.0514815923376233</v>
      </c>
    </row>
    <row r="18" spans="1:8">
      <c r="A18" s="326" t="s">
        <v>107</v>
      </c>
      <c r="B18" s="203">
        <v>12933</v>
      </c>
      <c r="C18" s="203">
        <v>4461</v>
      </c>
      <c r="D18" s="252">
        <v>54223</v>
      </c>
      <c r="E18" s="252">
        <v>28476</v>
      </c>
      <c r="F18" s="184" t="s">
        <v>107</v>
      </c>
      <c r="G18" s="254">
        <f>100*(Tabell1041021313226[[#This Row],[Women]]/Tabell1041021313226[[#This Row],[Number of women in the population]])</f>
        <v>23.851502130092399</v>
      </c>
      <c r="H18" s="256">
        <f>100*(Tabell1041021313226[[#This Row],[Men]]/Tabell1041021313226[[#This Row],[Number of men in the population]])</f>
        <v>15.665823851664559</v>
      </c>
    </row>
    <row r="19" spans="1:8">
      <c r="A19" s="191" t="s">
        <v>108</v>
      </c>
      <c r="B19" s="204">
        <v>7727</v>
      </c>
      <c r="C19" s="204">
        <v>1761</v>
      </c>
      <c r="D19" s="252">
        <v>19496</v>
      </c>
      <c r="E19" s="252">
        <v>6364</v>
      </c>
      <c r="F19" s="185" t="s">
        <v>108</v>
      </c>
      <c r="G19" s="254">
        <f>100*(Tabell1041021313226[[#This Row],[Women]]/Tabell1041021313226[[#This Row],[Number of women in the population]])</f>
        <v>39.633771029954865</v>
      </c>
      <c r="H19" s="256">
        <f>100*(Tabell1041021313226[[#This Row],[Men]]/Tabell1041021313226[[#This Row],[Number of men in the population]])</f>
        <v>27.671275927089876</v>
      </c>
    </row>
    <row r="20" spans="1:8">
      <c r="A20" s="24" t="s">
        <v>813</v>
      </c>
    </row>
    <row r="124" ht="12.75" customHeight="1"/>
  </sheetData>
  <sortState ref="B13:C21">
    <sortCondition ref="C13:C21"/>
  </sortState>
  <pageMargins left="0.7" right="0.7" top="0.75" bottom="0.75" header="0.3" footer="0.3"/>
  <pageSetup paperSize="9" orientation="portrait" r:id="rId1"/>
  <drawing r:id="rId2"/>
  <tableParts count="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C3759-DBCC-4E67-9A49-FFF994EADE9F}">
  <sheetPr>
    <tabColor theme="2" tint="-9.9978637043366805E-2"/>
  </sheetPr>
  <dimension ref="A1:H125"/>
  <sheetViews>
    <sheetView showGridLines="0" zoomScaleNormal="100" workbookViewId="0"/>
  </sheetViews>
  <sheetFormatPr defaultColWidth="9.33203125" defaultRowHeight="13.5"/>
  <cols>
    <col min="1" max="1" width="13.6640625" style="24" customWidth="1"/>
    <col min="2" max="2" width="31.6640625" style="24" customWidth="1"/>
    <col min="3" max="3" width="28.6640625" style="24" customWidth="1"/>
    <col min="4" max="4" width="38.83203125" style="82" bestFit="1" customWidth="1"/>
    <col min="5" max="5" width="35.83203125" style="82" bestFit="1" customWidth="1"/>
    <col min="6" max="6" width="6.1640625" style="24" bestFit="1" customWidth="1"/>
    <col min="7" max="7" width="36.6640625" style="24" bestFit="1" customWidth="1"/>
    <col min="8" max="8" width="33.6640625" style="24" bestFit="1" customWidth="1"/>
    <col min="9" max="16384" width="9.33203125" style="24"/>
  </cols>
  <sheetData>
    <row r="1" spans="1:8">
      <c r="A1" s="74" t="s">
        <v>697</v>
      </c>
    </row>
    <row r="2" spans="1:8" ht="17.25" customHeight="1">
      <c r="A2" s="215" t="s">
        <v>771</v>
      </c>
      <c r="B2" s="60"/>
      <c r="C2" s="60"/>
    </row>
    <row r="3" spans="1:8" ht="17.25" customHeight="1">
      <c r="A3" s="77" t="s">
        <v>670</v>
      </c>
      <c r="B3" s="125" t="s">
        <v>714</v>
      </c>
      <c r="C3" s="122" t="s">
        <v>713</v>
      </c>
      <c r="D3" s="270" t="s">
        <v>684</v>
      </c>
      <c r="E3" s="270" t="s">
        <v>685</v>
      </c>
      <c r="F3" s="75" t="s">
        <v>695</v>
      </c>
      <c r="G3" s="270" t="s">
        <v>686</v>
      </c>
      <c r="H3" s="271" t="s">
        <v>688</v>
      </c>
    </row>
    <row r="4" spans="1:8">
      <c r="A4" s="184">
        <v>2014</v>
      </c>
      <c r="B4" s="203">
        <v>140381</v>
      </c>
      <c r="C4" s="203">
        <v>74262</v>
      </c>
      <c r="D4" s="252">
        <v>1026952</v>
      </c>
      <c r="E4" s="252">
        <v>865598</v>
      </c>
      <c r="F4" s="257">
        <v>2014</v>
      </c>
      <c r="G4" s="254">
        <f>100*(Tabell10410213134[[#This Row],[Antal kvinnor med beslut]]/Tabell10410213134[[#This Row],[Antal kvinnor i befolkningen]])</f>
        <v>13.669674921515318</v>
      </c>
      <c r="H4" s="255">
        <f>100*(Tabell10410213134[[#This Row],[Antal män med beslut ]]/Tabell10410213134[[#This Row],[Antal män i befolkningen]])</f>
        <v>8.5792712090369907</v>
      </c>
    </row>
    <row r="5" spans="1:8">
      <c r="A5" s="184">
        <v>2015</v>
      </c>
      <c r="B5" s="203">
        <v>141617</v>
      </c>
      <c r="C5" s="203">
        <v>76512</v>
      </c>
      <c r="D5" s="252">
        <v>1043766</v>
      </c>
      <c r="E5" s="252">
        <v>886293</v>
      </c>
      <c r="F5" s="253">
        <v>2015</v>
      </c>
      <c r="G5" s="254">
        <f>100*(Tabell10410213134[[#This Row],[Antal kvinnor med beslut]]/Tabell10410213134[[#This Row],[Antal kvinnor i befolkningen]])</f>
        <v>13.567887821599861</v>
      </c>
      <c r="H5" s="256">
        <f>100*(Tabell10410213134[[#This Row],[Antal män med beslut ]]/Tabell10410213134[[#This Row],[Antal män i befolkningen]])</f>
        <v>8.6328110455571689</v>
      </c>
    </row>
    <row r="6" spans="1:8">
      <c r="A6" s="184">
        <v>2016</v>
      </c>
      <c r="B6" s="166">
        <v>139631</v>
      </c>
      <c r="C6" s="258">
        <v>77098</v>
      </c>
      <c r="D6" s="259">
        <v>1057872</v>
      </c>
      <c r="E6" s="259">
        <v>904173</v>
      </c>
      <c r="F6" s="253">
        <v>2016</v>
      </c>
      <c r="G6" s="254">
        <f>100*(Tabell10410213134[[#This Row],[Antal kvinnor med beslut]]/Tabell10410213134[[#This Row],[Antal kvinnor i befolkningen]])</f>
        <v>13.199233933784049</v>
      </c>
      <c r="H6" s="256">
        <f>100*(Tabell10410213134[[#This Row],[Antal män med beslut ]]/Tabell10410213134[[#This Row],[Antal män i befolkningen]])</f>
        <v>8.5269080142848779</v>
      </c>
    </row>
    <row r="7" spans="1:8">
      <c r="A7" s="184">
        <v>2017</v>
      </c>
      <c r="B7" s="166">
        <v>140193</v>
      </c>
      <c r="C7" s="258">
        <v>78570</v>
      </c>
      <c r="D7" s="259">
        <v>1070735</v>
      </c>
      <c r="E7" s="259">
        <v>920770</v>
      </c>
      <c r="F7" s="253">
        <v>2017</v>
      </c>
      <c r="G7" s="254">
        <f>100*(Tabell10410213134[[#This Row],[Antal kvinnor med beslut]]/Tabell10410213134[[#This Row],[Antal kvinnor i befolkningen]])</f>
        <v>13.093155636081757</v>
      </c>
      <c r="H7" s="256">
        <f>100*(Tabell10410213134[[#This Row],[Antal män med beslut ]]/Tabell10410213134[[#This Row],[Antal män i befolkningen]])</f>
        <v>8.5330755780488072</v>
      </c>
    </row>
    <row r="8" spans="1:8">
      <c r="A8" s="184">
        <v>2018</v>
      </c>
      <c r="B8" s="166">
        <v>140012</v>
      </c>
      <c r="C8" s="258">
        <v>80217</v>
      </c>
      <c r="D8" s="259">
        <v>1083577</v>
      </c>
      <c r="E8" s="259">
        <v>937354</v>
      </c>
      <c r="F8" s="253">
        <v>2018</v>
      </c>
      <c r="G8" s="254">
        <f>100*(Tabell10410213134[[#This Row],[Antal kvinnor med beslut]]/Tabell10410213134[[#This Row],[Antal kvinnor i befolkningen]])</f>
        <v>12.921278321706717</v>
      </c>
      <c r="H8" s="256">
        <f>100*(Tabell10410213134[[#This Row],[Antal män med beslut ]]/Tabell10410213134[[#This Row],[Antal män i befolkningen]])</f>
        <v>8.5578127367035286</v>
      </c>
    </row>
    <row r="9" spans="1:8">
      <c r="A9" s="184">
        <v>2019</v>
      </c>
      <c r="B9" s="166">
        <v>140477</v>
      </c>
      <c r="C9" s="258">
        <v>81931</v>
      </c>
      <c r="D9" s="259">
        <v>1096913</v>
      </c>
      <c r="E9" s="259">
        <v>953628</v>
      </c>
      <c r="F9" s="253">
        <v>2019</v>
      </c>
      <c r="G9" s="254">
        <f>100*(Tabell10410213134[[#This Row],[Antal kvinnor med beslut]]/Tabell10410213134[[#This Row],[Antal kvinnor i befolkningen]])</f>
        <v>12.806576273596903</v>
      </c>
      <c r="H9" s="256">
        <f>100*(Tabell10410213134[[#This Row],[Antal män med beslut ]]/Tabell10410213134[[#This Row],[Antal män i befolkningen]])</f>
        <v>8.5915052829824639</v>
      </c>
    </row>
    <row r="10" spans="1:8">
      <c r="A10" s="184">
        <v>2020</v>
      </c>
      <c r="B10" s="166">
        <v>136159</v>
      </c>
      <c r="C10" s="258">
        <v>80883</v>
      </c>
      <c r="D10" s="259">
        <v>1109127</v>
      </c>
      <c r="E10" s="259">
        <v>967603</v>
      </c>
      <c r="F10" s="253">
        <v>2020</v>
      </c>
      <c r="G10" s="254">
        <f>100*(Tabell10410213134[[#This Row],[Antal kvinnor med beslut]]/Tabell10410213134[[#This Row],[Antal kvinnor i befolkningen]])</f>
        <v>12.276231666887561</v>
      </c>
      <c r="H10" s="256">
        <f>100*(Tabell10410213134[[#This Row],[Antal män med beslut ]]/Tabell10410213134[[#This Row],[Antal män i befolkningen]])</f>
        <v>8.3591100895718604</v>
      </c>
    </row>
    <row r="11" spans="1:8">
      <c r="A11" s="184">
        <v>2021</v>
      </c>
      <c r="B11" s="203">
        <v>135534</v>
      </c>
      <c r="C11" s="203">
        <v>81358</v>
      </c>
      <c r="D11" s="252">
        <v>1121727</v>
      </c>
      <c r="E11" s="252">
        <v>981703</v>
      </c>
      <c r="F11" s="253">
        <v>2021</v>
      </c>
      <c r="G11" s="254">
        <f>100*(Tabell10410213134[[#This Row],[Antal kvinnor med beslut]]/Tabell10410213134[[#This Row],[Antal kvinnor i befolkningen]])</f>
        <v>12.082619032973263</v>
      </c>
      <c r="H11" s="256">
        <f>100*(Tabell10410213134[[#This Row],[Antal män med beslut ]]/Tabell10410213134[[#This Row],[Antal män i befolkningen]])</f>
        <v>8.2874352018889628</v>
      </c>
    </row>
    <row r="12" spans="1:8">
      <c r="A12" s="184">
        <v>2022</v>
      </c>
      <c r="B12" s="203">
        <v>136949</v>
      </c>
      <c r="C12" s="203">
        <v>84116</v>
      </c>
      <c r="D12" s="252">
        <v>1135657</v>
      </c>
      <c r="E12" s="252">
        <v>997298</v>
      </c>
      <c r="F12" s="253">
        <v>2022</v>
      </c>
      <c r="G12" s="254">
        <f>100*(Tabell10410213134[[#This Row],[Antal kvinnor med beslut]]/Tabell10410213134[[#This Row],[Antal kvinnor i befolkningen]])</f>
        <v>12.059010775260488</v>
      </c>
      <c r="H12" s="256">
        <f>100*(Tabell10410213134[[#This Row],[Antal män med beslut ]]/Tabell10410213134[[#This Row],[Antal män i befolkningen]])</f>
        <v>8.4343897210262124</v>
      </c>
    </row>
    <row r="13" spans="1:8">
      <c r="A13" s="184">
        <v>2023</v>
      </c>
      <c r="B13" s="203">
        <v>137411</v>
      </c>
      <c r="C13" s="203">
        <v>85797</v>
      </c>
      <c r="D13" s="252">
        <v>1148873</v>
      </c>
      <c r="E13" s="252">
        <v>1012075</v>
      </c>
      <c r="F13" s="253">
        <v>2023</v>
      </c>
      <c r="G13" s="254">
        <f>100*(Tabell10410213134[[#This Row],[Antal kvinnor med beslut]]/Tabell10410213134[[#This Row],[Antal kvinnor i befolkningen]])</f>
        <v>11.960503902520122</v>
      </c>
      <c r="H13" s="256">
        <f>100*(Tabell10410213134[[#This Row],[Antal män med beslut ]]/Tabell10410213134[[#This Row],[Antal män i befolkningen]])</f>
        <v>8.4773361657979898</v>
      </c>
    </row>
    <row r="14" spans="1:8">
      <c r="A14" s="184">
        <v>2024</v>
      </c>
      <c r="B14" s="203">
        <v>137718</v>
      </c>
      <c r="C14" s="203">
        <v>87629</v>
      </c>
      <c r="D14" s="267">
        <f>SUM(Tabell10410213132[Antal kvinnor i befolkningen])</f>
        <v>1177638</v>
      </c>
      <c r="E14" s="267">
        <f>SUM(Tabell10410213132[Antal män i befolkningen])</f>
        <v>1043271</v>
      </c>
      <c r="F14" s="253">
        <v>2024</v>
      </c>
      <c r="G14" s="254">
        <f>100*(Tabell10410213134[[#This Row],[Antal kvinnor med beslut]]/Tabell10410213134[[#This Row],[Antal kvinnor i befolkningen]])</f>
        <v>11.69442562145583</v>
      </c>
      <c r="H14" s="256">
        <f>100*(Tabell10410213134[[#This Row],[Antal män med beslut ]]/Tabell10410213134[[#This Row],[Antal män i befolkningen]])</f>
        <v>8.3994475069277303</v>
      </c>
    </row>
    <row r="15" spans="1:8">
      <c r="A15" s="78" t="s">
        <v>819</v>
      </c>
    </row>
    <row r="17" spans="1:8" ht="17.25">
      <c r="A17" s="215" t="s">
        <v>820</v>
      </c>
      <c r="B17" s="60"/>
      <c r="C17" s="60"/>
    </row>
    <row r="18" spans="1:8" ht="15">
      <c r="A18" s="77" t="s">
        <v>670</v>
      </c>
      <c r="B18" s="125" t="s">
        <v>780</v>
      </c>
      <c r="C18" s="122" t="s">
        <v>781</v>
      </c>
      <c r="D18" s="270" t="s">
        <v>805</v>
      </c>
      <c r="E18" s="270" t="s">
        <v>806</v>
      </c>
      <c r="F18" s="75" t="s">
        <v>821</v>
      </c>
      <c r="G18" s="187" t="s">
        <v>808</v>
      </c>
      <c r="H18" s="202" t="s">
        <v>809</v>
      </c>
    </row>
    <row r="19" spans="1:8">
      <c r="A19" s="184">
        <v>2014</v>
      </c>
      <c r="B19" s="203">
        <v>140381</v>
      </c>
      <c r="C19" s="203">
        <v>74262</v>
      </c>
      <c r="D19" s="252">
        <v>1026952</v>
      </c>
      <c r="E19" s="252">
        <v>865598</v>
      </c>
      <c r="F19" s="257">
        <v>2014</v>
      </c>
      <c r="G19" s="254">
        <f>100*(Tabell1041021313430[[#This Row],[Women]]/Tabell1041021313430[[#This Row],[Number of women in the population]])</f>
        <v>13.669674921515318</v>
      </c>
      <c r="H19" s="255">
        <f>100*(Tabell1041021313430[[#This Row],[Men]]/Tabell1041021313430[[#This Row],[Number of men in the population]])</f>
        <v>8.5792712090369907</v>
      </c>
    </row>
    <row r="20" spans="1:8">
      <c r="A20" s="184">
        <v>2015</v>
      </c>
      <c r="B20" s="203">
        <v>141617</v>
      </c>
      <c r="C20" s="203">
        <v>76512</v>
      </c>
      <c r="D20" s="252">
        <v>1043766</v>
      </c>
      <c r="E20" s="252">
        <v>886293</v>
      </c>
      <c r="F20" s="253">
        <v>2015</v>
      </c>
      <c r="G20" s="254">
        <f>100*(Tabell1041021313430[[#This Row],[Women]]/Tabell1041021313430[[#This Row],[Number of women in the population]])</f>
        <v>13.567887821599861</v>
      </c>
      <c r="H20" s="256">
        <f>100*(Tabell1041021313430[[#This Row],[Men]]/Tabell1041021313430[[#This Row],[Number of men in the population]])</f>
        <v>8.6328110455571689</v>
      </c>
    </row>
    <row r="21" spans="1:8">
      <c r="A21" s="184">
        <v>2016</v>
      </c>
      <c r="B21" s="166">
        <v>139631</v>
      </c>
      <c r="C21" s="258">
        <v>77098</v>
      </c>
      <c r="D21" s="259">
        <v>1057872</v>
      </c>
      <c r="E21" s="259">
        <v>904173</v>
      </c>
      <c r="F21" s="253">
        <v>2016</v>
      </c>
      <c r="G21" s="254">
        <f>100*(Tabell1041021313430[[#This Row],[Women]]/Tabell1041021313430[[#This Row],[Number of women in the population]])</f>
        <v>13.199233933784049</v>
      </c>
      <c r="H21" s="256">
        <f>100*(Tabell1041021313430[[#This Row],[Men]]/Tabell1041021313430[[#This Row],[Number of men in the population]])</f>
        <v>8.5269080142848779</v>
      </c>
    </row>
    <row r="22" spans="1:8">
      <c r="A22" s="184">
        <v>2017</v>
      </c>
      <c r="B22" s="166">
        <v>140193</v>
      </c>
      <c r="C22" s="258">
        <v>78570</v>
      </c>
      <c r="D22" s="259">
        <v>1070735</v>
      </c>
      <c r="E22" s="259">
        <v>920770</v>
      </c>
      <c r="F22" s="253">
        <v>2017</v>
      </c>
      <c r="G22" s="254">
        <f>100*(Tabell1041021313430[[#This Row],[Women]]/Tabell1041021313430[[#This Row],[Number of women in the population]])</f>
        <v>13.093155636081757</v>
      </c>
      <c r="H22" s="256">
        <f>100*(Tabell1041021313430[[#This Row],[Men]]/Tabell1041021313430[[#This Row],[Number of men in the population]])</f>
        <v>8.5330755780488072</v>
      </c>
    </row>
    <row r="23" spans="1:8">
      <c r="A23" s="184">
        <v>2018</v>
      </c>
      <c r="B23" s="166">
        <v>140012</v>
      </c>
      <c r="C23" s="258">
        <v>80217</v>
      </c>
      <c r="D23" s="259">
        <v>1083577</v>
      </c>
      <c r="E23" s="259">
        <v>937354</v>
      </c>
      <c r="F23" s="253">
        <v>2018</v>
      </c>
      <c r="G23" s="254">
        <f>100*(Tabell1041021313430[[#This Row],[Women]]/Tabell1041021313430[[#This Row],[Number of women in the population]])</f>
        <v>12.921278321706717</v>
      </c>
      <c r="H23" s="256">
        <f>100*(Tabell1041021313430[[#This Row],[Men]]/Tabell1041021313430[[#This Row],[Number of men in the population]])</f>
        <v>8.5578127367035286</v>
      </c>
    </row>
    <row r="24" spans="1:8">
      <c r="A24" s="184">
        <v>2019</v>
      </c>
      <c r="B24" s="166">
        <v>140477</v>
      </c>
      <c r="C24" s="258">
        <v>81931</v>
      </c>
      <c r="D24" s="259">
        <v>1096913</v>
      </c>
      <c r="E24" s="259">
        <v>953628</v>
      </c>
      <c r="F24" s="253">
        <v>2019</v>
      </c>
      <c r="G24" s="254">
        <f>100*(Tabell1041021313430[[#This Row],[Women]]/Tabell1041021313430[[#This Row],[Number of women in the population]])</f>
        <v>12.806576273596903</v>
      </c>
      <c r="H24" s="256">
        <f>100*(Tabell1041021313430[[#This Row],[Men]]/Tabell1041021313430[[#This Row],[Number of men in the population]])</f>
        <v>8.5915052829824639</v>
      </c>
    </row>
    <row r="25" spans="1:8">
      <c r="A25" s="184">
        <v>2020</v>
      </c>
      <c r="B25" s="166">
        <v>136159</v>
      </c>
      <c r="C25" s="258">
        <v>80883</v>
      </c>
      <c r="D25" s="259">
        <v>1109127</v>
      </c>
      <c r="E25" s="259">
        <v>967603</v>
      </c>
      <c r="F25" s="253">
        <v>2020</v>
      </c>
      <c r="G25" s="254">
        <f>100*(Tabell1041021313430[[#This Row],[Women]]/Tabell1041021313430[[#This Row],[Number of women in the population]])</f>
        <v>12.276231666887561</v>
      </c>
      <c r="H25" s="256">
        <f>100*(Tabell1041021313430[[#This Row],[Men]]/Tabell1041021313430[[#This Row],[Number of men in the population]])</f>
        <v>8.3591100895718604</v>
      </c>
    </row>
    <row r="26" spans="1:8">
      <c r="A26" s="184">
        <v>2021</v>
      </c>
      <c r="B26" s="203">
        <v>135534</v>
      </c>
      <c r="C26" s="203">
        <v>81358</v>
      </c>
      <c r="D26" s="252">
        <v>1121727</v>
      </c>
      <c r="E26" s="252">
        <v>981703</v>
      </c>
      <c r="F26" s="253">
        <v>2021</v>
      </c>
      <c r="G26" s="254">
        <f>100*(Tabell1041021313430[[#This Row],[Women]]/Tabell1041021313430[[#This Row],[Number of women in the population]])</f>
        <v>12.082619032973263</v>
      </c>
      <c r="H26" s="256">
        <f>100*(Tabell1041021313430[[#This Row],[Men]]/Tabell1041021313430[[#This Row],[Number of men in the population]])</f>
        <v>8.2874352018889628</v>
      </c>
    </row>
    <row r="27" spans="1:8">
      <c r="A27" s="184">
        <v>2022</v>
      </c>
      <c r="B27" s="203">
        <v>136949</v>
      </c>
      <c r="C27" s="203">
        <v>84116</v>
      </c>
      <c r="D27" s="252">
        <v>1135657</v>
      </c>
      <c r="E27" s="252">
        <v>997298</v>
      </c>
      <c r="F27" s="253">
        <v>2022</v>
      </c>
      <c r="G27" s="254">
        <f>100*(Tabell1041021313430[[#This Row],[Women]]/Tabell1041021313430[[#This Row],[Number of women in the population]])</f>
        <v>12.059010775260488</v>
      </c>
      <c r="H27" s="256">
        <f>100*(Tabell1041021313430[[#This Row],[Men]]/Tabell1041021313430[[#This Row],[Number of men in the population]])</f>
        <v>8.4343897210262124</v>
      </c>
    </row>
    <row r="28" spans="1:8">
      <c r="A28" s="184">
        <v>2023</v>
      </c>
      <c r="B28" s="203">
        <v>137411</v>
      </c>
      <c r="C28" s="203">
        <v>85797</v>
      </c>
      <c r="D28" s="252">
        <v>1148873</v>
      </c>
      <c r="E28" s="252">
        <v>1012075</v>
      </c>
      <c r="F28" s="253">
        <v>2023</v>
      </c>
      <c r="G28" s="254">
        <f>100*(Tabell1041021313430[[#This Row],[Women]]/Tabell1041021313430[[#This Row],[Number of women in the population]])</f>
        <v>11.960503902520122</v>
      </c>
      <c r="H28" s="256">
        <f>100*(Tabell1041021313430[[#This Row],[Men]]/Tabell1041021313430[[#This Row],[Number of men in the population]])</f>
        <v>8.4773361657979898</v>
      </c>
    </row>
    <row r="29" spans="1:8">
      <c r="A29" s="184">
        <v>2024</v>
      </c>
      <c r="B29" s="203">
        <v>137718</v>
      </c>
      <c r="C29" s="203">
        <v>87629</v>
      </c>
      <c r="D29" s="267">
        <f>SUM(Tabell10410213132[Antal kvinnor i befolkningen])</f>
        <v>1177638</v>
      </c>
      <c r="E29" s="267">
        <f>SUM(Tabell10410213132[Antal män i befolkningen])</f>
        <v>1043271</v>
      </c>
      <c r="F29" s="253">
        <v>2024</v>
      </c>
      <c r="G29" s="254">
        <f>100*(Tabell1041021313430[[#This Row],[Women]]/Tabell1041021313430[[#This Row],[Number of women in the population]])</f>
        <v>11.69442562145583</v>
      </c>
      <c r="H29" s="256">
        <f>100*(Tabell1041021313430[[#This Row],[Men]]/Tabell1041021313430[[#This Row],[Number of men in the population]])</f>
        <v>8.3994475069277303</v>
      </c>
    </row>
    <row r="30" spans="1:8">
      <c r="A30" s="32" t="s">
        <v>813</v>
      </c>
    </row>
    <row r="125" ht="12.75" customHeight="1"/>
  </sheetData>
  <pageMargins left="0.7" right="0.7" top="0.75" bottom="0.75" header="0.3" footer="0.3"/>
  <pageSetup paperSize="9" orientation="portrait" r:id="rId1"/>
  <drawing r:id="rId2"/>
  <tableParts count="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378CD-12F4-4E20-A0F3-5CC934B712A1}">
  <sheetPr>
    <tabColor theme="2" tint="-9.9978637043366805E-2"/>
  </sheetPr>
  <dimension ref="A1:H126"/>
  <sheetViews>
    <sheetView showGridLines="0" zoomScaleNormal="100" workbookViewId="0"/>
  </sheetViews>
  <sheetFormatPr defaultColWidth="9.33203125" defaultRowHeight="13.5"/>
  <cols>
    <col min="1" max="1" width="13.6640625" style="24" customWidth="1"/>
    <col min="2" max="2" width="31.6640625" style="82" customWidth="1"/>
    <col min="3" max="3" width="28.6640625" style="82" customWidth="1"/>
    <col min="4" max="4" width="38.83203125" style="24" bestFit="1" customWidth="1"/>
    <col min="5" max="5" width="35.83203125" style="24" bestFit="1" customWidth="1"/>
    <col min="6" max="6" width="11.33203125" style="82" customWidth="1"/>
    <col min="7" max="7" width="36.6640625" style="82" bestFit="1" customWidth="1"/>
    <col min="8" max="8" width="33.6640625" style="82" bestFit="1" customWidth="1"/>
    <col min="9" max="16384" width="9.33203125" style="24"/>
  </cols>
  <sheetData>
    <row r="1" spans="1:8">
      <c r="A1" s="74" t="s">
        <v>698</v>
      </c>
    </row>
    <row r="2" spans="1:8" ht="17.25" customHeight="1">
      <c r="A2" s="215" t="s">
        <v>770</v>
      </c>
      <c r="B2" s="132"/>
      <c r="C2" s="132"/>
    </row>
    <row r="3" spans="1:8" ht="17.25" customHeight="1">
      <c r="A3" s="77" t="s">
        <v>670</v>
      </c>
      <c r="B3" s="125" t="s">
        <v>715</v>
      </c>
      <c r="C3" s="122" t="s">
        <v>716</v>
      </c>
      <c r="D3" s="187" t="s">
        <v>684</v>
      </c>
      <c r="E3" s="187" t="s">
        <v>685</v>
      </c>
      <c r="F3" s="75" t="s">
        <v>695</v>
      </c>
      <c r="G3" s="270" t="s">
        <v>696</v>
      </c>
      <c r="H3" s="271" t="s">
        <v>694</v>
      </c>
    </row>
    <row r="4" spans="1:8">
      <c r="A4" s="184">
        <v>2014</v>
      </c>
      <c r="B4" s="203">
        <v>73433</v>
      </c>
      <c r="C4" s="203">
        <v>35065</v>
      </c>
      <c r="D4" s="252">
        <v>1026952</v>
      </c>
      <c r="E4" s="252">
        <v>865598</v>
      </c>
      <c r="F4" s="257">
        <v>2014</v>
      </c>
      <c r="G4" s="254">
        <f>100*(Tabell1041021313435[[#This Row],[Antal kvinnor i särskilt boende]]/Tabell1041021313435[[#This Row],[Antal kvinnor i befolkningen]])</f>
        <v>7.1505776316711982</v>
      </c>
      <c r="H4" s="255">
        <f>100*(Tabell1041021313435[[#This Row],[Antal män i särskilt boende ]]/Tabell1041021313435[[#This Row],[Antal män i befolkningen]])</f>
        <v>4.0509566796596115</v>
      </c>
    </row>
    <row r="5" spans="1:8">
      <c r="A5" s="184">
        <v>2015</v>
      </c>
      <c r="B5" s="203">
        <v>73297</v>
      </c>
      <c r="C5" s="203">
        <v>35837</v>
      </c>
      <c r="D5" s="252">
        <v>1043766</v>
      </c>
      <c r="E5" s="252">
        <v>886293</v>
      </c>
      <c r="F5" s="253">
        <v>2015</v>
      </c>
      <c r="G5" s="254">
        <f>100*(Tabell1041021313435[[#This Row],[Antal kvinnor i särskilt boende]]/Tabell1041021313435[[#This Row],[Antal kvinnor i befolkningen]])</f>
        <v>7.0223594177238962</v>
      </c>
      <c r="H5" s="256">
        <f>100*(Tabell1041021313435[[#This Row],[Antal män i särskilt boende ]]/Tabell1041021313435[[#This Row],[Antal män i befolkningen]])</f>
        <v>4.0434709514799279</v>
      </c>
    </row>
    <row r="6" spans="1:8">
      <c r="A6" s="184">
        <v>2016</v>
      </c>
      <c r="B6" s="166">
        <v>73875</v>
      </c>
      <c r="C6" s="258">
        <v>36473</v>
      </c>
      <c r="D6" s="259">
        <v>1057872</v>
      </c>
      <c r="E6" s="259">
        <v>904173</v>
      </c>
      <c r="F6" s="253">
        <v>2016</v>
      </c>
      <c r="G6" s="254">
        <f>100*(Tabell1041021313435[[#This Row],[Antal kvinnor i särskilt boende]]/Tabell1041021313435[[#This Row],[Antal kvinnor i befolkningen]])</f>
        <v>6.9833590453287355</v>
      </c>
      <c r="H6" s="256">
        <f>100*(Tabell1041021313435[[#This Row],[Antal män i särskilt boende ]]/Tabell1041021313435[[#This Row],[Antal män i befolkningen]])</f>
        <v>4.0338519287791161</v>
      </c>
    </row>
    <row r="7" spans="1:8">
      <c r="A7" s="184">
        <v>2017</v>
      </c>
      <c r="B7" s="166">
        <v>73488</v>
      </c>
      <c r="C7" s="258">
        <v>36997</v>
      </c>
      <c r="D7" s="259">
        <v>1070735</v>
      </c>
      <c r="E7" s="259">
        <v>920770</v>
      </c>
      <c r="F7" s="253">
        <v>2017</v>
      </c>
      <c r="G7" s="254">
        <f>100*(Tabell1041021313435[[#This Row],[Antal kvinnor i särskilt boende]]/Tabell1041021313435[[#This Row],[Antal kvinnor i befolkningen]])</f>
        <v>6.8633228576631939</v>
      </c>
      <c r="H7" s="256">
        <f>100*(Tabell1041021313435[[#This Row],[Antal män i särskilt boende ]]/Tabell1041021313435[[#This Row],[Antal män i befolkningen]])</f>
        <v>4.0180501102338262</v>
      </c>
    </row>
    <row r="8" spans="1:8">
      <c r="A8" s="184">
        <v>2018</v>
      </c>
      <c r="B8" s="166">
        <v>73160</v>
      </c>
      <c r="C8" s="258">
        <v>37650</v>
      </c>
      <c r="D8" s="259">
        <v>1083577</v>
      </c>
      <c r="E8" s="259">
        <v>937354</v>
      </c>
      <c r="F8" s="253">
        <v>2018</v>
      </c>
      <c r="G8" s="254">
        <f>100*(Tabell1041021313435[[#This Row],[Antal kvinnor i särskilt boende]]/Tabell1041021313435[[#This Row],[Antal kvinnor i befolkningen]])</f>
        <v>6.7517121533587368</v>
      </c>
      <c r="H8" s="256">
        <f>100*(Tabell1041021313435[[#This Row],[Antal män i särskilt boende ]]/Tabell1041021313435[[#This Row],[Antal män i befolkningen]])</f>
        <v>4.0166255224813678</v>
      </c>
    </row>
    <row r="9" spans="1:8">
      <c r="A9" s="184">
        <v>2019</v>
      </c>
      <c r="B9" s="166">
        <v>71726</v>
      </c>
      <c r="C9" s="258">
        <v>37646</v>
      </c>
      <c r="D9" s="259">
        <v>1096913</v>
      </c>
      <c r="E9" s="259">
        <v>953628</v>
      </c>
      <c r="F9" s="253">
        <v>2019</v>
      </c>
      <c r="G9" s="254">
        <f>100*(Tabell1041021313435[[#This Row],[Antal kvinnor i särskilt boende]]/Tabell1041021313435[[#This Row],[Antal kvinnor i befolkningen]])</f>
        <v>6.5388959744300585</v>
      </c>
      <c r="H9" s="256">
        <f>100*(Tabell1041021313435[[#This Row],[Antal män i särskilt boende ]]/Tabell1041021313435[[#This Row],[Antal män i befolkningen]])</f>
        <v>3.947660932774625</v>
      </c>
    </row>
    <row r="10" spans="1:8">
      <c r="A10" s="184">
        <v>2020</v>
      </c>
      <c r="B10" s="166">
        <v>70717</v>
      </c>
      <c r="C10" s="258">
        <v>37739</v>
      </c>
      <c r="D10" s="259">
        <v>1109127</v>
      </c>
      <c r="E10" s="259">
        <v>967603</v>
      </c>
      <c r="F10" s="253">
        <v>2020</v>
      </c>
      <c r="G10" s="254">
        <f>100*(Tabell1041021313435[[#This Row],[Antal kvinnor i särskilt boende]]/Tabell1041021313435[[#This Row],[Antal kvinnor i befolkningen]])</f>
        <v>6.3759154722588125</v>
      </c>
      <c r="H10" s="256">
        <f>100*(Tabell1041021313435[[#This Row],[Antal män i särskilt boende ]]/Tabell1041021313435[[#This Row],[Antal män i befolkningen]])</f>
        <v>3.9002566135078123</v>
      </c>
    </row>
    <row r="11" spans="1:8">
      <c r="A11" s="184">
        <v>2021</v>
      </c>
      <c r="B11" s="203">
        <v>68439</v>
      </c>
      <c r="C11" s="203">
        <v>36493</v>
      </c>
      <c r="D11" s="252">
        <v>1121727</v>
      </c>
      <c r="E11" s="252">
        <v>981703</v>
      </c>
      <c r="F11" s="253">
        <v>2021</v>
      </c>
      <c r="G11" s="254">
        <f>100*(Tabell1041021313435[[#This Row],[Antal kvinnor i särskilt boende]]/Tabell1041021313435[[#This Row],[Antal kvinnor i befolkningen]])</f>
        <v>6.1012171410690836</v>
      </c>
      <c r="H11" s="256">
        <f>100*(Tabell1041021313435[[#This Row],[Antal män i särskilt boende ]]/Tabell1041021313435[[#This Row],[Antal män i befolkningen]])</f>
        <v>3.717315725835614</v>
      </c>
    </row>
    <row r="12" spans="1:8">
      <c r="A12" s="184">
        <v>2022</v>
      </c>
      <c r="B12" s="203">
        <v>71463</v>
      </c>
      <c r="C12" s="203">
        <v>38978</v>
      </c>
      <c r="D12" s="252">
        <v>1135657</v>
      </c>
      <c r="E12" s="252">
        <v>997298</v>
      </c>
      <c r="F12" s="253">
        <v>2022</v>
      </c>
      <c r="G12" s="254">
        <f>100*(Tabell1041021313435[[#This Row],[Antal kvinnor i särskilt boende]]/Tabell1041021313435[[#This Row],[Antal kvinnor i befolkningen]])</f>
        <v>6.2926570258449512</v>
      </c>
      <c r="H12" s="256">
        <f>100*(Tabell1041021313435[[#This Row],[Antal män i särskilt boende ]]/Tabell1041021313435[[#This Row],[Antal män i befolkningen]])</f>
        <v>3.9083603897731667</v>
      </c>
    </row>
    <row r="13" spans="1:8">
      <c r="A13" s="184">
        <v>2023</v>
      </c>
      <c r="B13" s="203">
        <v>70085</v>
      </c>
      <c r="C13" s="203">
        <v>38677</v>
      </c>
      <c r="D13" s="252">
        <v>1148873</v>
      </c>
      <c r="E13" s="252">
        <v>1012075</v>
      </c>
      <c r="F13" s="253">
        <v>2023</v>
      </c>
      <c r="G13" s="254">
        <f>100*(Tabell1041021313435[[#This Row],[Antal kvinnor i särskilt boende]]/Tabell1041021313435[[#This Row],[Antal kvinnor i befolkningen]])</f>
        <v>6.1003261457097526</v>
      </c>
      <c r="H13" s="256">
        <f>100*(Tabell1041021313435[[#This Row],[Antal män i särskilt boende ]]/Tabell1041021313435[[#This Row],[Antal män i befolkningen]])</f>
        <v>3.8215547266753949</v>
      </c>
    </row>
    <row r="14" spans="1:8">
      <c r="A14" s="184">
        <v>2024</v>
      </c>
      <c r="B14" s="203">
        <v>71450</v>
      </c>
      <c r="C14" s="203">
        <v>40186</v>
      </c>
      <c r="D14" s="267">
        <f>SUM(Tabell10410213132[Antal kvinnor i befolkningen])</f>
        <v>1177638</v>
      </c>
      <c r="E14" s="267">
        <f>SUM(Tabell10410213132[Antal män i befolkningen])</f>
        <v>1043271</v>
      </c>
      <c r="F14" s="253">
        <v>2024</v>
      </c>
      <c r="G14" s="254">
        <f>100*(Tabell1041021313435[[#This Row],[Antal kvinnor i särskilt boende]]/Tabell1041021313435[[#This Row],[Antal kvinnor i befolkningen]])</f>
        <v>6.0672294881788806</v>
      </c>
      <c r="H14" s="256">
        <f>100*(Tabell1041021313435[[#This Row],[Antal män i särskilt boende ]]/Tabell1041021313435[[#This Row],[Antal män i befolkningen]])</f>
        <v>3.8519234216229532</v>
      </c>
    </row>
    <row r="15" spans="1:8">
      <c r="A15" s="32" t="s">
        <v>819</v>
      </c>
    </row>
    <row r="16" spans="1:8">
      <c r="A16" s="78"/>
    </row>
    <row r="17" spans="1:8" ht="17.25">
      <c r="A17" s="279" t="s">
        <v>822</v>
      </c>
      <c r="B17" s="132"/>
      <c r="C17" s="132"/>
    </row>
    <row r="18" spans="1:8" ht="15">
      <c r="A18" s="77" t="s">
        <v>670</v>
      </c>
      <c r="B18" s="125" t="s">
        <v>780</v>
      </c>
      <c r="C18" s="122" t="s">
        <v>781</v>
      </c>
      <c r="D18" s="270" t="s">
        <v>805</v>
      </c>
      <c r="E18" s="270" t="s">
        <v>806</v>
      </c>
      <c r="F18" s="75" t="s">
        <v>821</v>
      </c>
      <c r="G18" s="270" t="s">
        <v>825</v>
      </c>
      <c r="H18" s="271" t="s">
        <v>826</v>
      </c>
    </row>
    <row r="19" spans="1:8">
      <c r="A19" s="184">
        <v>2014</v>
      </c>
      <c r="B19" s="203">
        <v>73433</v>
      </c>
      <c r="C19" s="203">
        <v>35065</v>
      </c>
      <c r="D19" s="252">
        <v>1026952</v>
      </c>
      <c r="E19" s="252">
        <v>865598</v>
      </c>
      <c r="F19" s="257">
        <v>2014</v>
      </c>
      <c r="G19" s="254">
        <f>100*(Tabell104102131343533[[#This Row],[Women]]/Tabell104102131343533[[#This Row],[Number of women in the population]])</f>
        <v>7.1505776316711982</v>
      </c>
      <c r="H19" s="255">
        <f>100*(Tabell104102131343533[[#This Row],[Men]]/Tabell104102131343533[[#This Row],[Number of men in the population]])</f>
        <v>4.0509566796596115</v>
      </c>
    </row>
    <row r="20" spans="1:8">
      <c r="A20" s="184">
        <v>2015</v>
      </c>
      <c r="B20" s="203">
        <v>73297</v>
      </c>
      <c r="C20" s="203">
        <v>35837</v>
      </c>
      <c r="D20" s="252">
        <v>1043766</v>
      </c>
      <c r="E20" s="252">
        <v>886293</v>
      </c>
      <c r="F20" s="253">
        <v>2015</v>
      </c>
      <c r="G20" s="254">
        <f>100*(Tabell104102131343533[[#This Row],[Women]]/Tabell104102131343533[[#This Row],[Number of women in the population]])</f>
        <v>7.0223594177238962</v>
      </c>
      <c r="H20" s="256">
        <f>100*(Tabell104102131343533[[#This Row],[Men]]/Tabell104102131343533[[#This Row],[Number of men in the population]])</f>
        <v>4.0434709514799279</v>
      </c>
    </row>
    <row r="21" spans="1:8">
      <c r="A21" s="184">
        <v>2016</v>
      </c>
      <c r="B21" s="166">
        <v>73875</v>
      </c>
      <c r="C21" s="258">
        <v>36473</v>
      </c>
      <c r="D21" s="259">
        <v>1057872</v>
      </c>
      <c r="E21" s="259">
        <v>904173</v>
      </c>
      <c r="F21" s="253">
        <v>2016</v>
      </c>
      <c r="G21" s="254">
        <f>100*(Tabell104102131343533[[#This Row],[Women]]/Tabell104102131343533[[#This Row],[Number of women in the population]])</f>
        <v>6.9833590453287355</v>
      </c>
      <c r="H21" s="256">
        <f>100*(Tabell104102131343533[[#This Row],[Men]]/Tabell104102131343533[[#This Row],[Number of men in the population]])</f>
        <v>4.0338519287791161</v>
      </c>
    </row>
    <row r="22" spans="1:8">
      <c r="A22" s="184">
        <v>2017</v>
      </c>
      <c r="B22" s="166">
        <v>73488</v>
      </c>
      <c r="C22" s="258">
        <v>36997</v>
      </c>
      <c r="D22" s="259">
        <v>1070735</v>
      </c>
      <c r="E22" s="259">
        <v>920770</v>
      </c>
      <c r="F22" s="253">
        <v>2017</v>
      </c>
      <c r="G22" s="254">
        <f>100*(Tabell104102131343533[[#This Row],[Women]]/Tabell104102131343533[[#This Row],[Number of women in the population]])</f>
        <v>6.8633228576631939</v>
      </c>
      <c r="H22" s="256">
        <f>100*(Tabell104102131343533[[#This Row],[Men]]/Tabell104102131343533[[#This Row],[Number of men in the population]])</f>
        <v>4.0180501102338262</v>
      </c>
    </row>
    <row r="23" spans="1:8">
      <c r="A23" s="184">
        <v>2018</v>
      </c>
      <c r="B23" s="166">
        <v>73160</v>
      </c>
      <c r="C23" s="258">
        <v>37650</v>
      </c>
      <c r="D23" s="259">
        <v>1083577</v>
      </c>
      <c r="E23" s="259">
        <v>937354</v>
      </c>
      <c r="F23" s="253">
        <v>2018</v>
      </c>
      <c r="G23" s="254">
        <f>100*(Tabell104102131343533[[#This Row],[Women]]/Tabell104102131343533[[#This Row],[Number of women in the population]])</f>
        <v>6.7517121533587368</v>
      </c>
      <c r="H23" s="256">
        <f>100*(Tabell104102131343533[[#This Row],[Men]]/Tabell104102131343533[[#This Row],[Number of men in the population]])</f>
        <v>4.0166255224813678</v>
      </c>
    </row>
    <row r="24" spans="1:8">
      <c r="A24" s="184">
        <v>2019</v>
      </c>
      <c r="B24" s="166">
        <v>71726</v>
      </c>
      <c r="C24" s="258">
        <v>37646</v>
      </c>
      <c r="D24" s="259">
        <v>1096913</v>
      </c>
      <c r="E24" s="259">
        <v>953628</v>
      </c>
      <c r="F24" s="253">
        <v>2019</v>
      </c>
      <c r="G24" s="254">
        <f>100*(Tabell104102131343533[[#This Row],[Women]]/Tabell104102131343533[[#This Row],[Number of women in the population]])</f>
        <v>6.5388959744300585</v>
      </c>
      <c r="H24" s="256">
        <f>100*(Tabell104102131343533[[#This Row],[Men]]/Tabell104102131343533[[#This Row],[Number of men in the population]])</f>
        <v>3.947660932774625</v>
      </c>
    </row>
    <row r="25" spans="1:8">
      <c r="A25" s="184">
        <v>2020</v>
      </c>
      <c r="B25" s="166">
        <v>70717</v>
      </c>
      <c r="C25" s="258">
        <v>37739</v>
      </c>
      <c r="D25" s="259">
        <v>1109127</v>
      </c>
      <c r="E25" s="259">
        <v>967603</v>
      </c>
      <c r="F25" s="253">
        <v>2020</v>
      </c>
      <c r="G25" s="254">
        <f>100*(Tabell104102131343533[[#This Row],[Women]]/Tabell104102131343533[[#This Row],[Number of women in the population]])</f>
        <v>6.3759154722588125</v>
      </c>
      <c r="H25" s="256">
        <f>100*(Tabell104102131343533[[#This Row],[Men]]/Tabell104102131343533[[#This Row],[Number of men in the population]])</f>
        <v>3.9002566135078123</v>
      </c>
    </row>
    <row r="26" spans="1:8">
      <c r="A26" s="184">
        <v>2021</v>
      </c>
      <c r="B26" s="203">
        <v>68439</v>
      </c>
      <c r="C26" s="203">
        <v>36493</v>
      </c>
      <c r="D26" s="252">
        <v>1121727</v>
      </c>
      <c r="E26" s="252">
        <v>981703</v>
      </c>
      <c r="F26" s="253">
        <v>2021</v>
      </c>
      <c r="G26" s="254">
        <f>100*(Tabell104102131343533[[#This Row],[Women]]/Tabell104102131343533[[#This Row],[Number of women in the population]])</f>
        <v>6.1012171410690836</v>
      </c>
      <c r="H26" s="256">
        <f>100*(Tabell104102131343533[[#This Row],[Men]]/Tabell104102131343533[[#This Row],[Number of men in the population]])</f>
        <v>3.717315725835614</v>
      </c>
    </row>
    <row r="27" spans="1:8">
      <c r="A27" s="184">
        <v>2022</v>
      </c>
      <c r="B27" s="203">
        <v>71463</v>
      </c>
      <c r="C27" s="203">
        <v>38978</v>
      </c>
      <c r="D27" s="252">
        <v>1135657</v>
      </c>
      <c r="E27" s="252">
        <v>997298</v>
      </c>
      <c r="F27" s="253">
        <v>2022</v>
      </c>
      <c r="G27" s="254">
        <f>100*(Tabell104102131343533[[#This Row],[Women]]/Tabell104102131343533[[#This Row],[Number of women in the population]])</f>
        <v>6.2926570258449512</v>
      </c>
      <c r="H27" s="256">
        <f>100*(Tabell104102131343533[[#This Row],[Men]]/Tabell104102131343533[[#This Row],[Number of men in the population]])</f>
        <v>3.9083603897731667</v>
      </c>
    </row>
    <row r="28" spans="1:8">
      <c r="A28" s="184">
        <v>2023</v>
      </c>
      <c r="B28" s="203">
        <v>70085</v>
      </c>
      <c r="C28" s="203">
        <v>38677</v>
      </c>
      <c r="D28" s="252">
        <v>1148873</v>
      </c>
      <c r="E28" s="252">
        <v>1012075</v>
      </c>
      <c r="F28" s="253">
        <v>2023</v>
      </c>
      <c r="G28" s="254">
        <f>100*(Tabell104102131343533[[#This Row],[Women]]/Tabell104102131343533[[#This Row],[Number of women in the population]])</f>
        <v>6.1003261457097526</v>
      </c>
      <c r="H28" s="256">
        <f>100*(Tabell104102131343533[[#This Row],[Men]]/Tabell104102131343533[[#This Row],[Number of men in the population]])</f>
        <v>3.8215547266753949</v>
      </c>
    </row>
    <row r="29" spans="1:8">
      <c r="A29" s="184">
        <v>2024</v>
      </c>
      <c r="B29" s="203">
        <v>71450</v>
      </c>
      <c r="C29" s="203">
        <v>40186</v>
      </c>
      <c r="D29" s="267">
        <f>SUM(Tabell10410213132[Antal kvinnor i befolkningen])</f>
        <v>1177638</v>
      </c>
      <c r="E29" s="267">
        <f>SUM(Tabell10410213132[Antal män i befolkningen])</f>
        <v>1043271</v>
      </c>
      <c r="F29" s="253">
        <v>2024</v>
      </c>
      <c r="G29" s="254">
        <f>100*(Tabell104102131343533[[#This Row],[Women]]/Tabell104102131343533[[#This Row],[Number of women in the population]])</f>
        <v>6.0672294881788806</v>
      </c>
      <c r="H29" s="256">
        <f>100*(Tabell104102131343533[[#This Row],[Men]]/Tabell104102131343533[[#This Row],[Number of men in the population]])</f>
        <v>3.8519234216229532</v>
      </c>
    </row>
    <row r="30" spans="1:8">
      <c r="A30" s="32" t="s">
        <v>819</v>
      </c>
    </row>
    <row r="126" ht="12.75" customHeight="1"/>
  </sheetData>
  <pageMargins left="0.7" right="0.7" top="0.75" bottom="0.75" header="0.3" footer="0.3"/>
  <pageSetup paperSize="9" orientation="portrait" r:id="rId1"/>
  <drawing r:id="rId2"/>
  <tableParts count="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AA823-1B89-4C7B-873D-B5CD0310028F}">
  <sheetPr codeName="Blad4">
    <tabColor theme="2" tint="-9.9978637043366805E-2"/>
  </sheetPr>
  <dimension ref="A1:S127"/>
  <sheetViews>
    <sheetView showGridLines="0" zoomScaleNormal="100" workbookViewId="0"/>
  </sheetViews>
  <sheetFormatPr defaultColWidth="9.33203125" defaultRowHeight="13.5"/>
  <cols>
    <col min="1" max="1" width="33.83203125" style="24" customWidth="1"/>
    <col min="2" max="16" width="12.83203125" style="24" customWidth="1"/>
    <col min="17" max="20" width="9.33203125" style="24" customWidth="1"/>
    <col min="21" max="16384" width="9.33203125" style="24"/>
  </cols>
  <sheetData>
    <row r="1" spans="1:16">
      <c r="A1" s="74" t="s">
        <v>119</v>
      </c>
    </row>
    <row r="2" spans="1:16" ht="17.25" customHeight="1">
      <c r="A2" s="215" t="s">
        <v>723</v>
      </c>
      <c r="B2" s="60"/>
      <c r="C2" s="60"/>
      <c r="D2" s="60"/>
      <c r="E2" s="60"/>
      <c r="F2" s="60"/>
      <c r="G2" s="60"/>
      <c r="H2" s="60"/>
      <c r="I2" s="60"/>
      <c r="J2" s="60"/>
      <c r="K2" s="60"/>
      <c r="L2" s="60"/>
      <c r="M2" s="60"/>
      <c r="N2" s="60"/>
      <c r="O2" s="60"/>
      <c r="P2" s="60"/>
    </row>
    <row r="3" spans="1:16" ht="17.25" customHeight="1">
      <c r="A3" s="58" t="s">
        <v>724</v>
      </c>
      <c r="B3" s="59"/>
      <c r="C3" s="59"/>
      <c r="D3" s="59"/>
      <c r="E3" s="59"/>
      <c r="F3" s="59"/>
      <c r="G3" s="59"/>
      <c r="H3" s="59"/>
      <c r="I3" s="59"/>
      <c r="J3" s="59"/>
      <c r="K3" s="59"/>
      <c r="L3" s="59"/>
      <c r="M3" s="59"/>
      <c r="N3" s="59"/>
      <c r="O3" s="59"/>
      <c r="P3" s="59"/>
    </row>
    <row r="4" spans="1:16" ht="15">
      <c r="A4" s="120" t="s">
        <v>106</v>
      </c>
      <c r="B4" s="273" t="s">
        <v>126</v>
      </c>
      <c r="C4" s="273" t="s">
        <v>114</v>
      </c>
      <c r="D4" s="273" t="s">
        <v>127</v>
      </c>
      <c r="E4" s="273" t="s">
        <v>128</v>
      </c>
      <c r="F4" s="273" t="s">
        <v>115</v>
      </c>
      <c r="G4" s="273" t="s">
        <v>129</v>
      </c>
      <c r="H4" s="273" t="s">
        <v>116</v>
      </c>
      <c r="I4" s="273" t="s">
        <v>130</v>
      </c>
      <c r="J4" s="273" t="s">
        <v>107</v>
      </c>
      <c r="K4" s="273" t="s">
        <v>131</v>
      </c>
      <c r="L4" s="273" t="s">
        <v>108</v>
      </c>
      <c r="M4" s="273" t="s">
        <v>132</v>
      </c>
      <c r="N4" s="273" t="s">
        <v>109</v>
      </c>
      <c r="O4" s="273" t="s">
        <v>133</v>
      </c>
      <c r="P4" s="274" t="s">
        <v>134</v>
      </c>
    </row>
    <row r="5" spans="1:16" ht="15">
      <c r="A5" s="118"/>
      <c r="B5" s="273" t="s">
        <v>110</v>
      </c>
      <c r="C5" s="327" t="s">
        <v>111</v>
      </c>
      <c r="D5" s="273" t="s">
        <v>110</v>
      </c>
      <c r="E5" s="327" t="s">
        <v>111</v>
      </c>
      <c r="F5" s="273" t="s">
        <v>110</v>
      </c>
      <c r="G5" s="327" t="s">
        <v>111</v>
      </c>
      <c r="H5" s="273" t="s">
        <v>110</v>
      </c>
      <c r="I5" s="273" t="s">
        <v>111</v>
      </c>
      <c r="J5" s="273" t="s">
        <v>110</v>
      </c>
      <c r="K5" s="273" t="s">
        <v>111</v>
      </c>
      <c r="L5" s="273" t="s">
        <v>110</v>
      </c>
      <c r="M5" s="273" t="s">
        <v>111</v>
      </c>
      <c r="N5" s="277" t="s">
        <v>110</v>
      </c>
      <c r="O5" s="273" t="s">
        <v>111</v>
      </c>
      <c r="P5" s="328" t="s">
        <v>112</v>
      </c>
    </row>
    <row r="6" spans="1:16">
      <c r="A6" s="128" t="s">
        <v>46</v>
      </c>
      <c r="B6" s="329">
        <v>13459</v>
      </c>
      <c r="C6" s="330">
        <v>11609</v>
      </c>
      <c r="D6" s="329">
        <v>21601</v>
      </c>
      <c r="E6" s="330">
        <v>14170</v>
      </c>
      <c r="F6" s="329">
        <v>36816</v>
      </c>
      <c r="G6" s="330">
        <v>19294</v>
      </c>
      <c r="H6" s="329">
        <v>42985</v>
      </c>
      <c r="I6" s="329">
        <v>19219</v>
      </c>
      <c r="J6" s="329">
        <v>27237</v>
      </c>
      <c r="K6" s="329">
        <v>10854</v>
      </c>
      <c r="L6" s="329">
        <v>8626</v>
      </c>
      <c r="M6" s="329">
        <v>2798</v>
      </c>
      <c r="N6" s="329">
        <v>150724</v>
      </c>
      <c r="O6" s="329">
        <v>77944</v>
      </c>
      <c r="P6" s="331">
        <v>228668</v>
      </c>
    </row>
    <row r="7" spans="1:16">
      <c r="A7" s="128" t="s">
        <v>113</v>
      </c>
      <c r="B7" s="329">
        <v>10683</v>
      </c>
      <c r="C7" s="330">
        <v>10577</v>
      </c>
      <c r="D7" s="329">
        <v>14368</v>
      </c>
      <c r="E7" s="330">
        <v>10798</v>
      </c>
      <c r="F7" s="329">
        <v>21509</v>
      </c>
      <c r="G7" s="330">
        <v>13712</v>
      </c>
      <c r="H7" s="329">
        <v>25020</v>
      </c>
      <c r="I7" s="329">
        <v>12939</v>
      </c>
      <c r="J7" s="329">
        <v>17804</v>
      </c>
      <c r="K7" s="329">
        <v>7682</v>
      </c>
      <c r="L7" s="329">
        <v>6577</v>
      </c>
      <c r="M7" s="329">
        <v>2124</v>
      </c>
      <c r="N7" s="329">
        <v>95961</v>
      </c>
      <c r="O7" s="329">
        <v>57832</v>
      </c>
      <c r="P7" s="331">
        <v>153793</v>
      </c>
    </row>
    <row r="8" spans="1:16">
      <c r="A8" s="139" t="s">
        <v>706</v>
      </c>
      <c r="B8" s="329">
        <v>4032</v>
      </c>
      <c r="C8" s="330">
        <v>4650</v>
      </c>
      <c r="D8" s="329">
        <v>6407</v>
      </c>
      <c r="E8" s="330">
        <v>5420</v>
      </c>
      <c r="F8" s="329">
        <v>10174</v>
      </c>
      <c r="G8" s="330">
        <v>6695</v>
      </c>
      <c r="H8" s="329">
        <v>13718</v>
      </c>
      <c r="I8" s="329">
        <v>6456</v>
      </c>
      <c r="J8" s="329">
        <v>12933</v>
      </c>
      <c r="K8" s="329">
        <v>4461</v>
      </c>
      <c r="L8" s="329">
        <v>7727</v>
      </c>
      <c r="M8" s="329">
        <v>1761</v>
      </c>
      <c r="N8" s="329">
        <v>54991</v>
      </c>
      <c r="O8" s="329">
        <v>29443</v>
      </c>
      <c r="P8" s="331">
        <v>84434</v>
      </c>
    </row>
    <row r="9" spans="1:16">
      <c r="A9" s="128" t="s">
        <v>48</v>
      </c>
      <c r="B9" s="329">
        <v>2412</v>
      </c>
      <c r="C9" s="330">
        <v>3015</v>
      </c>
      <c r="D9" s="329">
        <v>3841</v>
      </c>
      <c r="E9" s="330">
        <v>3167</v>
      </c>
      <c r="F9" s="329">
        <v>6311</v>
      </c>
      <c r="G9" s="330">
        <v>4205</v>
      </c>
      <c r="H9" s="329">
        <v>8184</v>
      </c>
      <c r="I9" s="329">
        <v>4558</v>
      </c>
      <c r="J9" s="329">
        <v>6112</v>
      </c>
      <c r="K9" s="329">
        <v>2950</v>
      </c>
      <c r="L9" s="329">
        <v>2256</v>
      </c>
      <c r="M9" s="329">
        <v>880</v>
      </c>
      <c r="N9" s="329">
        <v>29116</v>
      </c>
      <c r="O9" s="329">
        <v>18775</v>
      </c>
      <c r="P9" s="331">
        <v>47891</v>
      </c>
    </row>
    <row r="10" spans="1:16">
      <c r="A10" s="128" t="s">
        <v>49</v>
      </c>
      <c r="B10" s="329">
        <v>2160</v>
      </c>
      <c r="C10" s="330">
        <v>1817</v>
      </c>
      <c r="D10" s="329">
        <v>2619</v>
      </c>
      <c r="E10" s="330">
        <v>1606</v>
      </c>
      <c r="F10" s="329">
        <v>3734</v>
      </c>
      <c r="G10" s="330">
        <v>1803</v>
      </c>
      <c r="H10" s="329">
        <v>4280</v>
      </c>
      <c r="I10" s="329">
        <v>1633</v>
      </c>
      <c r="J10" s="329">
        <v>3262</v>
      </c>
      <c r="K10" s="329">
        <v>1012</v>
      </c>
      <c r="L10" s="329">
        <v>1351</v>
      </c>
      <c r="M10" s="329">
        <v>297</v>
      </c>
      <c r="N10" s="329">
        <v>17406</v>
      </c>
      <c r="O10" s="329">
        <v>8168</v>
      </c>
      <c r="P10" s="331">
        <v>25574</v>
      </c>
    </row>
    <row r="11" spans="1:16">
      <c r="A11" s="127" t="s">
        <v>50</v>
      </c>
      <c r="B11" s="332">
        <v>444</v>
      </c>
      <c r="C11" s="330">
        <v>625</v>
      </c>
      <c r="D11" s="332">
        <v>611</v>
      </c>
      <c r="E11" s="330">
        <v>948</v>
      </c>
      <c r="F11" s="332">
        <v>772</v>
      </c>
      <c r="G11" s="330">
        <v>1044</v>
      </c>
      <c r="H11" s="332">
        <v>727</v>
      </c>
      <c r="I11" s="332">
        <v>910</v>
      </c>
      <c r="J11" s="332">
        <v>517</v>
      </c>
      <c r="K11" s="332">
        <v>444</v>
      </c>
      <c r="L11" s="332">
        <v>197</v>
      </c>
      <c r="M11" s="332">
        <v>91</v>
      </c>
      <c r="N11" s="332">
        <v>3268</v>
      </c>
      <c r="O11" s="332">
        <v>4062</v>
      </c>
      <c r="P11" s="333">
        <v>7330</v>
      </c>
    </row>
    <row r="12" spans="1:16">
      <c r="A12" s="128" t="s">
        <v>51</v>
      </c>
      <c r="B12" s="329">
        <v>949</v>
      </c>
      <c r="C12" s="330">
        <v>888</v>
      </c>
      <c r="D12" s="329">
        <v>1165</v>
      </c>
      <c r="E12" s="330">
        <v>1066</v>
      </c>
      <c r="F12" s="329">
        <v>1647</v>
      </c>
      <c r="G12" s="330">
        <v>1488</v>
      </c>
      <c r="H12" s="329">
        <v>1515</v>
      </c>
      <c r="I12" s="329">
        <v>1145</v>
      </c>
      <c r="J12" s="329">
        <v>786</v>
      </c>
      <c r="K12" s="329">
        <v>415</v>
      </c>
      <c r="L12" s="329">
        <v>180</v>
      </c>
      <c r="M12" s="329">
        <v>59</v>
      </c>
      <c r="N12" s="329">
        <v>6242</v>
      </c>
      <c r="O12" s="329">
        <v>5061</v>
      </c>
      <c r="P12" s="331">
        <v>11303</v>
      </c>
    </row>
    <row r="13" spans="1:16">
      <c r="A13" s="128" t="s">
        <v>52</v>
      </c>
      <c r="B13" s="329">
        <v>436</v>
      </c>
      <c r="C13" s="330">
        <v>573</v>
      </c>
      <c r="D13" s="329">
        <v>600</v>
      </c>
      <c r="E13" s="330">
        <v>962</v>
      </c>
      <c r="F13" s="329">
        <v>737</v>
      </c>
      <c r="G13" s="330">
        <v>1259</v>
      </c>
      <c r="H13" s="329">
        <v>563</v>
      </c>
      <c r="I13" s="329">
        <v>1061</v>
      </c>
      <c r="J13" s="329">
        <v>194</v>
      </c>
      <c r="K13" s="329">
        <v>532</v>
      </c>
      <c r="L13" s="329">
        <v>67</v>
      </c>
      <c r="M13" s="329">
        <v>101</v>
      </c>
      <c r="N13" s="329">
        <v>2597</v>
      </c>
      <c r="O13" s="329">
        <v>4488</v>
      </c>
      <c r="P13" s="331">
        <v>7085</v>
      </c>
    </row>
    <row r="14" spans="1:16">
      <c r="A14" s="128" t="s">
        <v>53</v>
      </c>
      <c r="B14" s="329">
        <v>1467</v>
      </c>
      <c r="C14" s="330">
        <v>1286</v>
      </c>
      <c r="D14" s="329">
        <v>324</v>
      </c>
      <c r="E14" s="330">
        <v>228</v>
      </c>
      <c r="F14" s="329">
        <v>119</v>
      </c>
      <c r="G14" s="330">
        <v>101</v>
      </c>
      <c r="H14" s="329">
        <v>47</v>
      </c>
      <c r="I14" s="329">
        <v>30</v>
      </c>
      <c r="J14" s="329">
        <v>15</v>
      </c>
      <c r="K14" s="329">
        <v>10</v>
      </c>
      <c r="L14" s="329">
        <v>4</v>
      </c>
      <c r="M14" s="329">
        <v>0</v>
      </c>
      <c r="N14" s="329">
        <v>1976</v>
      </c>
      <c r="O14" s="329">
        <v>1655</v>
      </c>
      <c r="P14" s="331">
        <v>3631</v>
      </c>
    </row>
    <row r="15" spans="1:16">
      <c r="A15" s="128" t="s">
        <v>54</v>
      </c>
      <c r="B15" s="329">
        <v>561</v>
      </c>
      <c r="C15" s="330">
        <v>408</v>
      </c>
      <c r="D15" s="329">
        <v>131</v>
      </c>
      <c r="E15" s="330">
        <v>80</v>
      </c>
      <c r="F15" s="329">
        <v>91</v>
      </c>
      <c r="G15" s="330">
        <v>38</v>
      </c>
      <c r="H15" s="329">
        <v>47</v>
      </c>
      <c r="I15" s="329">
        <v>29</v>
      </c>
      <c r="J15" s="329">
        <v>32</v>
      </c>
      <c r="K15" s="329">
        <v>1</v>
      </c>
      <c r="L15" s="329">
        <v>10</v>
      </c>
      <c r="M15" s="329">
        <v>2</v>
      </c>
      <c r="N15" s="329">
        <v>872</v>
      </c>
      <c r="O15" s="329">
        <v>558</v>
      </c>
      <c r="P15" s="331">
        <v>1430</v>
      </c>
    </row>
    <row r="16" spans="1:16">
      <c r="A16" s="128" t="s">
        <v>55</v>
      </c>
      <c r="B16" s="329">
        <v>128</v>
      </c>
      <c r="C16" s="330">
        <v>158</v>
      </c>
      <c r="D16" s="329">
        <v>135</v>
      </c>
      <c r="E16" s="330">
        <v>130</v>
      </c>
      <c r="F16" s="329">
        <v>210</v>
      </c>
      <c r="G16" s="330">
        <v>161</v>
      </c>
      <c r="H16" s="329">
        <v>227</v>
      </c>
      <c r="I16" s="329">
        <v>137</v>
      </c>
      <c r="J16" s="329">
        <v>132</v>
      </c>
      <c r="K16" s="329">
        <v>70</v>
      </c>
      <c r="L16" s="329">
        <v>52</v>
      </c>
      <c r="M16" s="329">
        <v>21</v>
      </c>
      <c r="N16" s="329">
        <v>884</v>
      </c>
      <c r="O16" s="329">
        <v>677</v>
      </c>
      <c r="P16" s="331">
        <v>1561</v>
      </c>
    </row>
    <row r="17" spans="1:19">
      <c r="A17" s="128" t="s">
        <v>56</v>
      </c>
      <c r="B17" s="329">
        <v>22586</v>
      </c>
      <c r="C17" s="330">
        <v>21437</v>
      </c>
      <c r="D17" s="329">
        <v>32280</v>
      </c>
      <c r="E17" s="330">
        <v>23385</v>
      </c>
      <c r="F17" s="329">
        <v>51668</v>
      </c>
      <c r="G17" s="330">
        <v>30409</v>
      </c>
      <c r="H17" s="329">
        <v>60405</v>
      </c>
      <c r="I17" s="329">
        <v>29100</v>
      </c>
      <c r="J17" s="329">
        <v>41935</v>
      </c>
      <c r="K17" s="329">
        <v>16788</v>
      </c>
      <c r="L17" s="329">
        <v>16874</v>
      </c>
      <c r="M17" s="329">
        <v>4843</v>
      </c>
      <c r="N17" s="329">
        <v>225748</v>
      </c>
      <c r="O17" s="329">
        <v>125962</v>
      </c>
      <c r="P17" s="331">
        <v>351710</v>
      </c>
      <c r="S17" s="146"/>
    </row>
    <row r="18" spans="1:19">
      <c r="A18" s="32" t="s">
        <v>777</v>
      </c>
    </row>
    <row r="19" spans="1:19">
      <c r="A19" s="78" t="s">
        <v>118</v>
      </c>
    </row>
    <row r="20" spans="1:19" ht="17.25">
      <c r="A20" s="215" t="s">
        <v>725</v>
      </c>
      <c r="B20" s="60"/>
      <c r="C20" s="60"/>
      <c r="D20" s="60"/>
      <c r="E20" s="60"/>
      <c r="F20" s="60"/>
      <c r="G20" s="60"/>
      <c r="H20" s="60"/>
      <c r="I20" s="60"/>
      <c r="J20" s="60"/>
      <c r="K20" s="60"/>
      <c r="L20" s="60"/>
      <c r="M20" s="60"/>
      <c r="N20" s="60"/>
      <c r="O20" s="60"/>
      <c r="P20" s="60"/>
    </row>
    <row r="21" spans="1:19" ht="17.25">
      <c r="A21" s="58" t="s">
        <v>726</v>
      </c>
      <c r="B21" s="59"/>
      <c r="C21" s="59"/>
      <c r="D21" s="59"/>
      <c r="E21" s="59"/>
      <c r="F21" s="59"/>
      <c r="G21" s="59"/>
      <c r="H21" s="59"/>
      <c r="I21" s="59"/>
      <c r="J21" s="59"/>
      <c r="K21" s="59"/>
      <c r="L21" s="59"/>
      <c r="M21" s="59"/>
      <c r="N21" s="59"/>
      <c r="O21" s="59"/>
      <c r="P21" s="59"/>
    </row>
    <row r="22" spans="1:19" ht="15">
      <c r="A22" s="120" t="s">
        <v>106</v>
      </c>
      <c r="B22" s="122" t="s">
        <v>126</v>
      </c>
      <c r="C22" s="122" t="s">
        <v>114</v>
      </c>
      <c r="D22" s="122" t="s">
        <v>127</v>
      </c>
      <c r="E22" s="122" t="s">
        <v>128</v>
      </c>
      <c r="F22" s="122" t="s">
        <v>115</v>
      </c>
      <c r="G22" s="122" t="s">
        <v>129</v>
      </c>
      <c r="H22" s="122" t="s">
        <v>116</v>
      </c>
      <c r="I22" s="122" t="s">
        <v>130</v>
      </c>
      <c r="J22" s="122" t="s">
        <v>107</v>
      </c>
      <c r="K22" s="122" t="s">
        <v>131</v>
      </c>
      <c r="L22" s="122" t="s">
        <v>108</v>
      </c>
      <c r="M22" s="122" t="s">
        <v>132</v>
      </c>
      <c r="N22" s="122" t="s">
        <v>109</v>
      </c>
      <c r="O22" s="122" t="s">
        <v>133</v>
      </c>
      <c r="P22" s="123" t="s">
        <v>134</v>
      </c>
    </row>
    <row r="23" spans="1:19" ht="15">
      <c r="A23" s="118"/>
      <c r="B23" s="122" t="s">
        <v>110</v>
      </c>
      <c r="C23" s="124" t="s">
        <v>111</v>
      </c>
      <c r="D23" s="122" t="s">
        <v>110</v>
      </c>
      <c r="E23" s="124" t="s">
        <v>111</v>
      </c>
      <c r="F23" s="122" t="s">
        <v>110</v>
      </c>
      <c r="G23" s="124" t="s">
        <v>111</v>
      </c>
      <c r="H23" s="122" t="s">
        <v>110</v>
      </c>
      <c r="I23" s="122" t="s">
        <v>111</v>
      </c>
      <c r="J23" s="122" t="s">
        <v>110</v>
      </c>
      <c r="K23" s="122" t="s">
        <v>111</v>
      </c>
      <c r="L23" s="122" t="s">
        <v>110</v>
      </c>
      <c r="M23" s="122" t="s">
        <v>111</v>
      </c>
      <c r="N23" s="125" t="s">
        <v>110</v>
      </c>
      <c r="O23" s="122" t="s">
        <v>111</v>
      </c>
      <c r="P23" s="126" t="s">
        <v>112</v>
      </c>
    </row>
    <row r="24" spans="1:19">
      <c r="A24" s="128" t="s">
        <v>46</v>
      </c>
      <c r="B24" s="176">
        <v>17260</v>
      </c>
      <c r="C24" s="141">
        <v>15467</v>
      </c>
      <c r="D24" s="176">
        <v>26440</v>
      </c>
      <c r="E24" s="141">
        <v>18761</v>
      </c>
      <c r="F24" s="176">
        <v>44050</v>
      </c>
      <c r="G24" s="141">
        <v>25717</v>
      </c>
      <c r="H24" s="176">
        <v>51403</v>
      </c>
      <c r="I24" s="176">
        <v>25410</v>
      </c>
      <c r="J24" s="176">
        <v>34198</v>
      </c>
      <c r="K24" s="176">
        <v>15020</v>
      </c>
      <c r="L24" s="176">
        <v>12296</v>
      </c>
      <c r="M24" s="176">
        <v>4275</v>
      </c>
      <c r="N24" s="176">
        <v>185647</v>
      </c>
      <c r="O24" s="176">
        <v>104650</v>
      </c>
      <c r="P24" s="177">
        <v>290297</v>
      </c>
    </row>
    <row r="25" spans="1:19">
      <c r="A25" s="128" t="s">
        <v>113</v>
      </c>
      <c r="B25" s="176">
        <v>15498</v>
      </c>
      <c r="C25" s="141">
        <v>15046</v>
      </c>
      <c r="D25" s="176">
        <v>20768</v>
      </c>
      <c r="E25" s="141">
        <v>16105</v>
      </c>
      <c r="F25" s="176">
        <v>30608</v>
      </c>
      <c r="G25" s="141">
        <v>20842</v>
      </c>
      <c r="H25" s="176">
        <v>35177</v>
      </c>
      <c r="I25" s="176">
        <v>19790</v>
      </c>
      <c r="J25" s="176">
        <v>25373</v>
      </c>
      <c r="K25" s="176">
        <v>12179</v>
      </c>
      <c r="L25" s="176">
        <v>10294</v>
      </c>
      <c r="M25" s="176">
        <v>3667</v>
      </c>
      <c r="N25" s="176">
        <v>137718</v>
      </c>
      <c r="O25" s="176">
        <v>87629</v>
      </c>
      <c r="P25" s="177">
        <v>225347</v>
      </c>
    </row>
    <row r="26" spans="1:19">
      <c r="A26" s="139" t="s">
        <v>706</v>
      </c>
      <c r="B26" s="176">
        <v>4692</v>
      </c>
      <c r="C26" s="141">
        <v>5541</v>
      </c>
      <c r="D26" s="176">
        <v>7697</v>
      </c>
      <c r="E26" s="141">
        <v>6840</v>
      </c>
      <c r="F26" s="176">
        <v>12716</v>
      </c>
      <c r="G26" s="141">
        <v>8972</v>
      </c>
      <c r="H26" s="176">
        <v>17380</v>
      </c>
      <c r="I26" s="176">
        <v>9129</v>
      </c>
      <c r="J26" s="176">
        <v>17428</v>
      </c>
      <c r="K26" s="176">
        <v>6753</v>
      </c>
      <c r="L26" s="176">
        <v>11537</v>
      </c>
      <c r="M26" s="176">
        <v>2951</v>
      </c>
      <c r="N26" s="176">
        <v>71450</v>
      </c>
      <c r="O26" s="176">
        <v>40186</v>
      </c>
      <c r="P26" s="177">
        <v>111636</v>
      </c>
    </row>
    <row r="27" spans="1:19">
      <c r="A27" s="128" t="s">
        <v>48</v>
      </c>
      <c r="B27" s="176">
        <v>3724</v>
      </c>
      <c r="C27" s="141">
        <v>4418</v>
      </c>
      <c r="D27" s="176">
        <v>5876</v>
      </c>
      <c r="E27" s="141">
        <v>4837</v>
      </c>
      <c r="F27" s="176">
        <v>9551</v>
      </c>
      <c r="G27" s="141">
        <v>6511</v>
      </c>
      <c r="H27" s="176">
        <v>12503</v>
      </c>
      <c r="I27" s="176">
        <v>6956</v>
      </c>
      <c r="J27" s="176">
        <v>9512</v>
      </c>
      <c r="K27" s="176">
        <v>4793</v>
      </c>
      <c r="L27" s="176">
        <v>3920</v>
      </c>
      <c r="M27" s="176">
        <v>1538</v>
      </c>
      <c r="N27" s="176">
        <v>45086</v>
      </c>
      <c r="O27" s="176">
        <v>29053</v>
      </c>
      <c r="P27" s="177">
        <v>74139</v>
      </c>
    </row>
    <row r="28" spans="1:19">
      <c r="A28" s="128" t="s">
        <v>49</v>
      </c>
      <c r="B28" s="176">
        <v>2975</v>
      </c>
      <c r="C28" s="141">
        <v>2595</v>
      </c>
      <c r="D28" s="176">
        <v>3595</v>
      </c>
      <c r="E28" s="141">
        <v>2368</v>
      </c>
      <c r="F28" s="176">
        <v>5370</v>
      </c>
      <c r="G28" s="141">
        <v>2779</v>
      </c>
      <c r="H28" s="176">
        <v>6381</v>
      </c>
      <c r="I28" s="176">
        <v>2643</v>
      </c>
      <c r="J28" s="176">
        <v>5008</v>
      </c>
      <c r="K28" s="176">
        <v>1747</v>
      </c>
      <c r="L28" s="176">
        <v>2312</v>
      </c>
      <c r="M28" s="176">
        <v>603</v>
      </c>
      <c r="N28" s="176">
        <v>25641</v>
      </c>
      <c r="O28" s="176">
        <v>12735</v>
      </c>
      <c r="P28" s="177">
        <v>38376</v>
      </c>
    </row>
    <row r="29" spans="1:19">
      <c r="A29" s="127" t="s">
        <v>50</v>
      </c>
      <c r="B29" s="178">
        <v>2015</v>
      </c>
      <c r="C29" s="141">
        <v>2647</v>
      </c>
      <c r="D29" s="178">
        <v>2817</v>
      </c>
      <c r="E29" s="141">
        <v>3341</v>
      </c>
      <c r="F29" s="178">
        <v>3890</v>
      </c>
      <c r="G29" s="141">
        <v>4231</v>
      </c>
      <c r="H29" s="178">
        <v>4445</v>
      </c>
      <c r="I29" s="178">
        <v>3986</v>
      </c>
      <c r="J29" s="178">
        <v>3433</v>
      </c>
      <c r="K29" s="178">
        <v>2287</v>
      </c>
      <c r="L29" s="178">
        <v>1544</v>
      </c>
      <c r="M29" s="178">
        <v>632</v>
      </c>
      <c r="N29" s="178">
        <v>18144</v>
      </c>
      <c r="O29" s="178">
        <v>17124</v>
      </c>
      <c r="P29" s="179">
        <v>35268</v>
      </c>
    </row>
    <row r="30" spans="1:19">
      <c r="A30" s="128" t="s">
        <v>51</v>
      </c>
      <c r="B30" s="176">
        <v>1376</v>
      </c>
      <c r="C30" s="141">
        <v>1273</v>
      </c>
      <c r="D30" s="176">
        <v>1820</v>
      </c>
      <c r="E30" s="141">
        <v>1664</v>
      </c>
      <c r="F30" s="176">
        <v>2623</v>
      </c>
      <c r="G30" s="141">
        <v>2377</v>
      </c>
      <c r="H30" s="176">
        <v>2485</v>
      </c>
      <c r="I30" s="176">
        <v>1926</v>
      </c>
      <c r="J30" s="176">
        <v>1421</v>
      </c>
      <c r="K30" s="176">
        <v>780</v>
      </c>
      <c r="L30" s="176">
        <v>340</v>
      </c>
      <c r="M30" s="176">
        <v>126</v>
      </c>
      <c r="N30" s="176">
        <v>10065</v>
      </c>
      <c r="O30" s="176">
        <v>8146</v>
      </c>
      <c r="P30" s="177">
        <v>18211</v>
      </c>
    </row>
    <row r="31" spans="1:19">
      <c r="A31" s="128" t="s">
        <v>52</v>
      </c>
      <c r="B31" s="176">
        <v>723</v>
      </c>
      <c r="C31" s="141">
        <v>893</v>
      </c>
      <c r="D31" s="176">
        <v>1026</v>
      </c>
      <c r="E31" s="141">
        <v>1588</v>
      </c>
      <c r="F31" s="176">
        <v>1330</v>
      </c>
      <c r="G31" s="141">
        <v>2223</v>
      </c>
      <c r="H31" s="176">
        <v>1017</v>
      </c>
      <c r="I31" s="176">
        <v>2003</v>
      </c>
      <c r="J31" s="176">
        <v>387</v>
      </c>
      <c r="K31" s="176">
        <v>993</v>
      </c>
      <c r="L31" s="176">
        <v>130</v>
      </c>
      <c r="M31" s="176">
        <v>209</v>
      </c>
      <c r="N31" s="176">
        <v>4613</v>
      </c>
      <c r="O31" s="176">
        <v>7909</v>
      </c>
      <c r="P31" s="177">
        <v>12522</v>
      </c>
    </row>
    <row r="32" spans="1:19">
      <c r="A32" s="128" t="s">
        <v>53</v>
      </c>
      <c r="B32" s="176">
        <v>1833</v>
      </c>
      <c r="C32" s="141">
        <v>1695</v>
      </c>
      <c r="D32" s="176">
        <v>435</v>
      </c>
      <c r="E32" s="141">
        <v>305</v>
      </c>
      <c r="F32" s="176">
        <v>182</v>
      </c>
      <c r="G32" s="141">
        <v>143</v>
      </c>
      <c r="H32" s="176">
        <v>82</v>
      </c>
      <c r="I32" s="176">
        <v>50</v>
      </c>
      <c r="J32" s="176">
        <v>32</v>
      </c>
      <c r="K32" s="176">
        <v>17</v>
      </c>
      <c r="L32" s="176">
        <v>8</v>
      </c>
      <c r="M32" s="176">
        <v>2</v>
      </c>
      <c r="N32" s="176">
        <v>2572</v>
      </c>
      <c r="O32" s="176">
        <v>2212</v>
      </c>
      <c r="P32" s="177">
        <v>4784</v>
      </c>
    </row>
    <row r="33" spans="1:16">
      <c r="A33" s="128" t="s">
        <v>54</v>
      </c>
      <c r="B33" s="176">
        <v>694</v>
      </c>
      <c r="C33" s="141">
        <v>509</v>
      </c>
      <c r="D33" s="176">
        <v>175</v>
      </c>
      <c r="E33" s="141">
        <v>106</v>
      </c>
      <c r="F33" s="176">
        <v>124</v>
      </c>
      <c r="G33" s="141">
        <v>56</v>
      </c>
      <c r="H33" s="176">
        <v>75</v>
      </c>
      <c r="I33" s="176">
        <v>37</v>
      </c>
      <c r="J33" s="176">
        <v>45</v>
      </c>
      <c r="K33" s="176">
        <v>4</v>
      </c>
      <c r="L33" s="176">
        <v>23</v>
      </c>
      <c r="M33" s="176">
        <v>6</v>
      </c>
      <c r="N33" s="176">
        <v>1136</v>
      </c>
      <c r="O33" s="176">
        <v>718</v>
      </c>
      <c r="P33" s="177">
        <v>1854</v>
      </c>
    </row>
    <row r="34" spans="1:16">
      <c r="A34" s="128" t="s">
        <v>55</v>
      </c>
      <c r="B34" s="176">
        <v>185</v>
      </c>
      <c r="C34" s="141">
        <v>245</v>
      </c>
      <c r="D34" s="176">
        <v>237</v>
      </c>
      <c r="E34" s="141">
        <v>214</v>
      </c>
      <c r="F34" s="176">
        <v>330</v>
      </c>
      <c r="G34" s="141">
        <v>266</v>
      </c>
      <c r="H34" s="176">
        <v>385</v>
      </c>
      <c r="I34" s="176">
        <v>237</v>
      </c>
      <c r="J34" s="176">
        <v>258</v>
      </c>
      <c r="K34" s="176">
        <v>134</v>
      </c>
      <c r="L34" s="176">
        <v>109</v>
      </c>
      <c r="M34" s="176">
        <v>46</v>
      </c>
      <c r="N34" s="176">
        <v>1504</v>
      </c>
      <c r="O34" s="176">
        <v>1142</v>
      </c>
      <c r="P34" s="177">
        <v>2646</v>
      </c>
    </row>
    <row r="35" spans="1:16">
      <c r="A35" s="128" t="s">
        <v>56</v>
      </c>
      <c r="B35" s="176">
        <v>27745</v>
      </c>
      <c r="C35" s="141">
        <v>26627</v>
      </c>
      <c r="D35" s="176">
        <v>38166</v>
      </c>
      <c r="E35" s="141">
        <v>29210</v>
      </c>
      <c r="F35" s="176">
        <v>60175</v>
      </c>
      <c r="G35" s="141">
        <v>38330</v>
      </c>
      <c r="H35" s="176">
        <v>69350</v>
      </c>
      <c r="I35" s="176">
        <v>36676</v>
      </c>
      <c r="J35" s="176">
        <v>50122</v>
      </c>
      <c r="K35" s="176">
        <v>22076</v>
      </c>
      <c r="L35" s="176">
        <v>22603</v>
      </c>
      <c r="M35" s="176">
        <v>7033</v>
      </c>
      <c r="N35" s="176">
        <v>268161</v>
      </c>
      <c r="O35" s="176">
        <v>159952</v>
      </c>
      <c r="P35" s="177">
        <v>428113</v>
      </c>
    </row>
    <row r="36" spans="1:16">
      <c r="A36" s="32" t="s">
        <v>777</v>
      </c>
    </row>
    <row r="37" spans="1:16">
      <c r="A37" s="78" t="s">
        <v>118</v>
      </c>
    </row>
    <row r="127" ht="12.75" customHeight="1"/>
  </sheetData>
  <pageMargins left="0.7" right="0.7" top="0.75" bottom="0.75" header="0.3" footer="0.3"/>
  <pageSetup paperSize="9" orientation="landscape" r:id="rId1"/>
  <drawing r:id="rId2"/>
  <tableParts count="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FB98D-5C3C-4045-9DC6-2369405936DA}">
  <sheetPr codeName="Blad7">
    <tabColor theme="2" tint="-9.9978637043366805E-2"/>
  </sheetPr>
  <dimension ref="A1:P127"/>
  <sheetViews>
    <sheetView showGridLines="0" zoomScaleNormal="100" workbookViewId="0"/>
  </sheetViews>
  <sheetFormatPr defaultColWidth="9.33203125" defaultRowHeight="13.5"/>
  <cols>
    <col min="1" max="1" width="33.83203125" style="214" customWidth="1"/>
    <col min="2" max="16" width="12.83203125" style="214" customWidth="1"/>
    <col min="17" max="20" width="9.33203125" style="214" customWidth="1"/>
    <col min="21" max="16384" width="9.33203125" style="214"/>
  </cols>
  <sheetData>
    <row r="1" spans="1:16">
      <c r="A1" s="74" t="s">
        <v>120</v>
      </c>
    </row>
    <row r="2" spans="1:16" ht="17.25" customHeight="1">
      <c r="A2" s="215" t="s">
        <v>727</v>
      </c>
      <c r="B2" s="215"/>
      <c r="C2" s="215"/>
      <c r="D2" s="215"/>
      <c r="E2" s="215"/>
      <c r="F2" s="215"/>
      <c r="G2" s="215"/>
      <c r="H2" s="215"/>
      <c r="I2" s="215"/>
      <c r="J2" s="215"/>
      <c r="K2" s="215"/>
      <c r="L2" s="215"/>
      <c r="M2" s="215"/>
      <c r="N2" s="215"/>
      <c r="O2" s="215"/>
      <c r="P2" s="215"/>
    </row>
    <row r="3" spans="1:16" ht="17.25" customHeight="1">
      <c r="A3" s="280" t="s">
        <v>728</v>
      </c>
      <c r="B3" s="216"/>
      <c r="C3" s="216"/>
      <c r="D3" s="216"/>
      <c r="E3" s="216"/>
      <c r="F3" s="216"/>
      <c r="G3" s="216"/>
      <c r="H3" s="216"/>
      <c r="I3" s="216"/>
      <c r="J3" s="216"/>
      <c r="K3" s="216"/>
      <c r="L3" s="216"/>
      <c r="M3" s="216"/>
      <c r="N3" s="216"/>
      <c r="O3" s="216"/>
      <c r="P3" s="216"/>
    </row>
    <row r="4" spans="1:16" ht="15">
      <c r="A4" s="281" t="s">
        <v>106</v>
      </c>
      <c r="B4" s="282" t="s">
        <v>126</v>
      </c>
      <c r="C4" s="282" t="s">
        <v>114</v>
      </c>
      <c r="D4" s="282" t="s">
        <v>127</v>
      </c>
      <c r="E4" s="282" t="s">
        <v>128</v>
      </c>
      <c r="F4" s="282" t="s">
        <v>115</v>
      </c>
      <c r="G4" s="282" t="s">
        <v>129</v>
      </c>
      <c r="H4" s="282" t="s">
        <v>116</v>
      </c>
      <c r="I4" s="282" t="s">
        <v>130</v>
      </c>
      <c r="J4" s="282" t="s">
        <v>107</v>
      </c>
      <c r="K4" s="282" t="s">
        <v>131</v>
      </c>
      <c r="L4" s="282" t="s">
        <v>108</v>
      </c>
      <c r="M4" s="282" t="s">
        <v>132</v>
      </c>
      <c r="N4" s="282" t="s">
        <v>109</v>
      </c>
      <c r="O4" s="282" t="s">
        <v>133</v>
      </c>
      <c r="P4" s="282" t="s">
        <v>134</v>
      </c>
    </row>
    <row r="5" spans="1:16" ht="15">
      <c r="A5" s="283"/>
      <c r="B5" s="220" t="s">
        <v>110</v>
      </c>
      <c r="C5" s="219" t="s">
        <v>111</v>
      </c>
      <c r="D5" s="220" t="s">
        <v>110</v>
      </c>
      <c r="E5" s="219" t="s">
        <v>111</v>
      </c>
      <c r="F5" s="220" t="s">
        <v>110</v>
      </c>
      <c r="G5" s="219" t="s">
        <v>111</v>
      </c>
      <c r="H5" s="220" t="s">
        <v>110</v>
      </c>
      <c r="I5" s="220" t="s">
        <v>111</v>
      </c>
      <c r="J5" s="220" t="s">
        <v>110</v>
      </c>
      <c r="K5" s="220" t="s">
        <v>111</v>
      </c>
      <c r="L5" s="220" t="s">
        <v>110</v>
      </c>
      <c r="M5" s="220" t="s">
        <v>111</v>
      </c>
      <c r="N5" s="220" t="s">
        <v>110</v>
      </c>
      <c r="O5" s="220" t="s">
        <v>111</v>
      </c>
      <c r="P5" s="220" t="s">
        <v>112</v>
      </c>
    </row>
    <row r="6" spans="1:16" ht="15">
      <c r="A6" s="284" t="s">
        <v>46</v>
      </c>
      <c r="B6" s="285">
        <v>13419</v>
      </c>
      <c r="C6" s="286">
        <v>11550</v>
      </c>
      <c r="D6" s="285">
        <v>21565</v>
      </c>
      <c r="E6" s="286">
        <v>14133</v>
      </c>
      <c r="F6" s="285">
        <v>36765</v>
      </c>
      <c r="G6" s="286">
        <v>19262</v>
      </c>
      <c r="H6" s="285">
        <v>42927</v>
      </c>
      <c r="I6" s="285">
        <v>19186</v>
      </c>
      <c r="J6" s="285">
        <v>27182</v>
      </c>
      <c r="K6" s="285">
        <v>10834</v>
      </c>
      <c r="L6" s="285">
        <v>8609</v>
      </c>
      <c r="M6" s="285">
        <v>2792</v>
      </c>
      <c r="N6" s="285">
        <v>150467</v>
      </c>
      <c r="O6" s="285">
        <v>77757</v>
      </c>
      <c r="P6" s="285">
        <v>228224</v>
      </c>
    </row>
    <row r="7" spans="1:16" ht="15">
      <c r="A7" s="284" t="s">
        <v>113</v>
      </c>
      <c r="B7" s="287">
        <v>10683</v>
      </c>
      <c r="C7" s="286">
        <v>10577</v>
      </c>
      <c r="D7" s="287">
        <v>14368</v>
      </c>
      <c r="E7" s="286">
        <v>10798</v>
      </c>
      <c r="F7" s="287">
        <v>21509</v>
      </c>
      <c r="G7" s="286">
        <v>13712</v>
      </c>
      <c r="H7" s="287">
        <v>25020</v>
      </c>
      <c r="I7" s="287">
        <v>12939</v>
      </c>
      <c r="J7" s="287">
        <v>17804</v>
      </c>
      <c r="K7" s="287">
        <v>7682</v>
      </c>
      <c r="L7" s="287">
        <v>6577</v>
      </c>
      <c r="M7" s="287">
        <v>2124</v>
      </c>
      <c r="N7" s="287">
        <v>95961</v>
      </c>
      <c r="O7" s="287">
        <v>57832</v>
      </c>
      <c r="P7" s="287">
        <v>153793</v>
      </c>
    </row>
    <row r="8" spans="1:16" ht="15">
      <c r="A8" s="284" t="s">
        <v>48</v>
      </c>
      <c r="B8" s="287">
        <v>2405</v>
      </c>
      <c r="C8" s="286">
        <v>2984</v>
      </c>
      <c r="D8" s="287">
        <v>3834</v>
      </c>
      <c r="E8" s="286">
        <v>3158</v>
      </c>
      <c r="F8" s="287">
        <v>6302</v>
      </c>
      <c r="G8" s="286">
        <v>4197</v>
      </c>
      <c r="H8" s="287">
        <v>8171</v>
      </c>
      <c r="I8" s="287">
        <v>4549</v>
      </c>
      <c r="J8" s="287">
        <v>6095</v>
      </c>
      <c r="K8" s="287">
        <v>2946</v>
      </c>
      <c r="L8" s="287">
        <v>2250</v>
      </c>
      <c r="M8" s="287">
        <v>880</v>
      </c>
      <c r="N8" s="287">
        <v>29057</v>
      </c>
      <c r="O8" s="287">
        <v>18714</v>
      </c>
      <c r="P8" s="287">
        <v>47771</v>
      </c>
    </row>
    <row r="9" spans="1:16" ht="15">
      <c r="A9" s="284" t="s">
        <v>49</v>
      </c>
      <c r="B9" s="287">
        <v>2038</v>
      </c>
      <c r="C9" s="286">
        <v>1692</v>
      </c>
      <c r="D9" s="287">
        <v>2478</v>
      </c>
      <c r="E9" s="286">
        <v>1482</v>
      </c>
      <c r="F9" s="287">
        <v>3510</v>
      </c>
      <c r="G9" s="286">
        <v>1659</v>
      </c>
      <c r="H9" s="287">
        <v>4008</v>
      </c>
      <c r="I9" s="287">
        <v>1531</v>
      </c>
      <c r="J9" s="287">
        <v>2975</v>
      </c>
      <c r="K9" s="287">
        <v>904</v>
      </c>
      <c r="L9" s="287">
        <v>1182</v>
      </c>
      <c r="M9" s="287">
        <v>265</v>
      </c>
      <c r="N9" s="287">
        <v>16191</v>
      </c>
      <c r="O9" s="287">
        <v>7533</v>
      </c>
      <c r="P9" s="287">
        <v>23724</v>
      </c>
    </row>
    <row r="10" spans="1:16" ht="15">
      <c r="A10" s="288" t="s">
        <v>50</v>
      </c>
      <c r="B10" s="289">
        <v>442</v>
      </c>
      <c r="C10" s="286">
        <v>615</v>
      </c>
      <c r="D10" s="289">
        <v>607</v>
      </c>
      <c r="E10" s="286">
        <v>938</v>
      </c>
      <c r="F10" s="289">
        <v>771</v>
      </c>
      <c r="G10" s="286">
        <v>1037</v>
      </c>
      <c r="H10" s="289">
        <v>723</v>
      </c>
      <c r="I10" s="289">
        <v>904</v>
      </c>
      <c r="J10" s="289">
        <v>516</v>
      </c>
      <c r="K10" s="289">
        <v>442</v>
      </c>
      <c r="L10" s="289">
        <v>196</v>
      </c>
      <c r="M10" s="289">
        <v>91</v>
      </c>
      <c r="N10" s="289">
        <v>3255</v>
      </c>
      <c r="O10" s="289">
        <v>4027</v>
      </c>
      <c r="P10" s="289">
        <v>7282</v>
      </c>
    </row>
    <row r="11" spans="1:16" ht="15">
      <c r="A11" s="284" t="s">
        <v>51</v>
      </c>
      <c r="B11" s="287">
        <v>914</v>
      </c>
      <c r="C11" s="286">
        <v>850</v>
      </c>
      <c r="D11" s="287">
        <v>1132</v>
      </c>
      <c r="E11" s="286">
        <v>1045</v>
      </c>
      <c r="F11" s="287">
        <v>1608</v>
      </c>
      <c r="G11" s="286">
        <v>1459</v>
      </c>
      <c r="H11" s="287">
        <v>1485</v>
      </c>
      <c r="I11" s="287">
        <v>1125</v>
      </c>
      <c r="J11" s="287">
        <v>770</v>
      </c>
      <c r="K11" s="287">
        <v>410</v>
      </c>
      <c r="L11" s="287">
        <v>173</v>
      </c>
      <c r="M11" s="287">
        <v>59</v>
      </c>
      <c r="N11" s="287">
        <v>6082</v>
      </c>
      <c r="O11" s="287">
        <v>4948</v>
      </c>
      <c r="P11" s="287">
        <v>11030</v>
      </c>
    </row>
    <row r="12" spans="1:16" ht="15">
      <c r="A12" s="284" t="s">
        <v>52</v>
      </c>
      <c r="B12" s="287">
        <v>436</v>
      </c>
      <c r="C12" s="286">
        <v>573</v>
      </c>
      <c r="D12" s="287">
        <v>600</v>
      </c>
      <c r="E12" s="286">
        <v>961</v>
      </c>
      <c r="F12" s="287">
        <v>737</v>
      </c>
      <c r="G12" s="286">
        <v>1258</v>
      </c>
      <c r="H12" s="287">
        <v>563</v>
      </c>
      <c r="I12" s="287">
        <v>1059</v>
      </c>
      <c r="J12" s="287">
        <v>193</v>
      </c>
      <c r="K12" s="287">
        <v>531</v>
      </c>
      <c r="L12" s="287">
        <v>66</v>
      </c>
      <c r="M12" s="287">
        <v>101</v>
      </c>
      <c r="N12" s="287">
        <v>2595</v>
      </c>
      <c r="O12" s="287">
        <v>4483</v>
      </c>
      <c r="P12" s="287">
        <v>7078</v>
      </c>
    </row>
    <row r="13" spans="1:16" ht="15">
      <c r="A13" s="284" t="s">
        <v>53</v>
      </c>
      <c r="B13" s="287">
        <v>1449</v>
      </c>
      <c r="C13" s="286">
        <v>1259</v>
      </c>
      <c r="D13" s="287">
        <v>320</v>
      </c>
      <c r="E13" s="286">
        <v>226</v>
      </c>
      <c r="F13" s="287">
        <v>119</v>
      </c>
      <c r="G13" s="286">
        <v>100</v>
      </c>
      <c r="H13" s="287">
        <v>47</v>
      </c>
      <c r="I13" s="287">
        <v>29</v>
      </c>
      <c r="J13" s="287">
        <v>15</v>
      </c>
      <c r="K13" s="287">
        <v>10</v>
      </c>
      <c r="L13" s="287">
        <v>4</v>
      </c>
      <c r="M13" s="287">
        <v>0</v>
      </c>
      <c r="N13" s="287">
        <v>1954</v>
      </c>
      <c r="O13" s="287">
        <v>1624</v>
      </c>
      <c r="P13" s="287">
        <v>3578</v>
      </c>
    </row>
    <row r="14" spans="1:16" ht="15">
      <c r="A14" s="284" t="s">
        <v>54</v>
      </c>
      <c r="B14" s="287">
        <v>529</v>
      </c>
      <c r="C14" s="286">
        <v>355</v>
      </c>
      <c r="D14" s="287">
        <v>125</v>
      </c>
      <c r="E14" s="286">
        <v>69</v>
      </c>
      <c r="F14" s="287">
        <v>85</v>
      </c>
      <c r="G14" s="286">
        <v>31</v>
      </c>
      <c r="H14" s="287">
        <v>44</v>
      </c>
      <c r="I14" s="287">
        <v>26</v>
      </c>
      <c r="J14" s="287">
        <v>30</v>
      </c>
      <c r="K14" s="287">
        <v>1</v>
      </c>
      <c r="L14" s="287">
        <v>8</v>
      </c>
      <c r="M14" s="287">
        <v>2</v>
      </c>
      <c r="N14" s="287">
        <v>821</v>
      </c>
      <c r="O14" s="287">
        <v>484</v>
      </c>
      <c r="P14" s="287">
        <v>1305</v>
      </c>
    </row>
    <row r="15" spans="1:16" ht="15">
      <c r="A15" s="284" t="s">
        <v>55</v>
      </c>
      <c r="B15" s="287">
        <v>117</v>
      </c>
      <c r="C15" s="286">
        <v>138</v>
      </c>
      <c r="D15" s="287">
        <v>123</v>
      </c>
      <c r="E15" s="286">
        <v>121</v>
      </c>
      <c r="F15" s="287">
        <v>193</v>
      </c>
      <c r="G15" s="286">
        <v>149</v>
      </c>
      <c r="H15" s="287">
        <v>198</v>
      </c>
      <c r="I15" s="287">
        <v>131</v>
      </c>
      <c r="J15" s="287">
        <v>117</v>
      </c>
      <c r="K15" s="287">
        <v>60</v>
      </c>
      <c r="L15" s="287">
        <v>44</v>
      </c>
      <c r="M15" s="287">
        <v>17</v>
      </c>
      <c r="N15" s="287">
        <v>792</v>
      </c>
      <c r="O15" s="287">
        <v>616</v>
      </c>
      <c r="P15" s="287">
        <v>1408</v>
      </c>
    </row>
    <row r="16" spans="1:16" ht="15">
      <c r="A16" s="290" t="s">
        <v>56</v>
      </c>
      <c r="B16" s="291">
        <v>18491</v>
      </c>
      <c r="C16" s="292">
        <v>16672</v>
      </c>
      <c r="D16" s="291">
        <v>25834</v>
      </c>
      <c r="E16" s="292">
        <v>17921</v>
      </c>
      <c r="F16" s="291">
        <v>41443</v>
      </c>
      <c r="G16" s="292">
        <v>23676</v>
      </c>
      <c r="H16" s="291">
        <v>46631</v>
      </c>
      <c r="I16" s="291">
        <v>22611</v>
      </c>
      <c r="J16" s="291">
        <v>28949</v>
      </c>
      <c r="K16" s="291">
        <v>12307</v>
      </c>
      <c r="L16" s="291">
        <v>9130</v>
      </c>
      <c r="M16" s="291">
        <v>3076</v>
      </c>
      <c r="N16" s="291">
        <v>170478</v>
      </c>
      <c r="O16" s="291">
        <v>96263</v>
      </c>
      <c r="P16" s="291">
        <v>266741</v>
      </c>
    </row>
    <row r="17" spans="1:16">
      <c r="A17" s="293" t="s">
        <v>777</v>
      </c>
    </row>
    <row r="18" spans="1:16">
      <c r="A18" s="294" t="s">
        <v>118</v>
      </c>
    </row>
    <row r="19" spans="1:16" ht="17.25">
      <c r="A19" s="215" t="s">
        <v>755</v>
      </c>
      <c r="B19" s="215"/>
      <c r="C19" s="215"/>
      <c r="D19" s="215"/>
      <c r="E19" s="215"/>
      <c r="F19" s="215"/>
      <c r="G19" s="215"/>
      <c r="H19" s="215"/>
      <c r="I19" s="215"/>
      <c r="J19" s="215"/>
      <c r="K19" s="215"/>
      <c r="L19" s="215"/>
      <c r="M19" s="215"/>
      <c r="N19" s="215"/>
      <c r="O19" s="215"/>
      <c r="P19" s="215"/>
    </row>
    <row r="20" spans="1:16" ht="17.25">
      <c r="A20" s="280" t="s">
        <v>756</v>
      </c>
      <c r="B20" s="216"/>
      <c r="C20" s="216"/>
      <c r="D20" s="216"/>
      <c r="E20" s="216"/>
      <c r="F20" s="216"/>
      <c r="G20" s="216"/>
      <c r="H20" s="216"/>
      <c r="I20" s="216"/>
      <c r="J20" s="216"/>
      <c r="K20" s="216"/>
      <c r="L20" s="216"/>
      <c r="M20" s="216"/>
      <c r="N20" s="216"/>
      <c r="O20" s="216"/>
      <c r="P20" s="216"/>
    </row>
    <row r="21" spans="1:16" ht="15">
      <c r="A21" s="295" t="s">
        <v>106</v>
      </c>
      <c r="B21" s="240" t="s">
        <v>126</v>
      </c>
      <c r="C21" s="240" t="s">
        <v>114</v>
      </c>
      <c r="D21" s="240" t="s">
        <v>127</v>
      </c>
      <c r="E21" s="240" t="s">
        <v>128</v>
      </c>
      <c r="F21" s="240" t="s">
        <v>115</v>
      </c>
      <c r="G21" s="240" t="s">
        <v>129</v>
      </c>
      <c r="H21" s="240" t="s">
        <v>116</v>
      </c>
      <c r="I21" s="240" t="s">
        <v>130</v>
      </c>
      <c r="J21" s="240" t="s">
        <v>107</v>
      </c>
      <c r="K21" s="240" t="s">
        <v>131</v>
      </c>
      <c r="L21" s="240" t="s">
        <v>108</v>
      </c>
      <c r="M21" s="240" t="s">
        <v>132</v>
      </c>
      <c r="N21" s="240" t="s">
        <v>109</v>
      </c>
      <c r="O21" s="240" t="s">
        <v>133</v>
      </c>
      <c r="P21" s="241" t="s">
        <v>134</v>
      </c>
    </row>
    <row r="22" spans="1:16" ht="15">
      <c r="A22" s="296"/>
      <c r="B22" s="240" t="s">
        <v>110</v>
      </c>
      <c r="C22" s="242" t="s">
        <v>111</v>
      </c>
      <c r="D22" s="240" t="s">
        <v>110</v>
      </c>
      <c r="E22" s="242" t="s">
        <v>111</v>
      </c>
      <c r="F22" s="240" t="s">
        <v>110</v>
      </c>
      <c r="G22" s="242" t="s">
        <v>111</v>
      </c>
      <c r="H22" s="240" t="s">
        <v>110</v>
      </c>
      <c r="I22" s="240" t="s">
        <v>111</v>
      </c>
      <c r="J22" s="240" t="s">
        <v>110</v>
      </c>
      <c r="K22" s="240" t="s">
        <v>111</v>
      </c>
      <c r="L22" s="240" t="s">
        <v>110</v>
      </c>
      <c r="M22" s="240" t="s">
        <v>111</v>
      </c>
      <c r="N22" s="243" t="s">
        <v>110</v>
      </c>
      <c r="O22" s="240" t="s">
        <v>111</v>
      </c>
      <c r="P22" s="244" t="s">
        <v>112</v>
      </c>
    </row>
    <row r="23" spans="1:16" ht="15">
      <c r="A23" s="297" t="s">
        <v>49</v>
      </c>
      <c r="B23" s="287">
        <v>118</v>
      </c>
      <c r="C23" s="286">
        <v>110</v>
      </c>
      <c r="D23" s="287">
        <v>135</v>
      </c>
      <c r="E23" s="286">
        <v>110</v>
      </c>
      <c r="F23" s="287">
        <v>217</v>
      </c>
      <c r="G23" s="286">
        <v>137</v>
      </c>
      <c r="H23" s="287">
        <v>266</v>
      </c>
      <c r="I23" s="287">
        <v>96</v>
      </c>
      <c r="J23" s="287">
        <v>275</v>
      </c>
      <c r="K23" s="287">
        <v>106</v>
      </c>
      <c r="L23" s="287">
        <v>167</v>
      </c>
      <c r="M23" s="287">
        <v>31</v>
      </c>
      <c r="N23" s="287">
        <v>1178</v>
      </c>
      <c r="O23" s="287">
        <v>590</v>
      </c>
      <c r="P23" s="298">
        <v>1768</v>
      </c>
    </row>
    <row r="24" spans="1:16" ht="15">
      <c r="A24" s="297" t="s">
        <v>51</v>
      </c>
      <c r="B24" s="287">
        <v>31</v>
      </c>
      <c r="C24" s="286">
        <v>31</v>
      </c>
      <c r="D24" s="287">
        <v>28</v>
      </c>
      <c r="E24" s="286">
        <v>18</v>
      </c>
      <c r="F24" s="287">
        <v>34</v>
      </c>
      <c r="G24" s="286">
        <v>26</v>
      </c>
      <c r="H24" s="287">
        <v>29</v>
      </c>
      <c r="I24" s="287">
        <v>17</v>
      </c>
      <c r="J24" s="287">
        <v>15</v>
      </c>
      <c r="K24" s="287">
        <v>5</v>
      </c>
      <c r="L24" s="287">
        <v>7</v>
      </c>
      <c r="M24" s="287">
        <v>0</v>
      </c>
      <c r="N24" s="287">
        <v>144</v>
      </c>
      <c r="O24" s="287">
        <v>97</v>
      </c>
      <c r="P24" s="298">
        <v>241</v>
      </c>
    </row>
    <row r="25" spans="1:16" ht="15">
      <c r="A25" s="297" t="s">
        <v>54</v>
      </c>
      <c r="B25" s="287">
        <v>29</v>
      </c>
      <c r="C25" s="286">
        <v>44</v>
      </c>
      <c r="D25" s="287">
        <v>6</v>
      </c>
      <c r="E25" s="286">
        <v>11</v>
      </c>
      <c r="F25" s="287">
        <v>6</v>
      </c>
      <c r="G25" s="286">
        <v>7</v>
      </c>
      <c r="H25" s="287">
        <v>2</v>
      </c>
      <c r="I25" s="287">
        <v>3</v>
      </c>
      <c r="J25" s="287">
        <v>2</v>
      </c>
      <c r="K25" s="287">
        <v>0</v>
      </c>
      <c r="L25" s="287">
        <v>2</v>
      </c>
      <c r="M25" s="287">
        <v>0</v>
      </c>
      <c r="N25" s="287">
        <v>47</v>
      </c>
      <c r="O25" s="287">
        <v>65</v>
      </c>
      <c r="P25" s="298">
        <v>112</v>
      </c>
    </row>
    <row r="26" spans="1:16" ht="15">
      <c r="A26" s="297" t="s">
        <v>55</v>
      </c>
      <c r="B26" s="287">
        <v>10</v>
      </c>
      <c r="C26" s="286">
        <v>14</v>
      </c>
      <c r="D26" s="287">
        <v>11</v>
      </c>
      <c r="E26" s="286">
        <v>9</v>
      </c>
      <c r="F26" s="287">
        <v>17</v>
      </c>
      <c r="G26" s="286">
        <v>12</v>
      </c>
      <c r="H26" s="287">
        <v>28</v>
      </c>
      <c r="I26" s="287">
        <v>6</v>
      </c>
      <c r="J26" s="287">
        <v>14</v>
      </c>
      <c r="K26" s="287">
        <v>9</v>
      </c>
      <c r="L26" s="287">
        <v>8</v>
      </c>
      <c r="M26" s="287">
        <v>4</v>
      </c>
      <c r="N26" s="287">
        <v>88</v>
      </c>
      <c r="O26" s="287">
        <v>54</v>
      </c>
      <c r="P26" s="298">
        <v>142</v>
      </c>
    </row>
    <row r="27" spans="1:16" ht="15">
      <c r="A27" s="297" t="s">
        <v>56</v>
      </c>
      <c r="B27" s="287">
        <v>4032</v>
      </c>
      <c r="C27" s="286">
        <v>4650</v>
      </c>
      <c r="D27" s="287">
        <v>6407</v>
      </c>
      <c r="E27" s="286">
        <v>5420</v>
      </c>
      <c r="F27" s="287">
        <v>10174</v>
      </c>
      <c r="G27" s="286">
        <v>6695</v>
      </c>
      <c r="H27" s="287">
        <v>13718</v>
      </c>
      <c r="I27" s="287">
        <v>6456</v>
      </c>
      <c r="J27" s="287">
        <v>12933</v>
      </c>
      <c r="K27" s="287">
        <v>4461</v>
      </c>
      <c r="L27" s="287">
        <v>7727</v>
      </c>
      <c r="M27" s="287">
        <v>1761</v>
      </c>
      <c r="N27" s="287">
        <v>54991</v>
      </c>
      <c r="O27" s="287">
        <v>29443</v>
      </c>
      <c r="P27" s="298">
        <v>84434</v>
      </c>
    </row>
    <row r="28" spans="1:16">
      <c r="A28" s="293" t="s">
        <v>777</v>
      </c>
    </row>
    <row r="29" spans="1:16">
      <c r="A29" s="79" t="s">
        <v>707</v>
      </c>
    </row>
    <row r="30" spans="1:16" ht="17.25">
      <c r="A30" s="215" t="s">
        <v>729</v>
      </c>
      <c r="B30" s="215"/>
      <c r="C30" s="215"/>
      <c r="D30" s="215"/>
      <c r="E30" s="215"/>
      <c r="F30" s="215"/>
      <c r="G30" s="215"/>
      <c r="H30" s="215"/>
      <c r="I30" s="215"/>
      <c r="J30" s="215"/>
      <c r="K30" s="215"/>
      <c r="L30" s="215"/>
      <c r="M30" s="215"/>
      <c r="N30" s="215"/>
      <c r="O30" s="215"/>
      <c r="P30" s="215"/>
    </row>
    <row r="31" spans="1:16" ht="17.25">
      <c r="A31" s="280" t="s">
        <v>730</v>
      </c>
      <c r="B31" s="216"/>
      <c r="C31" s="216"/>
      <c r="D31" s="216"/>
      <c r="E31" s="216"/>
      <c r="F31" s="216"/>
      <c r="G31" s="216"/>
      <c r="H31" s="216"/>
      <c r="I31" s="216"/>
      <c r="J31" s="216"/>
      <c r="K31" s="216"/>
      <c r="L31" s="216"/>
      <c r="M31" s="216"/>
      <c r="N31" s="216"/>
      <c r="O31" s="216"/>
      <c r="P31" s="216"/>
    </row>
    <row r="32" spans="1:16" ht="15">
      <c r="A32" s="299" t="s">
        <v>106</v>
      </c>
      <c r="B32" s="217" t="s">
        <v>126</v>
      </c>
      <c r="C32" s="217" t="s">
        <v>114</v>
      </c>
      <c r="D32" s="217" t="s">
        <v>127</v>
      </c>
      <c r="E32" s="217" t="s">
        <v>128</v>
      </c>
      <c r="F32" s="217" t="s">
        <v>115</v>
      </c>
      <c r="G32" s="217" t="s">
        <v>129</v>
      </c>
      <c r="H32" s="217" t="s">
        <v>116</v>
      </c>
      <c r="I32" s="217" t="s">
        <v>130</v>
      </c>
      <c r="J32" s="217" t="s">
        <v>107</v>
      </c>
      <c r="K32" s="217" t="s">
        <v>131</v>
      </c>
      <c r="L32" s="217" t="s">
        <v>108</v>
      </c>
      <c r="M32" s="217" t="s">
        <v>132</v>
      </c>
      <c r="N32" s="217" t="s">
        <v>109</v>
      </c>
      <c r="O32" s="217" t="s">
        <v>133</v>
      </c>
      <c r="P32" s="218" t="s">
        <v>134</v>
      </c>
    </row>
    <row r="33" spans="1:16" ht="15">
      <c r="A33" s="300"/>
      <c r="B33" s="217" t="s">
        <v>110</v>
      </c>
      <c r="C33" s="219" t="s">
        <v>111</v>
      </c>
      <c r="D33" s="217" t="s">
        <v>110</v>
      </c>
      <c r="E33" s="219" t="s">
        <v>111</v>
      </c>
      <c r="F33" s="217" t="s">
        <v>110</v>
      </c>
      <c r="G33" s="219" t="s">
        <v>111</v>
      </c>
      <c r="H33" s="217" t="s">
        <v>110</v>
      </c>
      <c r="I33" s="217" t="s">
        <v>111</v>
      </c>
      <c r="J33" s="217" t="s">
        <v>110</v>
      </c>
      <c r="K33" s="217" t="s">
        <v>111</v>
      </c>
      <c r="L33" s="217" t="s">
        <v>110</v>
      </c>
      <c r="M33" s="217" t="s">
        <v>111</v>
      </c>
      <c r="N33" s="220" t="s">
        <v>110</v>
      </c>
      <c r="O33" s="217" t="s">
        <v>111</v>
      </c>
      <c r="P33" s="221" t="s">
        <v>112</v>
      </c>
    </row>
    <row r="34" spans="1:16" ht="15">
      <c r="A34" s="301" t="s">
        <v>46</v>
      </c>
      <c r="B34" s="284">
        <v>38</v>
      </c>
      <c r="C34" s="302">
        <v>59</v>
      </c>
      <c r="D34" s="284">
        <v>34</v>
      </c>
      <c r="E34" s="302">
        <v>35</v>
      </c>
      <c r="F34" s="284">
        <v>48</v>
      </c>
      <c r="G34" s="302">
        <v>32</v>
      </c>
      <c r="H34" s="284">
        <v>55</v>
      </c>
      <c r="I34" s="284">
        <v>30</v>
      </c>
      <c r="J34" s="284">
        <v>50</v>
      </c>
      <c r="K34" s="284">
        <v>20</v>
      </c>
      <c r="L34" s="284">
        <v>17</v>
      </c>
      <c r="M34" s="284">
        <v>6</v>
      </c>
      <c r="N34" s="284">
        <v>242</v>
      </c>
      <c r="O34" s="284">
        <v>182</v>
      </c>
      <c r="P34" s="303">
        <v>424</v>
      </c>
    </row>
    <row r="35" spans="1:16" ht="15">
      <c r="A35" s="301" t="s">
        <v>113</v>
      </c>
      <c r="B35" s="284">
        <v>39</v>
      </c>
      <c r="C35" s="302">
        <v>101</v>
      </c>
      <c r="D35" s="284">
        <v>28</v>
      </c>
      <c r="E35" s="302">
        <v>41</v>
      </c>
      <c r="F35" s="284">
        <v>43</v>
      </c>
      <c r="G35" s="302">
        <v>36</v>
      </c>
      <c r="H35" s="284">
        <v>46</v>
      </c>
      <c r="I35" s="284">
        <v>29</v>
      </c>
      <c r="J35" s="284">
        <v>52</v>
      </c>
      <c r="K35" s="284">
        <v>16</v>
      </c>
      <c r="L35" s="284">
        <v>15</v>
      </c>
      <c r="M35" s="284">
        <v>6</v>
      </c>
      <c r="N35" s="284">
        <v>223</v>
      </c>
      <c r="O35" s="284">
        <v>229</v>
      </c>
      <c r="P35" s="303">
        <v>452</v>
      </c>
    </row>
    <row r="36" spans="1:16" ht="15">
      <c r="A36" s="301" t="s">
        <v>48</v>
      </c>
      <c r="B36" s="284">
        <v>7</v>
      </c>
      <c r="C36" s="302">
        <v>31</v>
      </c>
      <c r="D36" s="284">
        <v>5</v>
      </c>
      <c r="E36" s="302">
        <v>8</v>
      </c>
      <c r="F36" s="284">
        <v>8</v>
      </c>
      <c r="G36" s="302">
        <v>8</v>
      </c>
      <c r="H36" s="284">
        <v>11</v>
      </c>
      <c r="I36" s="284">
        <v>9</v>
      </c>
      <c r="J36" s="284">
        <v>17</v>
      </c>
      <c r="K36" s="284">
        <v>4</v>
      </c>
      <c r="L36" s="284">
        <v>6</v>
      </c>
      <c r="M36" s="284">
        <v>0</v>
      </c>
      <c r="N36" s="284">
        <v>54</v>
      </c>
      <c r="O36" s="284">
        <v>60</v>
      </c>
      <c r="P36" s="303">
        <v>114</v>
      </c>
    </row>
    <row r="37" spans="1:16" ht="15">
      <c r="A37" s="301" t="s">
        <v>49</v>
      </c>
      <c r="B37" s="284">
        <v>4</v>
      </c>
      <c r="C37" s="302">
        <v>15</v>
      </c>
      <c r="D37" s="284">
        <v>6</v>
      </c>
      <c r="E37" s="302">
        <v>14</v>
      </c>
      <c r="F37" s="284">
        <v>7</v>
      </c>
      <c r="G37" s="302">
        <v>7</v>
      </c>
      <c r="H37" s="284">
        <v>6</v>
      </c>
      <c r="I37" s="284">
        <v>6</v>
      </c>
      <c r="J37" s="284">
        <v>12</v>
      </c>
      <c r="K37" s="284">
        <v>2</v>
      </c>
      <c r="L37" s="284">
        <v>2</v>
      </c>
      <c r="M37" s="284">
        <v>1</v>
      </c>
      <c r="N37" s="284">
        <v>37</v>
      </c>
      <c r="O37" s="284">
        <v>45</v>
      </c>
      <c r="P37" s="303">
        <v>82</v>
      </c>
    </row>
    <row r="38" spans="1:16" ht="15">
      <c r="A38" s="304" t="s">
        <v>50</v>
      </c>
      <c r="B38" s="288">
        <v>2</v>
      </c>
      <c r="C38" s="302">
        <v>10</v>
      </c>
      <c r="D38" s="288">
        <v>4</v>
      </c>
      <c r="E38" s="302">
        <v>10</v>
      </c>
      <c r="F38" s="288">
        <v>1</v>
      </c>
      <c r="G38" s="302">
        <v>7</v>
      </c>
      <c r="H38" s="288">
        <v>3</v>
      </c>
      <c r="I38" s="288">
        <v>5</v>
      </c>
      <c r="J38" s="288">
        <v>1</v>
      </c>
      <c r="K38" s="288">
        <v>2</v>
      </c>
      <c r="L38" s="288">
        <v>1</v>
      </c>
      <c r="M38" s="288">
        <v>0</v>
      </c>
      <c r="N38" s="288">
        <v>12</v>
      </c>
      <c r="O38" s="288">
        <v>34</v>
      </c>
      <c r="P38" s="305">
        <v>46</v>
      </c>
    </row>
    <row r="39" spans="1:16" ht="15">
      <c r="A39" s="301" t="s">
        <v>51</v>
      </c>
      <c r="B39" s="284">
        <v>4</v>
      </c>
      <c r="C39" s="302">
        <v>7</v>
      </c>
      <c r="D39" s="284">
        <v>5</v>
      </c>
      <c r="E39" s="302">
        <v>3</v>
      </c>
      <c r="F39" s="284">
        <v>5</v>
      </c>
      <c r="G39" s="302">
        <v>3</v>
      </c>
      <c r="H39" s="284">
        <v>1</v>
      </c>
      <c r="I39" s="284">
        <v>3</v>
      </c>
      <c r="J39" s="284">
        <v>1</v>
      </c>
      <c r="K39" s="284">
        <v>0</v>
      </c>
      <c r="L39" s="284">
        <v>0</v>
      </c>
      <c r="M39" s="284">
        <v>0</v>
      </c>
      <c r="N39" s="284">
        <v>16</v>
      </c>
      <c r="O39" s="284">
        <v>16</v>
      </c>
      <c r="P39" s="303">
        <v>32</v>
      </c>
    </row>
    <row r="40" spans="1:16" ht="15">
      <c r="A40" s="301" t="s">
        <v>52</v>
      </c>
      <c r="B40" s="284">
        <v>0</v>
      </c>
      <c r="C40" s="302">
        <v>0</v>
      </c>
      <c r="D40" s="284">
        <v>0</v>
      </c>
      <c r="E40" s="302">
        <v>1</v>
      </c>
      <c r="F40" s="284">
        <v>0</v>
      </c>
      <c r="G40" s="302">
        <v>1</v>
      </c>
      <c r="H40" s="284">
        <v>0</v>
      </c>
      <c r="I40" s="284">
        <v>2</v>
      </c>
      <c r="J40" s="284">
        <v>1</v>
      </c>
      <c r="K40" s="284">
        <v>1</v>
      </c>
      <c r="L40" s="284">
        <v>1</v>
      </c>
      <c r="M40" s="284">
        <v>0</v>
      </c>
      <c r="N40" s="284">
        <v>2</v>
      </c>
      <c r="O40" s="284">
        <v>5</v>
      </c>
      <c r="P40" s="303">
        <v>7</v>
      </c>
    </row>
    <row r="41" spans="1:16" ht="15">
      <c r="A41" s="301" t="s">
        <v>53</v>
      </c>
      <c r="B41" s="284">
        <v>17</v>
      </c>
      <c r="C41" s="302">
        <v>27</v>
      </c>
      <c r="D41" s="284">
        <v>4</v>
      </c>
      <c r="E41" s="302">
        <v>2</v>
      </c>
      <c r="F41" s="284">
        <v>0</v>
      </c>
      <c r="G41" s="302">
        <v>1</v>
      </c>
      <c r="H41" s="284">
        <v>0</v>
      </c>
      <c r="I41" s="284">
        <v>1</v>
      </c>
      <c r="J41" s="284">
        <v>0</v>
      </c>
      <c r="K41" s="284">
        <v>0</v>
      </c>
      <c r="L41" s="284">
        <v>0</v>
      </c>
      <c r="M41" s="284">
        <v>0</v>
      </c>
      <c r="N41" s="284">
        <v>21</v>
      </c>
      <c r="O41" s="284">
        <v>31</v>
      </c>
      <c r="P41" s="303">
        <v>52</v>
      </c>
    </row>
    <row r="42" spans="1:16" ht="15">
      <c r="A42" s="301" t="s">
        <v>54</v>
      </c>
      <c r="B42" s="284">
        <v>3</v>
      </c>
      <c r="C42" s="302">
        <v>9</v>
      </c>
      <c r="D42" s="284">
        <v>0</v>
      </c>
      <c r="E42" s="302">
        <v>0</v>
      </c>
      <c r="F42" s="284">
        <v>0</v>
      </c>
      <c r="G42" s="302">
        <v>0</v>
      </c>
      <c r="H42" s="284">
        <v>1</v>
      </c>
      <c r="I42" s="284">
        <v>0</v>
      </c>
      <c r="J42" s="284">
        <v>0</v>
      </c>
      <c r="K42" s="284">
        <v>0</v>
      </c>
      <c r="L42" s="284">
        <v>0</v>
      </c>
      <c r="M42" s="284">
        <v>0</v>
      </c>
      <c r="N42" s="284">
        <v>4</v>
      </c>
      <c r="O42" s="284">
        <v>9</v>
      </c>
      <c r="P42" s="303">
        <v>13</v>
      </c>
    </row>
    <row r="43" spans="1:16" ht="15">
      <c r="A43" s="301" t="s">
        <v>55</v>
      </c>
      <c r="B43" s="284">
        <v>1</v>
      </c>
      <c r="C43" s="302">
        <v>6</v>
      </c>
      <c r="D43" s="284">
        <v>1</v>
      </c>
      <c r="E43" s="302">
        <v>0</v>
      </c>
      <c r="F43" s="284">
        <v>0</v>
      </c>
      <c r="G43" s="302">
        <v>0</v>
      </c>
      <c r="H43" s="284">
        <v>1</v>
      </c>
      <c r="I43" s="284">
        <v>0</v>
      </c>
      <c r="J43" s="284">
        <v>1</v>
      </c>
      <c r="K43" s="284">
        <v>1</v>
      </c>
      <c r="L43" s="284">
        <v>0</v>
      </c>
      <c r="M43" s="284">
        <v>0</v>
      </c>
      <c r="N43" s="284">
        <v>4</v>
      </c>
      <c r="O43" s="284">
        <v>7</v>
      </c>
      <c r="P43" s="303">
        <v>11</v>
      </c>
    </row>
    <row r="44" spans="1:16" ht="15">
      <c r="A44" s="301" t="s">
        <v>56</v>
      </c>
      <c r="B44" s="284">
        <v>69</v>
      </c>
      <c r="C44" s="302">
        <v>151</v>
      </c>
      <c r="D44" s="284">
        <v>44</v>
      </c>
      <c r="E44" s="302">
        <v>47</v>
      </c>
      <c r="F44" s="284">
        <v>60</v>
      </c>
      <c r="G44" s="302">
        <v>45</v>
      </c>
      <c r="H44" s="284">
        <v>61</v>
      </c>
      <c r="I44" s="284">
        <v>37</v>
      </c>
      <c r="J44" s="284">
        <v>58</v>
      </c>
      <c r="K44" s="284">
        <v>22</v>
      </c>
      <c r="L44" s="284">
        <v>20</v>
      </c>
      <c r="M44" s="284">
        <v>6</v>
      </c>
      <c r="N44" s="284">
        <v>312</v>
      </c>
      <c r="O44" s="284">
        <v>308</v>
      </c>
      <c r="P44" s="303">
        <v>620</v>
      </c>
    </row>
    <row r="45" spans="1:16">
      <c r="A45" s="293" t="s">
        <v>777</v>
      </c>
    </row>
    <row r="46" spans="1:16">
      <c r="A46" s="294" t="s">
        <v>118</v>
      </c>
    </row>
    <row r="127" ht="12.75" customHeight="1"/>
  </sheetData>
  <pageMargins left="0.7" right="0.7" top="0.75" bottom="0.75" header="0.3" footer="0.3"/>
  <pageSetup paperSize="9" orientation="landscape" r:id="rId1"/>
  <drawing r:id="rId2"/>
  <tableParts count="3">
    <tablePart r:id="rId3"/>
    <tablePart r:id="rId4"/>
    <tablePart r:id="rId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71A2-04D6-4995-9644-2470B81DE426}">
  <sheetPr codeName="Blad8">
    <tabColor theme="2" tint="-9.9978637043366805E-2"/>
  </sheetPr>
  <dimension ref="A1:N345"/>
  <sheetViews>
    <sheetView showGridLines="0" zoomScaleNormal="100" workbookViewId="0">
      <pane ySplit="5" topLeftCell="A6" activePane="bottomLeft" state="frozen"/>
      <selection pane="bottomLeft"/>
    </sheetView>
  </sheetViews>
  <sheetFormatPr defaultColWidth="9.33203125" defaultRowHeight="13.5"/>
  <cols>
    <col min="1" max="1" width="15.33203125" style="24" customWidth="1"/>
    <col min="2" max="2" width="30.6640625" style="24" customWidth="1"/>
    <col min="3" max="3" width="16.83203125" style="84" customWidth="1"/>
    <col min="4" max="4" width="32.6640625" style="84" customWidth="1"/>
    <col min="5" max="5" width="25.83203125" style="84" customWidth="1"/>
    <col min="6" max="6" width="19.1640625" style="84" customWidth="1"/>
    <col min="7" max="7" width="13.33203125" style="84" customWidth="1"/>
    <col min="8" max="8" width="17.6640625" style="84" customWidth="1"/>
    <col min="9" max="9" width="22" style="84" customWidth="1"/>
    <col min="10" max="11" width="13.33203125" style="84" customWidth="1"/>
    <col min="12" max="12" width="26.5" style="84" customWidth="1"/>
    <col min="13" max="13" width="17.5" style="84" customWidth="1"/>
    <col min="14" max="14" width="16.33203125" style="84" customWidth="1"/>
    <col min="15" max="18" width="9.33203125" style="24" customWidth="1"/>
    <col min="19" max="31" width="9.33203125" style="24"/>
    <col min="32" max="32" width="11.5" style="24" bestFit="1" customWidth="1"/>
    <col min="33" max="16384" width="9.33203125" style="24"/>
  </cols>
  <sheetData>
    <row r="1" spans="1:14">
      <c r="A1" s="74" t="s">
        <v>532</v>
      </c>
    </row>
    <row r="2" spans="1:14" ht="17.25" customHeight="1">
      <c r="A2" s="215" t="s">
        <v>731</v>
      </c>
      <c r="B2" s="60"/>
      <c r="C2" s="85"/>
      <c r="D2" s="85"/>
      <c r="E2" s="85"/>
      <c r="F2" s="85"/>
      <c r="G2" s="85"/>
      <c r="H2" s="85"/>
      <c r="I2" s="85"/>
      <c r="J2" s="85"/>
      <c r="K2" s="85"/>
      <c r="L2" s="85"/>
      <c r="M2" s="85"/>
      <c r="N2" s="85"/>
    </row>
    <row r="3" spans="1:14" ht="17.25" customHeight="1">
      <c r="A3" s="58" t="s">
        <v>732</v>
      </c>
      <c r="B3" s="59"/>
      <c r="C3" s="86"/>
      <c r="D3" s="86"/>
      <c r="E3" s="86"/>
      <c r="F3" s="86"/>
      <c r="G3" s="86"/>
      <c r="H3" s="86"/>
      <c r="I3" s="86"/>
      <c r="J3" s="86"/>
      <c r="K3" s="86"/>
      <c r="L3" s="86"/>
      <c r="M3" s="86"/>
      <c r="N3" s="86"/>
    </row>
    <row r="4" spans="1:14" s="83" customFormat="1" ht="24" customHeight="1">
      <c r="A4" s="89" t="s">
        <v>122</v>
      </c>
      <c r="B4" s="90" t="s">
        <v>121</v>
      </c>
      <c r="C4" s="91" t="s">
        <v>124</v>
      </c>
      <c r="D4" s="91" t="s">
        <v>125</v>
      </c>
      <c r="E4" s="91" t="s">
        <v>706</v>
      </c>
      <c r="F4" s="91" t="s">
        <v>48</v>
      </c>
      <c r="G4" s="91" t="s">
        <v>135</v>
      </c>
      <c r="H4" s="91" t="s">
        <v>50</v>
      </c>
      <c r="I4" s="91" t="s">
        <v>137</v>
      </c>
      <c r="J4" s="91" t="s">
        <v>138</v>
      </c>
      <c r="K4" s="91" t="s">
        <v>139</v>
      </c>
      <c r="L4" s="91" t="s">
        <v>140</v>
      </c>
      <c r="M4" s="91" t="s">
        <v>141</v>
      </c>
      <c r="N4" s="92" t="s">
        <v>56</v>
      </c>
    </row>
    <row r="5" spans="1:14">
      <c r="A5" s="93">
        <v>0</v>
      </c>
      <c r="B5" s="107" t="s">
        <v>142</v>
      </c>
      <c r="C5" s="96">
        <v>228668</v>
      </c>
      <c r="D5" s="97">
        <v>153793</v>
      </c>
      <c r="E5" s="97">
        <v>84434</v>
      </c>
      <c r="F5" s="97">
        <v>47891</v>
      </c>
      <c r="G5" s="97">
        <v>25574</v>
      </c>
      <c r="H5" s="97">
        <v>7330</v>
      </c>
      <c r="I5" s="97">
        <v>11303</v>
      </c>
      <c r="J5" s="97">
        <v>7085</v>
      </c>
      <c r="K5" s="97">
        <v>3631</v>
      </c>
      <c r="L5" s="97">
        <v>1430</v>
      </c>
      <c r="M5" s="97">
        <v>1561</v>
      </c>
      <c r="N5" s="98">
        <v>351710</v>
      </c>
    </row>
    <row r="6" spans="1:14">
      <c r="A6" s="101" t="s">
        <v>143</v>
      </c>
      <c r="B6" s="108" t="s">
        <v>533</v>
      </c>
      <c r="C6" s="102">
        <v>40079</v>
      </c>
      <c r="D6" s="102">
        <v>31692</v>
      </c>
      <c r="E6" s="102">
        <v>15969</v>
      </c>
      <c r="F6" s="102">
        <v>7047</v>
      </c>
      <c r="G6" s="102">
        <v>6030</v>
      </c>
      <c r="H6" s="102">
        <v>719</v>
      </c>
      <c r="I6" s="102">
        <v>2957</v>
      </c>
      <c r="J6" s="102">
        <v>1324</v>
      </c>
      <c r="K6" s="102">
        <v>1644</v>
      </c>
      <c r="L6" s="102">
        <v>177</v>
      </c>
      <c r="M6" s="102">
        <v>692</v>
      </c>
      <c r="N6" s="103">
        <v>65163</v>
      </c>
    </row>
    <row r="7" spans="1:14">
      <c r="A7" s="95" t="s">
        <v>145</v>
      </c>
      <c r="B7" s="109" t="s">
        <v>146</v>
      </c>
      <c r="C7" s="99">
        <v>676</v>
      </c>
      <c r="D7" s="99">
        <v>530</v>
      </c>
      <c r="E7" s="99">
        <v>359</v>
      </c>
      <c r="F7" s="99">
        <v>132</v>
      </c>
      <c r="G7" s="99">
        <v>116</v>
      </c>
      <c r="H7" s="99">
        <v>23</v>
      </c>
      <c r="I7" s="99">
        <v>54</v>
      </c>
      <c r="J7" s="99">
        <v>12</v>
      </c>
      <c r="K7" s="99">
        <v>33</v>
      </c>
      <c r="L7" s="99" t="s">
        <v>147</v>
      </c>
      <c r="M7" s="99">
        <v>0</v>
      </c>
      <c r="N7" s="100">
        <v>1211</v>
      </c>
    </row>
    <row r="8" spans="1:14">
      <c r="A8" s="95" t="s">
        <v>148</v>
      </c>
      <c r="B8" s="109" t="s">
        <v>149</v>
      </c>
      <c r="C8" s="99">
        <v>532</v>
      </c>
      <c r="D8" s="99">
        <v>376</v>
      </c>
      <c r="E8" s="99">
        <v>234</v>
      </c>
      <c r="F8" s="99">
        <v>140</v>
      </c>
      <c r="G8" s="99">
        <v>46</v>
      </c>
      <c r="H8" s="99">
        <v>13</v>
      </c>
      <c r="I8" s="99">
        <v>54</v>
      </c>
      <c r="J8" s="99">
        <v>17</v>
      </c>
      <c r="K8" s="99">
        <v>13</v>
      </c>
      <c r="L8" s="99" t="s">
        <v>147</v>
      </c>
      <c r="M8" s="99">
        <v>0</v>
      </c>
      <c r="N8" s="100">
        <v>884</v>
      </c>
    </row>
    <row r="9" spans="1:14">
      <c r="A9" s="95" t="s">
        <v>150</v>
      </c>
      <c r="B9" s="109" t="s">
        <v>151</v>
      </c>
      <c r="C9" s="99">
        <v>946</v>
      </c>
      <c r="D9" s="99">
        <v>617</v>
      </c>
      <c r="E9" s="99">
        <v>348</v>
      </c>
      <c r="F9" s="99">
        <v>179</v>
      </c>
      <c r="G9" s="99">
        <v>162</v>
      </c>
      <c r="H9" s="99">
        <v>20</v>
      </c>
      <c r="I9" s="99">
        <v>55</v>
      </c>
      <c r="J9" s="99">
        <v>38</v>
      </c>
      <c r="K9" s="99">
        <v>21</v>
      </c>
      <c r="L9" s="99">
        <v>5</v>
      </c>
      <c r="M9" s="99" t="s">
        <v>147</v>
      </c>
      <c r="N9" s="100">
        <v>1424</v>
      </c>
    </row>
    <row r="10" spans="1:14">
      <c r="A10" s="95" t="s">
        <v>152</v>
      </c>
      <c r="B10" s="109" t="s">
        <v>153</v>
      </c>
      <c r="C10" s="99">
        <v>606</v>
      </c>
      <c r="D10" s="99">
        <v>483</v>
      </c>
      <c r="E10" s="99">
        <v>299</v>
      </c>
      <c r="F10" s="99">
        <v>125</v>
      </c>
      <c r="G10" s="99">
        <v>0</v>
      </c>
      <c r="H10" s="99">
        <v>39</v>
      </c>
      <c r="I10" s="99">
        <v>70</v>
      </c>
      <c r="J10" s="99">
        <v>22</v>
      </c>
      <c r="K10" s="99">
        <v>11</v>
      </c>
      <c r="L10" s="99" t="s">
        <v>147</v>
      </c>
      <c r="M10" s="99" t="s">
        <v>147</v>
      </c>
      <c r="N10" s="100">
        <v>1067</v>
      </c>
    </row>
    <row r="11" spans="1:14">
      <c r="A11" s="95" t="s">
        <v>154</v>
      </c>
      <c r="B11" s="109" t="s">
        <v>155</v>
      </c>
      <c r="C11" s="99">
        <v>1532</v>
      </c>
      <c r="D11" s="99">
        <v>1310</v>
      </c>
      <c r="E11" s="99">
        <v>447</v>
      </c>
      <c r="F11" s="99">
        <v>441</v>
      </c>
      <c r="G11" s="99">
        <v>405</v>
      </c>
      <c r="H11" s="99">
        <v>33</v>
      </c>
      <c r="I11" s="99">
        <v>86</v>
      </c>
      <c r="J11" s="99">
        <v>92</v>
      </c>
      <c r="K11" s="99">
        <v>30</v>
      </c>
      <c r="L11" s="99">
        <v>10</v>
      </c>
      <c r="M11" s="99">
        <v>130</v>
      </c>
      <c r="N11" s="100">
        <v>2424</v>
      </c>
    </row>
    <row r="12" spans="1:14">
      <c r="A12" s="95" t="s">
        <v>156</v>
      </c>
      <c r="B12" s="109" t="s">
        <v>157</v>
      </c>
      <c r="C12" s="99">
        <v>454</v>
      </c>
      <c r="D12" s="99">
        <v>543</v>
      </c>
      <c r="E12" s="99">
        <v>207</v>
      </c>
      <c r="F12" s="99">
        <v>183</v>
      </c>
      <c r="G12" s="186" t="s">
        <v>147</v>
      </c>
      <c r="H12" s="99">
        <v>18</v>
      </c>
      <c r="I12" s="99">
        <v>37</v>
      </c>
      <c r="J12" s="99">
        <v>0</v>
      </c>
      <c r="K12" s="99">
        <v>15</v>
      </c>
      <c r="L12" s="99">
        <v>0</v>
      </c>
      <c r="M12" s="99">
        <v>4</v>
      </c>
      <c r="N12" s="100">
        <v>784</v>
      </c>
    </row>
    <row r="13" spans="1:14">
      <c r="A13" s="95" t="s">
        <v>158</v>
      </c>
      <c r="B13" s="109" t="s">
        <v>159</v>
      </c>
      <c r="C13" s="99">
        <v>1468</v>
      </c>
      <c r="D13" s="99">
        <v>1109</v>
      </c>
      <c r="E13" s="99">
        <v>594</v>
      </c>
      <c r="F13" s="99">
        <v>379</v>
      </c>
      <c r="G13" s="99">
        <v>200</v>
      </c>
      <c r="H13" s="99">
        <v>44</v>
      </c>
      <c r="I13" s="99">
        <v>123</v>
      </c>
      <c r="J13" s="99">
        <v>59</v>
      </c>
      <c r="K13" s="99">
        <v>56</v>
      </c>
      <c r="L13" s="99">
        <v>14</v>
      </c>
      <c r="M13" s="99">
        <v>0</v>
      </c>
      <c r="N13" s="100">
        <v>2435</v>
      </c>
    </row>
    <row r="14" spans="1:14">
      <c r="A14" s="95" t="s">
        <v>160</v>
      </c>
      <c r="B14" s="109" t="s">
        <v>161</v>
      </c>
      <c r="C14" s="99">
        <v>1289</v>
      </c>
      <c r="D14" s="99">
        <v>1020</v>
      </c>
      <c r="E14" s="99">
        <v>519</v>
      </c>
      <c r="F14" s="99">
        <v>241</v>
      </c>
      <c r="G14" s="99">
        <v>32</v>
      </c>
      <c r="H14" s="99">
        <v>19</v>
      </c>
      <c r="I14" s="99">
        <v>120</v>
      </c>
      <c r="J14" s="99">
        <v>28</v>
      </c>
      <c r="K14" s="99">
        <v>13</v>
      </c>
      <c r="L14" s="99">
        <v>7</v>
      </c>
      <c r="M14" s="99">
        <v>0</v>
      </c>
      <c r="N14" s="100">
        <v>2053</v>
      </c>
    </row>
    <row r="15" spans="1:14">
      <c r="A15" s="95" t="s">
        <v>162</v>
      </c>
      <c r="B15" s="109" t="s">
        <v>163</v>
      </c>
      <c r="C15" s="99">
        <v>323</v>
      </c>
      <c r="D15" s="99">
        <v>255</v>
      </c>
      <c r="E15" s="99">
        <v>114</v>
      </c>
      <c r="F15" s="99">
        <v>0</v>
      </c>
      <c r="G15" s="99">
        <v>76</v>
      </c>
      <c r="H15" s="99">
        <v>9</v>
      </c>
      <c r="I15" s="99">
        <v>49</v>
      </c>
      <c r="J15" s="99">
        <v>24</v>
      </c>
      <c r="K15" s="99" t="s">
        <v>147</v>
      </c>
      <c r="L15" s="99" t="s">
        <v>147</v>
      </c>
      <c r="M15" s="99">
        <v>0</v>
      </c>
      <c r="N15" s="100">
        <v>496</v>
      </c>
    </row>
    <row r="16" spans="1:14">
      <c r="A16" s="95" t="s">
        <v>164</v>
      </c>
      <c r="B16" s="109" t="s">
        <v>165</v>
      </c>
      <c r="C16" s="99">
        <v>1408</v>
      </c>
      <c r="D16" s="99">
        <v>964</v>
      </c>
      <c r="E16" s="99">
        <v>611</v>
      </c>
      <c r="F16" s="99">
        <v>197</v>
      </c>
      <c r="G16" s="99">
        <v>213</v>
      </c>
      <c r="H16" s="99">
        <v>37</v>
      </c>
      <c r="I16" s="99">
        <v>114</v>
      </c>
      <c r="J16" s="99">
        <v>11</v>
      </c>
      <c r="K16" s="99">
        <v>44</v>
      </c>
      <c r="L16" s="99">
        <v>21</v>
      </c>
      <c r="M16" s="99">
        <v>40</v>
      </c>
      <c r="N16" s="100">
        <v>2342</v>
      </c>
    </row>
    <row r="17" spans="1:14">
      <c r="A17" s="95" t="s">
        <v>166</v>
      </c>
      <c r="B17" s="109" t="s">
        <v>167</v>
      </c>
      <c r="C17" s="99">
        <v>1305</v>
      </c>
      <c r="D17" s="99">
        <v>625</v>
      </c>
      <c r="E17" s="99">
        <v>327</v>
      </c>
      <c r="F17" s="99">
        <v>273</v>
      </c>
      <c r="G17" s="99">
        <v>288</v>
      </c>
      <c r="H17" s="99">
        <v>33</v>
      </c>
      <c r="I17" s="99">
        <v>43</v>
      </c>
      <c r="J17" s="99">
        <v>56</v>
      </c>
      <c r="K17" s="99">
        <v>15</v>
      </c>
      <c r="L17" s="99">
        <v>4</v>
      </c>
      <c r="M17" s="99">
        <v>8</v>
      </c>
      <c r="N17" s="100">
        <v>1755</v>
      </c>
    </row>
    <row r="18" spans="1:14">
      <c r="A18" s="95" t="s">
        <v>168</v>
      </c>
      <c r="B18" s="109" t="s">
        <v>169</v>
      </c>
      <c r="C18" s="99">
        <v>496</v>
      </c>
      <c r="D18" s="99">
        <v>401</v>
      </c>
      <c r="E18" s="99">
        <v>192</v>
      </c>
      <c r="F18" s="99">
        <v>171</v>
      </c>
      <c r="G18" s="99">
        <v>110</v>
      </c>
      <c r="H18" s="99">
        <v>11</v>
      </c>
      <c r="I18" s="99">
        <v>38</v>
      </c>
      <c r="J18" s="99">
        <v>26</v>
      </c>
      <c r="K18" s="99">
        <v>12</v>
      </c>
      <c r="L18" s="99">
        <v>4</v>
      </c>
      <c r="M18" s="99" t="s">
        <v>147</v>
      </c>
      <c r="N18" s="100">
        <v>786</v>
      </c>
    </row>
    <row r="19" spans="1:14">
      <c r="A19" s="95" t="s">
        <v>170</v>
      </c>
      <c r="B19" s="109" t="s">
        <v>171</v>
      </c>
      <c r="C19" s="99">
        <v>177</v>
      </c>
      <c r="D19" s="99">
        <v>131</v>
      </c>
      <c r="E19" s="99">
        <v>45</v>
      </c>
      <c r="F19" s="99">
        <v>79</v>
      </c>
      <c r="G19" s="99">
        <v>20</v>
      </c>
      <c r="H19" s="99" t="s">
        <v>147</v>
      </c>
      <c r="I19" s="99">
        <v>21</v>
      </c>
      <c r="J19" s="99">
        <v>8</v>
      </c>
      <c r="K19" s="99" t="s">
        <v>147</v>
      </c>
      <c r="L19" s="99" t="s">
        <v>147</v>
      </c>
      <c r="M19" s="99">
        <v>0</v>
      </c>
      <c r="N19" s="100">
        <v>271</v>
      </c>
    </row>
    <row r="20" spans="1:14">
      <c r="A20" s="95" t="s">
        <v>172</v>
      </c>
      <c r="B20" s="109" t="s">
        <v>173</v>
      </c>
      <c r="C20" s="99">
        <v>1716</v>
      </c>
      <c r="D20" s="99">
        <v>871</v>
      </c>
      <c r="E20" s="99">
        <v>717</v>
      </c>
      <c r="F20" s="99">
        <v>0</v>
      </c>
      <c r="G20" s="99">
        <v>0</v>
      </c>
      <c r="H20" s="99">
        <v>6</v>
      </c>
      <c r="I20" s="99">
        <v>91</v>
      </c>
      <c r="J20" s="99">
        <v>19</v>
      </c>
      <c r="K20" s="99">
        <v>26</v>
      </c>
      <c r="L20" s="99" t="s">
        <v>147</v>
      </c>
      <c r="M20" s="99">
        <v>53</v>
      </c>
      <c r="N20" s="100">
        <v>2590</v>
      </c>
    </row>
    <row r="21" spans="1:14">
      <c r="A21" s="95" t="s">
        <v>174</v>
      </c>
      <c r="B21" s="109" t="s">
        <v>175</v>
      </c>
      <c r="C21" s="99">
        <v>698</v>
      </c>
      <c r="D21" s="99">
        <v>453</v>
      </c>
      <c r="E21" s="99">
        <v>340</v>
      </c>
      <c r="F21" s="99">
        <v>134</v>
      </c>
      <c r="G21" s="99">
        <v>106</v>
      </c>
      <c r="H21" s="99">
        <v>22</v>
      </c>
      <c r="I21" s="99">
        <v>58</v>
      </c>
      <c r="J21" s="99">
        <v>30</v>
      </c>
      <c r="K21" s="99">
        <v>5</v>
      </c>
      <c r="L21" s="99">
        <v>4</v>
      </c>
      <c r="M21" s="99">
        <v>0</v>
      </c>
      <c r="N21" s="100">
        <v>1171</v>
      </c>
    </row>
    <row r="22" spans="1:14">
      <c r="A22" s="95" t="s">
        <v>176</v>
      </c>
      <c r="B22" s="109" t="s">
        <v>177</v>
      </c>
      <c r="C22" s="99">
        <v>1002</v>
      </c>
      <c r="D22" s="99">
        <v>802</v>
      </c>
      <c r="E22" s="99">
        <v>519</v>
      </c>
      <c r="F22" s="99">
        <v>226</v>
      </c>
      <c r="G22" s="99">
        <v>40</v>
      </c>
      <c r="H22" s="99">
        <v>25</v>
      </c>
      <c r="I22" s="99">
        <v>111</v>
      </c>
      <c r="J22" s="99">
        <v>23</v>
      </c>
      <c r="K22" s="99">
        <v>12</v>
      </c>
      <c r="L22" s="99" t="s">
        <v>147</v>
      </c>
      <c r="M22" s="99">
        <v>0</v>
      </c>
      <c r="N22" s="100">
        <v>1750</v>
      </c>
    </row>
    <row r="23" spans="1:14">
      <c r="A23" s="95" t="s">
        <v>178</v>
      </c>
      <c r="B23" s="109" t="s">
        <v>144</v>
      </c>
      <c r="C23" s="99">
        <v>15639</v>
      </c>
      <c r="D23" s="99">
        <v>14204</v>
      </c>
      <c r="E23" s="99">
        <v>5861</v>
      </c>
      <c r="F23" s="99">
        <v>2655</v>
      </c>
      <c r="G23" s="99">
        <v>3127</v>
      </c>
      <c r="H23" s="99">
        <v>156</v>
      </c>
      <c r="I23" s="99">
        <v>1045</v>
      </c>
      <c r="J23" s="99">
        <v>481</v>
      </c>
      <c r="K23" s="99">
        <v>1164</v>
      </c>
      <c r="L23" s="99">
        <v>49</v>
      </c>
      <c r="M23" s="99">
        <v>0</v>
      </c>
      <c r="N23" s="100">
        <v>25692</v>
      </c>
    </row>
    <row r="24" spans="1:14">
      <c r="A24" s="95" t="s">
        <v>179</v>
      </c>
      <c r="B24" s="109" t="s">
        <v>180</v>
      </c>
      <c r="C24" s="99">
        <v>1538</v>
      </c>
      <c r="D24" s="99">
        <v>1178</v>
      </c>
      <c r="E24" s="99">
        <v>631</v>
      </c>
      <c r="F24" s="99">
        <v>278</v>
      </c>
      <c r="G24" s="99">
        <v>247</v>
      </c>
      <c r="H24" s="99">
        <v>45</v>
      </c>
      <c r="I24" s="99">
        <v>196</v>
      </c>
      <c r="J24" s="99">
        <v>75</v>
      </c>
      <c r="K24" s="99">
        <v>58</v>
      </c>
      <c r="L24" s="99">
        <v>5</v>
      </c>
      <c r="M24" s="99">
        <v>218</v>
      </c>
      <c r="N24" s="100">
        <v>2527</v>
      </c>
    </row>
    <row r="25" spans="1:14">
      <c r="A25" s="95" t="s">
        <v>181</v>
      </c>
      <c r="B25" s="109" t="s">
        <v>182</v>
      </c>
      <c r="C25" s="99">
        <v>1622</v>
      </c>
      <c r="D25" s="99">
        <v>1420</v>
      </c>
      <c r="E25" s="99">
        <v>763</v>
      </c>
      <c r="F25" s="99">
        <v>360</v>
      </c>
      <c r="G25" s="99">
        <v>149</v>
      </c>
      <c r="H25" s="99">
        <v>45</v>
      </c>
      <c r="I25" s="99">
        <v>164</v>
      </c>
      <c r="J25" s="99">
        <v>88</v>
      </c>
      <c r="K25" s="99">
        <v>46</v>
      </c>
      <c r="L25" s="99">
        <v>6</v>
      </c>
      <c r="M25" s="99">
        <v>65</v>
      </c>
      <c r="N25" s="100">
        <v>2907</v>
      </c>
    </row>
    <row r="26" spans="1:14">
      <c r="A26" s="95" t="s">
        <v>183</v>
      </c>
      <c r="B26" s="109" t="s">
        <v>184</v>
      </c>
      <c r="C26" s="99">
        <v>606</v>
      </c>
      <c r="D26" s="99">
        <v>551</v>
      </c>
      <c r="E26" s="99">
        <v>281</v>
      </c>
      <c r="F26" s="99">
        <v>7</v>
      </c>
      <c r="G26" s="99">
        <v>142</v>
      </c>
      <c r="H26" s="99">
        <v>0</v>
      </c>
      <c r="I26" s="99">
        <v>40</v>
      </c>
      <c r="J26" s="99">
        <v>16</v>
      </c>
      <c r="K26" s="99">
        <v>11</v>
      </c>
      <c r="L26" s="99">
        <v>4</v>
      </c>
      <c r="M26" s="99">
        <v>19</v>
      </c>
      <c r="N26" s="100">
        <v>1080</v>
      </c>
    </row>
    <row r="27" spans="1:14">
      <c r="A27" s="95" t="s">
        <v>185</v>
      </c>
      <c r="B27" s="109" t="s">
        <v>186</v>
      </c>
      <c r="C27" s="99">
        <v>1170</v>
      </c>
      <c r="D27" s="99">
        <v>876</v>
      </c>
      <c r="E27" s="99">
        <v>556</v>
      </c>
      <c r="F27" s="99">
        <v>157</v>
      </c>
      <c r="G27" s="99">
        <v>15</v>
      </c>
      <c r="H27" s="99">
        <v>0</v>
      </c>
      <c r="I27" s="99">
        <v>79</v>
      </c>
      <c r="J27" s="99">
        <v>16</v>
      </c>
      <c r="K27" s="99">
        <v>17</v>
      </c>
      <c r="L27" s="99">
        <v>0</v>
      </c>
      <c r="M27" s="99" t="s">
        <v>147</v>
      </c>
      <c r="N27" s="100">
        <v>1948</v>
      </c>
    </row>
    <row r="28" spans="1:14">
      <c r="A28" s="95" t="s">
        <v>187</v>
      </c>
      <c r="B28" s="109" t="s">
        <v>188</v>
      </c>
      <c r="C28" s="99">
        <v>1021</v>
      </c>
      <c r="D28" s="99">
        <v>765</v>
      </c>
      <c r="E28" s="99">
        <v>534</v>
      </c>
      <c r="F28" s="99">
        <v>273</v>
      </c>
      <c r="G28" s="99">
        <v>80</v>
      </c>
      <c r="H28" s="186" t="s">
        <v>147</v>
      </c>
      <c r="I28" s="99">
        <v>95</v>
      </c>
      <c r="J28" s="99">
        <v>50</v>
      </c>
      <c r="K28" s="99" t="s">
        <v>147</v>
      </c>
      <c r="L28" s="99">
        <v>0</v>
      </c>
      <c r="M28" s="99">
        <v>6</v>
      </c>
      <c r="N28" s="100">
        <v>1736</v>
      </c>
    </row>
    <row r="29" spans="1:14">
      <c r="A29" s="95" t="s">
        <v>189</v>
      </c>
      <c r="B29" s="109" t="s">
        <v>190</v>
      </c>
      <c r="C29" s="99">
        <v>249</v>
      </c>
      <c r="D29" s="99">
        <v>173</v>
      </c>
      <c r="E29" s="99">
        <v>76</v>
      </c>
      <c r="F29" s="99">
        <v>100</v>
      </c>
      <c r="G29" s="99" t="s">
        <v>147</v>
      </c>
      <c r="H29" s="99">
        <v>11</v>
      </c>
      <c r="I29" s="99">
        <v>24</v>
      </c>
      <c r="J29" s="99">
        <v>12</v>
      </c>
      <c r="K29" s="99" t="s">
        <v>147</v>
      </c>
      <c r="L29" s="99" t="s">
        <v>147</v>
      </c>
      <c r="M29" s="99" t="s">
        <v>147</v>
      </c>
      <c r="N29" s="100">
        <v>382</v>
      </c>
    </row>
    <row r="30" spans="1:14">
      <c r="A30" s="95" t="s">
        <v>191</v>
      </c>
      <c r="B30" s="109" t="s">
        <v>192</v>
      </c>
      <c r="C30" s="99">
        <v>2137</v>
      </c>
      <c r="D30" s="99">
        <v>1148</v>
      </c>
      <c r="E30" s="99">
        <v>912</v>
      </c>
      <c r="F30" s="99">
        <v>0</v>
      </c>
      <c r="G30" s="99">
        <v>202</v>
      </c>
      <c r="H30" s="99">
        <v>36</v>
      </c>
      <c r="I30" s="99">
        <v>97</v>
      </c>
      <c r="J30" s="99">
        <v>62</v>
      </c>
      <c r="K30" s="99">
        <v>23</v>
      </c>
      <c r="L30" s="99">
        <v>16</v>
      </c>
      <c r="M30" s="99">
        <v>101</v>
      </c>
      <c r="N30" s="100">
        <v>3275</v>
      </c>
    </row>
    <row r="31" spans="1:14">
      <c r="A31" s="95" t="s">
        <v>193</v>
      </c>
      <c r="B31" s="109" t="s">
        <v>194</v>
      </c>
      <c r="C31" s="99">
        <v>782</v>
      </c>
      <c r="D31" s="99">
        <v>419</v>
      </c>
      <c r="E31" s="99">
        <v>309</v>
      </c>
      <c r="F31" s="99">
        <v>111</v>
      </c>
      <c r="G31" s="99">
        <v>92</v>
      </c>
      <c r="H31" s="99">
        <v>14</v>
      </c>
      <c r="I31" s="99">
        <v>33</v>
      </c>
      <c r="J31" s="99">
        <v>18</v>
      </c>
      <c r="K31" s="99" t="s">
        <v>147</v>
      </c>
      <c r="L31" s="99">
        <v>4</v>
      </c>
      <c r="M31" s="99">
        <v>41</v>
      </c>
      <c r="N31" s="100">
        <v>1162</v>
      </c>
    </row>
    <row r="32" spans="1:14">
      <c r="A32" s="95" t="s">
        <v>195</v>
      </c>
      <c r="B32" s="109" t="s">
        <v>196</v>
      </c>
      <c r="C32" s="99">
        <v>701</v>
      </c>
      <c r="D32" s="99">
        <v>477</v>
      </c>
      <c r="E32" s="99">
        <v>200</v>
      </c>
      <c r="F32" s="99">
        <v>206</v>
      </c>
      <c r="G32" s="99">
        <v>146</v>
      </c>
      <c r="H32" s="99">
        <v>54</v>
      </c>
      <c r="I32" s="99">
        <v>60</v>
      </c>
      <c r="J32" s="99">
        <v>41</v>
      </c>
      <c r="K32" s="99">
        <v>9</v>
      </c>
      <c r="L32" s="99">
        <v>10</v>
      </c>
      <c r="M32" s="99">
        <v>0</v>
      </c>
      <c r="N32" s="100">
        <v>1061</v>
      </c>
    </row>
    <row r="33" spans="1:14">
      <c r="A33" s="104" t="s">
        <v>197</v>
      </c>
      <c r="B33" s="110" t="s">
        <v>534</v>
      </c>
      <c r="C33" s="105">
        <v>7865</v>
      </c>
      <c r="D33" s="105">
        <v>5025</v>
      </c>
      <c r="E33" s="105">
        <v>2932</v>
      </c>
      <c r="F33" s="105">
        <v>1197</v>
      </c>
      <c r="G33" s="105">
        <v>393</v>
      </c>
      <c r="H33" s="105">
        <v>280</v>
      </c>
      <c r="I33" s="105">
        <v>282</v>
      </c>
      <c r="J33" s="105">
        <v>221</v>
      </c>
      <c r="K33" s="105">
        <v>96</v>
      </c>
      <c r="L33" s="105">
        <v>95</v>
      </c>
      <c r="M33" s="105">
        <v>62</v>
      </c>
      <c r="N33" s="106">
        <v>11909</v>
      </c>
    </row>
    <row r="34" spans="1:14">
      <c r="A34" s="95" t="s">
        <v>199</v>
      </c>
      <c r="B34" s="109" t="s">
        <v>200</v>
      </c>
      <c r="C34" s="99">
        <v>521</v>
      </c>
      <c r="D34" s="99">
        <v>258</v>
      </c>
      <c r="E34" s="99">
        <v>125</v>
      </c>
      <c r="F34" s="99">
        <v>31</v>
      </c>
      <c r="G34" s="99">
        <v>69</v>
      </c>
      <c r="H34" s="99">
        <v>22</v>
      </c>
      <c r="I34" s="99">
        <v>32</v>
      </c>
      <c r="J34" s="99">
        <v>24</v>
      </c>
      <c r="K34" s="99" t="s">
        <v>147</v>
      </c>
      <c r="L34" s="99">
        <v>0</v>
      </c>
      <c r="M34" s="99">
        <v>0</v>
      </c>
      <c r="N34" s="100">
        <v>681</v>
      </c>
    </row>
    <row r="35" spans="1:14">
      <c r="A35" s="95" t="s">
        <v>201</v>
      </c>
      <c r="B35" s="109" t="s">
        <v>202</v>
      </c>
      <c r="C35" s="99">
        <v>295</v>
      </c>
      <c r="D35" s="99">
        <v>180</v>
      </c>
      <c r="E35" s="99">
        <v>66</v>
      </c>
      <c r="F35" s="99">
        <v>0</v>
      </c>
      <c r="G35" s="99">
        <v>16</v>
      </c>
      <c r="H35" s="99">
        <v>11</v>
      </c>
      <c r="I35" s="99">
        <v>22</v>
      </c>
      <c r="J35" s="99">
        <v>9</v>
      </c>
      <c r="K35" s="99">
        <v>10</v>
      </c>
      <c r="L35" s="99">
        <v>6</v>
      </c>
      <c r="M35" s="99">
        <v>0</v>
      </c>
      <c r="N35" s="100">
        <v>391</v>
      </c>
    </row>
    <row r="36" spans="1:14">
      <c r="A36" s="95" t="s">
        <v>203</v>
      </c>
      <c r="B36" s="109" t="s">
        <v>204</v>
      </c>
      <c r="C36" s="99">
        <v>226</v>
      </c>
      <c r="D36" s="99">
        <v>137</v>
      </c>
      <c r="E36" s="99">
        <v>107</v>
      </c>
      <c r="F36" s="99">
        <v>48</v>
      </c>
      <c r="G36" s="99">
        <v>36</v>
      </c>
      <c r="H36" s="99">
        <v>9</v>
      </c>
      <c r="I36" s="99">
        <v>10</v>
      </c>
      <c r="J36" s="99">
        <v>17</v>
      </c>
      <c r="K36" s="99">
        <v>0</v>
      </c>
      <c r="L36" s="99" t="s">
        <v>147</v>
      </c>
      <c r="M36" s="99">
        <v>26</v>
      </c>
      <c r="N36" s="100">
        <v>363</v>
      </c>
    </row>
    <row r="37" spans="1:14">
      <c r="A37" s="95" t="s">
        <v>205</v>
      </c>
      <c r="B37" s="109" t="s">
        <v>206</v>
      </c>
      <c r="C37" s="99">
        <v>334</v>
      </c>
      <c r="D37" s="99">
        <v>223</v>
      </c>
      <c r="E37" s="99">
        <v>133</v>
      </c>
      <c r="F37" s="99">
        <v>0</v>
      </c>
      <c r="G37" s="99">
        <v>60</v>
      </c>
      <c r="H37" s="99">
        <v>19</v>
      </c>
      <c r="I37" s="99">
        <v>7</v>
      </c>
      <c r="J37" s="99">
        <v>15</v>
      </c>
      <c r="K37" s="99">
        <v>4</v>
      </c>
      <c r="L37" s="99" t="s">
        <v>147</v>
      </c>
      <c r="M37" s="99" t="s">
        <v>147</v>
      </c>
      <c r="N37" s="100">
        <v>527</v>
      </c>
    </row>
    <row r="38" spans="1:14">
      <c r="A38" s="95" t="s">
        <v>207</v>
      </c>
      <c r="B38" s="109" t="s">
        <v>208</v>
      </c>
      <c r="C38" s="99">
        <v>584</v>
      </c>
      <c r="D38" s="99">
        <v>388</v>
      </c>
      <c r="E38" s="99">
        <v>188</v>
      </c>
      <c r="F38" s="99">
        <v>195</v>
      </c>
      <c r="G38" s="99" t="s">
        <v>147</v>
      </c>
      <c r="H38" s="99">
        <v>34</v>
      </c>
      <c r="I38" s="99">
        <v>16</v>
      </c>
      <c r="J38" s="99">
        <v>28</v>
      </c>
      <c r="K38" s="99">
        <v>9</v>
      </c>
      <c r="L38" s="99">
        <v>12</v>
      </c>
      <c r="M38" s="99" t="s">
        <v>147</v>
      </c>
      <c r="N38" s="100">
        <v>889</v>
      </c>
    </row>
    <row r="39" spans="1:14">
      <c r="A39" s="95" t="s">
        <v>209</v>
      </c>
      <c r="B39" s="109" t="s">
        <v>198</v>
      </c>
      <c r="C39" s="99">
        <v>4125</v>
      </c>
      <c r="D39" s="99">
        <v>2625</v>
      </c>
      <c r="E39" s="99">
        <v>1819</v>
      </c>
      <c r="F39" s="99">
        <v>838</v>
      </c>
      <c r="G39" s="99">
        <v>92</v>
      </c>
      <c r="H39" s="99">
        <v>134</v>
      </c>
      <c r="I39" s="99">
        <v>137</v>
      </c>
      <c r="J39" s="99">
        <v>11</v>
      </c>
      <c r="K39" s="99">
        <v>49</v>
      </c>
      <c r="L39" s="99">
        <v>43</v>
      </c>
      <c r="M39" s="99">
        <v>28</v>
      </c>
      <c r="N39" s="100">
        <v>6532</v>
      </c>
    </row>
    <row r="40" spans="1:14">
      <c r="A40" s="95" t="s">
        <v>210</v>
      </c>
      <c r="B40" s="109" t="s">
        <v>211</v>
      </c>
      <c r="C40" s="99">
        <v>1045</v>
      </c>
      <c r="D40" s="99">
        <v>730</v>
      </c>
      <c r="E40" s="99">
        <v>392</v>
      </c>
      <c r="F40" s="99">
        <v>0</v>
      </c>
      <c r="G40" s="99">
        <v>105</v>
      </c>
      <c r="H40" s="99">
        <v>35</v>
      </c>
      <c r="I40" s="99">
        <v>47</v>
      </c>
      <c r="J40" s="99">
        <v>72</v>
      </c>
      <c r="K40" s="99">
        <v>21</v>
      </c>
      <c r="L40" s="99">
        <v>14</v>
      </c>
      <c r="M40" s="99">
        <v>5</v>
      </c>
      <c r="N40" s="100">
        <v>1617</v>
      </c>
    </row>
    <row r="41" spans="1:14">
      <c r="A41" s="95" t="s">
        <v>212</v>
      </c>
      <c r="B41" s="109" t="s">
        <v>213</v>
      </c>
      <c r="C41" s="99">
        <v>741</v>
      </c>
      <c r="D41" s="99">
        <v>490</v>
      </c>
      <c r="E41" s="99">
        <v>102</v>
      </c>
      <c r="F41" s="99">
        <v>86</v>
      </c>
      <c r="G41" s="186" t="s">
        <v>147</v>
      </c>
      <c r="H41" s="99">
        <v>16</v>
      </c>
      <c r="I41" s="99">
        <v>11</v>
      </c>
      <c r="J41" s="99">
        <v>45</v>
      </c>
      <c r="K41" s="99" t="s">
        <v>147</v>
      </c>
      <c r="L41" s="99">
        <v>17</v>
      </c>
      <c r="M41" s="99">
        <v>0</v>
      </c>
      <c r="N41" s="100">
        <v>918</v>
      </c>
    </row>
    <row r="42" spans="1:14" ht="13.5" customHeight="1">
      <c r="A42" s="104" t="s">
        <v>214</v>
      </c>
      <c r="B42" s="110" t="s">
        <v>549</v>
      </c>
      <c r="C42" s="105">
        <v>7876</v>
      </c>
      <c r="D42" s="105">
        <v>4187</v>
      </c>
      <c r="E42" s="105">
        <v>2831</v>
      </c>
      <c r="F42" s="105">
        <v>1722</v>
      </c>
      <c r="G42" s="105">
        <v>118</v>
      </c>
      <c r="H42" s="105">
        <v>233</v>
      </c>
      <c r="I42" s="105">
        <v>364</v>
      </c>
      <c r="J42" s="105">
        <v>270</v>
      </c>
      <c r="K42" s="105">
        <v>48</v>
      </c>
      <c r="L42" s="105">
        <v>43</v>
      </c>
      <c r="M42" s="105">
        <v>269</v>
      </c>
      <c r="N42" s="106">
        <v>11575</v>
      </c>
    </row>
    <row r="43" spans="1:14">
      <c r="A43" s="95" t="s">
        <v>215</v>
      </c>
      <c r="B43" s="109" t="s">
        <v>216</v>
      </c>
      <c r="C43" s="99">
        <v>266</v>
      </c>
      <c r="D43" s="99">
        <v>192</v>
      </c>
      <c r="E43" s="99">
        <v>69</v>
      </c>
      <c r="F43" s="99">
        <v>48</v>
      </c>
      <c r="G43" s="99">
        <v>11</v>
      </c>
      <c r="H43" s="99">
        <v>18</v>
      </c>
      <c r="I43" s="99">
        <v>36</v>
      </c>
      <c r="J43" s="99">
        <v>12</v>
      </c>
      <c r="K43" s="99">
        <v>4</v>
      </c>
      <c r="L43" s="99">
        <v>4</v>
      </c>
      <c r="M43" s="99">
        <v>0</v>
      </c>
      <c r="N43" s="100">
        <v>374</v>
      </c>
    </row>
    <row r="44" spans="1:14">
      <c r="A44" s="95" t="s">
        <v>217</v>
      </c>
      <c r="B44" s="109" t="s">
        <v>218</v>
      </c>
      <c r="C44" s="99">
        <v>298</v>
      </c>
      <c r="D44" s="99">
        <v>166</v>
      </c>
      <c r="E44" s="99">
        <v>85</v>
      </c>
      <c r="F44" s="99">
        <v>92</v>
      </c>
      <c r="G44" s="99">
        <v>16</v>
      </c>
      <c r="H44" s="99">
        <v>10</v>
      </c>
      <c r="I44" s="99">
        <v>26</v>
      </c>
      <c r="J44" s="99" t="s">
        <v>147</v>
      </c>
      <c r="K44" s="99">
        <v>5</v>
      </c>
      <c r="L44" s="99" t="s">
        <v>147</v>
      </c>
      <c r="M44" s="99">
        <v>0</v>
      </c>
      <c r="N44" s="100">
        <v>413</v>
      </c>
    </row>
    <row r="45" spans="1:14">
      <c r="A45" s="95" t="s">
        <v>219</v>
      </c>
      <c r="B45" s="109" t="s">
        <v>220</v>
      </c>
      <c r="C45" s="99">
        <v>1584</v>
      </c>
      <c r="D45" s="99">
        <v>941</v>
      </c>
      <c r="E45" s="99">
        <v>575</v>
      </c>
      <c r="F45" s="99">
        <v>419</v>
      </c>
      <c r="G45" s="99">
        <v>0</v>
      </c>
      <c r="H45" s="99">
        <v>39</v>
      </c>
      <c r="I45" s="99">
        <v>113</v>
      </c>
      <c r="J45" s="99">
        <v>68</v>
      </c>
      <c r="K45" s="99">
        <v>7</v>
      </c>
      <c r="L45" s="99">
        <v>27</v>
      </c>
      <c r="M45" s="99">
        <v>0</v>
      </c>
      <c r="N45" s="100">
        <v>2362</v>
      </c>
    </row>
    <row r="46" spans="1:14">
      <c r="A46" s="95" t="s">
        <v>221</v>
      </c>
      <c r="B46" s="109" t="s">
        <v>222</v>
      </c>
      <c r="C46" s="99">
        <v>408</v>
      </c>
      <c r="D46" s="99">
        <v>255</v>
      </c>
      <c r="E46" s="99">
        <v>144</v>
      </c>
      <c r="F46" s="99">
        <v>91</v>
      </c>
      <c r="G46" s="99">
        <v>6</v>
      </c>
      <c r="H46" s="99">
        <v>20</v>
      </c>
      <c r="I46" s="99">
        <v>20</v>
      </c>
      <c r="J46" s="99">
        <v>13</v>
      </c>
      <c r="K46" s="99" t="s">
        <v>147</v>
      </c>
      <c r="L46" s="99">
        <v>0</v>
      </c>
      <c r="M46" s="99">
        <v>0</v>
      </c>
      <c r="N46" s="100">
        <v>601</v>
      </c>
    </row>
    <row r="47" spans="1:14">
      <c r="A47" s="95" t="s">
        <v>223</v>
      </c>
      <c r="B47" s="109" t="s">
        <v>224</v>
      </c>
      <c r="C47" s="99">
        <v>522</v>
      </c>
      <c r="D47" s="99">
        <v>117</v>
      </c>
      <c r="E47" s="99">
        <v>124</v>
      </c>
      <c r="F47" s="99">
        <v>128</v>
      </c>
      <c r="G47" s="99">
        <v>6</v>
      </c>
      <c r="H47" s="99">
        <v>19</v>
      </c>
      <c r="I47" s="99">
        <v>8</v>
      </c>
      <c r="J47" s="99" t="s">
        <v>147</v>
      </c>
      <c r="K47" s="99" t="s">
        <v>147</v>
      </c>
      <c r="L47" s="99" t="s">
        <v>147</v>
      </c>
      <c r="M47" s="99">
        <v>0</v>
      </c>
      <c r="N47" s="100">
        <v>698</v>
      </c>
    </row>
    <row r="48" spans="1:14">
      <c r="A48" s="95" t="s">
        <v>225</v>
      </c>
      <c r="B48" s="109" t="s">
        <v>226</v>
      </c>
      <c r="C48" s="99">
        <v>941</v>
      </c>
      <c r="D48" s="99">
        <v>539</v>
      </c>
      <c r="E48" s="99">
        <v>389</v>
      </c>
      <c r="F48" s="99">
        <v>171</v>
      </c>
      <c r="G48" s="99">
        <v>12</v>
      </c>
      <c r="H48" s="99">
        <v>36</v>
      </c>
      <c r="I48" s="99">
        <v>44</v>
      </c>
      <c r="J48" s="99">
        <v>51</v>
      </c>
      <c r="K48" s="99">
        <v>4</v>
      </c>
      <c r="L48" s="99" t="s">
        <v>147</v>
      </c>
      <c r="M48" s="99">
        <v>120</v>
      </c>
      <c r="N48" s="100">
        <v>1447</v>
      </c>
    </row>
    <row r="49" spans="1:14">
      <c r="A49" s="95" t="s">
        <v>227</v>
      </c>
      <c r="B49" s="109" t="s">
        <v>228</v>
      </c>
      <c r="C49" s="99">
        <v>2572</v>
      </c>
      <c r="D49" s="99">
        <v>1335</v>
      </c>
      <c r="E49" s="99">
        <v>1015</v>
      </c>
      <c r="F49" s="99">
        <v>671</v>
      </c>
      <c r="G49" s="99">
        <v>36</v>
      </c>
      <c r="H49" s="99">
        <v>45</v>
      </c>
      <c r="I49" s="99">
        <v>78</v>
      </c>
      <c r="J49" s="99">
        <v>93</v>
      </c>
      <c r="K49" s="99">
        <v>10</v>
      </c>
      <c r="L49" s="99">
        <v>0</v>
      </c>
      <c r="M49" s="99" t="s">
        <v>147</v>
      </c>
      <c r="N49" s="100">
        <v>3858</v>
      </c>
    </row>
    <row r="50" spans="1:14">
      <c r="A50" s="95" t="s">
        <v>229</v>
      </c>
      <c r="B50" s="109" t="s">
        <v>230</v>
      </c>
      <c r="C50" s="99">
        <v>957</v>
      </c>
      <c r="D50" s="99">
        <v>434</v>
      </c>
      <c r="E50" s="99">
        <v>323</v>
      </c>
      <c r="F50" s="99">
        <v>75</v>
      </c>
      <c r="G50" s="99">
        <v>14</v>
      </c>
      <c r="H50" s="99">
        <v>27</v>
      </c>
      <c r="I50" s="99">
        <v>20</v>
      </c>
      <c r="J50" s="99">
        <v>20</v>
      </c>
      <c r="K50" s="99">
        <v>4</v>
      </c>
      <c r="L50" s="99" t="s">
        <v>147</v>
      </c>
      <c r="M50" s="99">
        <v>80</v>
      </c>
      <c r="N50" s="100">
        <v>1332</v>
      </c>
    </row>
    <row r="51" spans="1:14">
      <c r="A51" s="95" t="s">
        <v>231</v>
      </c>
      <c r="B51" s="109" t="s">
        <v>232</v>
      </c>
      <c r="C51" s="99">
        <v>328</v>
      </c>
      <c r="D51" s="99">
        <v>209</v>
      </c>
      <c r="E51" s="99">
        <v>107</v>
      </c>
      <c r="F51" s="99">
        <v>27</v>
      </c>
      <c r="G51" s="99">
        <v>17</v>
      </c>
      <c r="H51" s="99">
        <v>19</v>
      </c>
      <c r="I51" s="99">
        <v>19</v>
      </c>
      <c r="J51" s="99">
        <v>7</v>
      </c>
      <c r="K51" s="99">
        <v>8</v>
      </c>
      <c r="L51" s="99" t="s">
        <v>147</v>
      </c>
      <c r="M51" s="186" t="s">
        <v>147</v>
      </c>
      <c r="N51" s="100">
        <v>492</v>
      </c>
    </row>
    <row r="52" spans="1:14">
      <c r="A52" s="104" t="s">
        <v>233</v>
      </c>
      <c r="B52" s="110" t="s">
        <v>550</v>
      </c>
      <c r="C52" s="105">
        <v>10596</v>
      </c>
      <c r="D52" s="105">
        <v>6094</v>
      </c>
      <c r="E52" s="105">
        <v>4297</v>
      </c>
      <c r="F52" s="105">
        <v>2846</v>
      </c>
      <c r="G52" s="105">
        <v>1754</v>
      </c>
      <c r="H52" s="105">
        <v>371</v>
      </c>
      <c r="I52" s="105">
        <v>471</v>
      </c>
      <c r="J52" s="105">
        <v>331</v>
      </c>
      <c r="K52" s="105">
        <v>110</v>
      </c>
      <c r="L52" s="105">
        <v>34</v>
      </c>
      <c r="M52" s="105">
        <v>0</v>
      </c>
      <c r="N52" s="106">
        <v>16560</v>
      </c>
    </row>
    <row r="53" spans="1:14">
      <c r="A53" s="95" t="s">
        <v>234</v>
      </c>
      <c r="B53" s="109" t="s">
        <v>235</v>
      </c>
      <c r="C53" s="99">
        <v>169</v>
      </c>
      <c r="D53" s="99">
        <v>117</v>
      </c>
      <c r="E53" s="99">
        <v>57</v>
      </c>
      <c r="F53" s="99">
        <v>76</v>
      </c>
      <c r="G53" s="99">
        <v>14</v>
      </c>
      <c r="H53" s="99">
        <v>11</v>
      </c>
      <c r="I53" s="99" t="s">
        <v>147</v>
      </c>
      <c r="J53" s="99">
        <v>6</v>
      </c>
      <c r="K53" s="99">
        <v>0</v>
      </c>
      <c r="L53" s="99">
        <v>0</v>
      </c>
      <c r="M53" s="99">
        <v>0</v>
      </c>
      <c r="N53" s="100">
        <v>243</v>
      </c>
    </row>
    <row r="54" spans="1:14">
      <c r="A54" s="95" t="s">
        <v>236</v>
      </c>
      <c r="B54" s="109" t="s">
        <v>237</v>
      </c>
      <c r="C54" s="99">
        <v>105</v>
      </c>
      <c r="D54" s="99">
        <v>82</v>
      </c>
      <c r="E54" s="99">
        <v>17</v>
      </c>
      <c r="F54" s="99">
        <v>43</v>
      </c>
      <c r="G54" s="99">
        <v>17</v>
      </c>
      <c r="H54" s="99">
        <v>6</v>
      </c>
      <c r="I54" s="99">
        <v>14</v>
      </c>
      <c r="J54" s="99">
        <v>10</v>
      </c>
      <c r="K54" s="99">
        <v>0</v>
      </c>
      <c r="L54" s="99">
        <v>0</v>
      </c>
      <c r="M54" s="99">
        <v>0</v>
      </c>
      <c r="N54" s="100">
        <v>164</v>
      </c>
    </row>
    <row r="55" spans="1:14">
      <c r="A55" s="95" t="s">
        <v>238</v>
      </c>
      <c r="B55" s="109" t="s">
        <v>239</v>
      </c>
      <c r="C55" s="99">
        <v>337</v>
      </c>
      <c r="D55" s="99">
        <v>218</v>
      </c>
      <c r="E55" s="99">
        <v>96</v>
      </c>
      <c r="F55" s="99">
        <v>107</v>
      </c>
      <c r="G55" s="99">
        <v>60</v>
      </c>
      <c r="H55" s="99">
        <v>5</v>
      </c>
      <c r="I55" s="99">
        <v>19</v>
      </c>
      <c r="J55" s="99">
        <v>19</v>
      </c>
      <c r="K55" s="99">
        <v>15</v>
      </c>
      <c r="L55" s="99" t="s">
        <v>147</v>
      </c>
      <c r="M55" s="99">
        <v>0</v>
      </c>
      <c r="N55" s="100">
        <v>477</v>
      </c>
    </row>
    <row r="56" spans="1:14">
      <c r="A56" s="95" t="s">
        <v>240</v>
      </c>
      <c r="B56" s="109" t="s">
        <v>241</v>
      </c>
      <c r="C56" s="99">
        <v>191</v>
      </c>
      <c r="D56" s="99">
        <v>121</v>
      </c>
      <c r="E56" s="99">
        <v>28</v>
      </c>
      <c r="F56" s="99">
        <v>45</v>
      </c>
      <c r="G56" s="186" t="s">
        <v>147</v>
      </c>
      <c r="H56" s="99">
        <v>8</v>
      </c>
      <c r="I56" s="186" t="s">
        <v>147</v>
      </c>
      <c r="J56" s="99">
        <v>5</v>
      </c>
      <c r="K56" s="99">
        <v>0</v>
      </c>
      <c r="L56" s="99" t="s">
        <v>147</v>
      </c>
      <c r="M56" s="99">
        <v>0</v>
      </c>
      <c r="N56" s="100">
        <v>251</v>
      </c>
    </row>
    <row r="57" spans="1:14">
      <c r="A57" s="95" t="s">
        <v>242</v>
      </c>
      <c r="B57" s="109" t="s">
        <v>243</v>
      </c>
      <c r="C57" s="99">
        <v>383</v>
      </c>
      <c r="D57" s="99">
        <v>201</v>
      </c>
      <c r="E57" s="99">
        <v>129</v>
      </c>
      <c r="F57" s="99">
        <v>5</v>
      </c>
      <c r="G57" s="99">
        <v>50</v>
      </c>
      <c r="H57" s="99">
        <v>7</v>
      </c>
      <c r="I57" s="99">
        <v>32</v>
      </c>
      <c r="J57" s="99">
        <v>14</v>
      </c>
      <c r="K57" s="99" t="s">
        <v>147</v>
      </c>
      <c r="L57" s="99" t="s">
        <v>147</v>
      </c>
      <c r="M57" s="99">
        <v>0</v>
      </c>
      <c r="N57" s="100">
        <v>534</v>
      </c>
    </row>
    <row r="58" spans="1:14">
      <c r="A58" s="95" t="s">
        <v>244</v>
      </c>
      <c r="B58" s="109" t="s">
        <v>245</v>
      </c>
      <c r="C58" s="99">
        <v>655</v>
      </c>
      <c r="D58" s="99">
        <v>550</v>
      </c>
      <c r="E58" s="99">
        <v>120</v>
      </c>
      <c r="F58" s="99">
        <v>142</v>
      </c>
      <c r="G58" s="99">
        <v>23</v>
      </c>
      <c r="H58" s="99">
        <v>22</v>
      </c>
      <c r="I58" s="99">
        <v>21</v>
      </c>
      <c r="J58" s="99">
        <v>31</v>
      </c>
      <c r="K58" s="99">
        <v>5</v>
      </c>
      <c r="L58" s="99">
        <v>0</v>
      </c>
      <c r="M58" s="99">
        <v>0</v>
      </c>
      <c r="N58" s="100">
        <v>942</v>
      </c>
    </row>
    <row r="59" spans="1:14">
      <c r="A59" s="95" t="s">
        <v>246</v>
      </c>
      <c r="B59" s="109" t="s">
        <v>247</v>
      </c>
      <c r="C59" s="99">
        <v>262</v>
      </c>
      <c r="D59" s="99">
        <v>200</v>
      </c>
      <c r="E59" s="99">
        <v>52</v>
      </c>
      <c r="F59" s="99">
        <v>143</v>
      </c>
      <c r="G59" s="99">
        <v>29</v>
      </c>
      <c r="H59" s="99">
        <v>11</v>
      </c>
      <c r="I59" s="99">
        <v>12</v>
      </c>
      <c r="J59" s="99">
        <v>13</v>
      </c>
      <c r="K59" s="99">
        <v>13</v>
      </c>
      <c r="L59" s="99">
        <v>0</v>
      </c>
      <c r="M59" s="99">
        <v>0</v>
      </c>
      <c r="N59" s="100">
        <v>385</v>
      </c>
    </row>
    <row r="60" spans="1:14">
      <c r="A60" s="95" t="s">
        <v>248</v>
      </c>
      <c r="B60" s="109" t="s">
        <v>249</v>
      </c>
      <c r="C60" s="99">
        <v>3253</v>
      </c>
      <c r="D60" s="99">
        <v>819</v>
      </c>
      <c r="E60" s="99">
        <v>1742</v>
      </c>
      <c r="F60" s="99">
        <v>949</v>
      </c>
      <c r="G60" s="99">
        <v>485</v>
      </c>
      <c r="H60" s="99">
        <v>116</v>
      </c>
      <c r="I60" s="99">
        <v>140</v>
      </c>
      <c r="J60" s="99">
        <v>0</v>
      </c>
      <c r="K60" s="99">
        <v>25</v>
      </c>
      <c r="L60" s="99">
        <v>16</v>
      </c>
      <c r="M60" s="99">
        <v>0</v>
      </c>
      <c r="N60" s="100">
        <v>5446</v>
      </c>
    </row>
    <row r="61" spans="1:14">
      <c r="A61" s="95" t="s">
        <v>250</v>
      </c>
      <c r="B61" s="109" t="s">
        <v>251</v>
      </c>
      <c r="C61" s="99">
        <v>2476</v>
      </c>
      <c r="D61" s="99">
        <v>2058</v>
      </c>
      <c r="E61" s="99">
        <v>1209</v>
      </c>
      <c r="F61" s="99">
        <v>673</v>
      </c>
      <c r="G61" s="99">
        <v>581</v>
      </c>
      <c r="H61" s="99">
        <v>65</v>
      </c>
      <c r="I61" s="99">
        <v>115</v>
      </c>
      <c r="J61" s="99">
        <v>123</v>
      </c>
      <c r="K61" s="99">
        <v>43</v>
      </c>
      <c r="L61" s="99">
        <v>0</v>
      </c>
      <c r="M61" s="99">
        <v>0</v>
      </c>
      <c r="N61" s="100">
        <v>4208</v>
      </c>
    </row>
    <row r="62" spans="1:14">
      <c r="A62" s="95" t="s">
        <v>252</v>
      </c>
      <c r="B62" s="109" t="s">
        <v>253</v>
      </c>
      <c r="C62" s="99">
        <v>359</v>
      </c>
      <c r="D62" s="99">
        <v>248</v>
      </c>
      <c r="E62" s="99">
        <v>107</v>
      </c>
      <c r="F62" s="99">
        <v>31</v>
      </c>
      <c r="G62" s="99">
        <v>26</v>
      </c>
      <c r="H62" s="99">
        <v>20</v>
      </c>
      <c r="I62" s="99">
        <v>19</v>
      </c>
      <c r="J62" s="99">
        <v>15</v>
      </c>
      <c r="K62" s="99">
        <v>0</v>
      </c>
      <c r="L62" s="99">
        <v>0</v>
      </c>
      <c r="M62" s="99">
        <v>0</v>
      </c>
      <c r="N62" s="100">
        <v>512</v>
      </c>
    </row>
    <row r="63" spans="1:14">
      <c r="A63" s="95" t="s">
        <v>254</v>
      </c>
      <c r="B63" s="109" t="s">
        <v>255</v>
      </c>
      <c r="C63" s="99">
        <v>1287</v>
      </c>
      <c r="D63" s="99">
        <v>842</v>
      </c>
      <c r="E63" s="99">
        <v>392</v>
      </c>
      <c r="F63" s="99">
        <v>342</v>
      </c>
      <c r="G63" s="99">
        <v>340</v>
      </c>
      <c r="H63" s="99">
        <v>52</v>
      </c>
      <c r="I63" s="99">
        <v>47</v>
      </c>
      <c r="J63" s="99">
        <v>49</v>
      </c>
      <c r="K63" s="99">
        <v>0</v>
      </c>
      <c r="L63" s="99">
        <v>8</v>
      </c>
      <c r="M63" s="99">
        <v>0</v>
      </c>
      <c r="N63" s="100">
        <v>1813</v>
      </c>
    </row>
    <row r="64" spans="1:14">
      <c r="A64" s="95" t="s">
        <v>256</v>
      </c>
      <c r="B64" s="109" t="s">
        <v>257</v>
      </c>
      <c r="C64" s="99">
        <v>311</v>
      </c>
      <c r="D64" s="99">
        <v>172</v>
      </c>
      <c r="E64" s="99">
        <v>92</v>
      </c>
      <c r="F64" s="99">
        <v>98</v>
      </c>
      <c r="G64" s="99" t="s">
        <v>147</v>
      </c>
      <c r="H64" s="99">
        <v>10</v>
      </c>
      <c r="I64" s="99">
        <v>25</v>
      </c>
      <c r="J64" s="99">
        <v>10</v>
      </c>
      <c r="K64" s="99">
        <v>4</v>
      </c>
      <c r="L64" s="99" t="s">
        <v>147</v>
      </c>
      <c r="M64" s="99">
        <v>0</v>
      </c>
      <c r="N64" s="100">
        <v>438</v>
      </c>
    </row>
    <row r="65" spans="1:14">
      <c r="A65" s="95" t="s">
        <v>258</v>
      </c>
      <c r="B65" s="109" t="s">
        <v>259</v>
      </c>
      <c r="C65" s="99">
        <v>813</v>
      </c>
      <c r="D65" s="99">
        <v>470</v>
      </c>
      <c r="E65" s="99">
        <v>257</v>
      </c>
      <c r="F65" s="99">
        <v>192</v>
      </c>
      <c r="G65" s="99">
        <v>115</v>
      </c>
      <c r="H65" s="99">
        <v>38</v>
      </c>
      <c r="I65" s="99">
        <v>20</v>
      </c>
      <c r="J65" s="99">
        <v>36</v>
      </c>
      <c r="K65" s="99" t="s">
        <v>147</v>
      </c>
      <c r="L65" s="99">
        <v>4</v>
      </c>
      <c r="M65" s="99">
        <v>0</v>
      </c>
      <c r="N65" s="100">
        <v>1155</v>
      </c>
    </row>
    <row r="66" spans="1:14">
      <c r="A66" s="104" t="s">
        <v>260</v>
      </c>
      <c r="B66" s="110" t="s">
        <v>535</v>
      </c>
      <c r="C66" s="105">
        <v>9018</v>
      </c>
      <c r="D66" s="105">
        <v>5250</v>
      </c>
      <c r="E66" s="105">
        <v>2994</v>
      </c>
      <c r="F66" s="105">
        <v>3379</v>
      </c>
      <c r="G66" s="105">
        <v>697</v>
      </c>
      <c r="H66" s="105">
        <v>357</v>
      </c>
      <c r="I66" s="105">
        <v>439</v>
      </c>
      <c r="J66" s="105">
        <v>337</v>
      </c>
      <c r="K66" s="105">
        <v>101</v>
      </c>
      <c r="L66" s="105">
        <v>60</v>
      </c>
      <c r="M66" s="105">
        <v>6</v>
      </c>
      <c r="N66" s="106">
        <v>13263</v>
      </c>
    </row>
    <row r="67" spans="1:14">
      <c r="A67" s="95" t="s">
        <v>262</v>
      </c>
      <c r="B67" s="109" t="s">
        <v>263</v>
      </c>
      <c r="C67" s="99">
        <v>148</v>
      </c>
      <c r="D67" s="99">
        <v>26</v>
      </c>
      <c r="E67" s="99">
        <v>50</v>
      </c>
      <c r="F67" s="99">
        <v>47</v>
      </c>
      <c r="G67" s="99" t="s">
        <v>147</v>
      </c>
      <c r="H67" s="99" t="s">
        <v>147</v>
      </c>
      <c r="I67" s="99">
        <v>7</v>
      </c>
      <c r="J67" s="99" t="s">
        <v>147</v>
      </c>
      <c r="K67" s="99">
        <v>0</v>
      </c>
      <c r="L67" s="99">
        <v>0</v>
      </c>
      <c r="M67" s="99">
        <v>0</v>
      </c>
      <c r="N67" s="100">
        <v>217</v>
      </c>
    </row>
    <row r="68" spans="1:14">
      <c r="A68" s="95" t="s">
        <v>264</v>
      </c>
      <c r="B68" s="109" t="s">
        <v>265</v>
      </c>
      <c r="C68" s="99">
        <v>224</v>
      </c>
      <c r="D68" s="99">
        <v>142</v>
      </c>
      <c r="E68" s="99">
        <v>71</v>
      </c>
      <c r="F68" s="99">
        <v>53</v>
      </c>
      <c r="G68" s="99" t="s">
        <v>147</v>
      </c>
      <c r="H68" s="99">
        <v>12</v>
      </c>
      <c r="I68" s="99">
        <v>17</v>
      </c>
      <c r="J68" s="99">
        <v>0</v>
      </c>
      <c r="K68" s="99">
        <v>0</v>
      </c>
      <c r="L68" s="99" t="s">
        <v>147</v>
      </c>
      <c r="M68" s="99">
        <v>0</v>
      </c>
      <c r="N68" s="100">
        <v>333</v>
      </c>
    </row>
    <row r="69" spans="1:14">
      <c r="A69" s="95" t="s">
        <v>266</v>
      </c>
      <c r="B69" s="109" t="s">
        <v>267</v>
      </c>
      <c r="C69" s="99">
        <v>157</v>
      </c>
      <c r="D69" s="99">
        <v>36</v>
      </c>
      <c r="E69" s="99">
        <v>40</v>
      </c>
      <c r="F69" s="99">
        <v>28</v>
      </c>
      <c r="G69" s="99">
        <v>0</v>
      </c>
      <c r="H69" s="99" t="s">
        <v>147</v>
      </c>
      <c r="I69" s="99">
        <v>0</v>
      </c>
      <c r="J69" s="99" t="s">
        <v>147</v>
      </c>
      <c r="K69" s="99" t="s">
        <v>147</v>
      </c>
      <c r="L69" s="99">
        <v>0</v>
      </c>
      <c r="M69" s="99">
        <v>0</v>
      </c>
      <c r="N69" s="100">
        <v>202</v>
      </c>
    </row>
    <row r="70" spans="1:14">
      <c r="A70" s="95" t="s">
        <v>268</v>
      </c>
      <c r="B70" s="109" t="s">
        <v>269</v>
      </c>
      <c r="C70" s="99">
        <v>236</v>
      </c>
      <c r="D70" s="99">
        <v>174</v>
      </c>
      <c r="E70" s="99">
        <v>62</v>
      </c>
      <c r="F70" s="99">
        <v>136</v>
      </c>
      <c r="G70" s="99" t="s">
        <v>147</v>
      </c>
      <c r="H70" s="99">
        <v>12</v>
      </c>
      <c r="I70" s="99">
        <v>19</v>
      </c>
      <c r="J70" s="99">
        <v>5</v>
      </c>
      <c r="K70" s="99">
        <v>4</v>
      </c>
      <c r="L70" s="99" t="s">
        <v>147</v>
      </c>
      <c r="M70" s="99" t="s">
        <v>147</v>
      </c>
      <c r="N70" s="100">
        <v>341</v>
      </c>
    </row>
    <row r="71" spans="1:14">
      <c r="A71" s="95" t="s">
        <v>270</v>
      </c>
      <c r="B71" s="109" t="s">
        <v>271</v>
      </c>
      <c r="C71" s="99">
        <v>787</v>
      </c>
      <c r="D71" s="99">
        <v>463</v>
      </c>
      <c r="E71" s="99">
        <v>229</v>
      </c>
      <c r="F71" s="99">
        <v>290</v>
      </c>
      <c r="G71" s="99">
        <v>87</v>
      </c>
      <c r="H71" s="99">
        <v>40</v>
      </c>
      <c r="I71" s="99">
        <v>23</v>
      </c>
      <c r="J71" s="99">
        <v>36</v>
      </c>
      <c r="K71" s="99">
        <v>10</v>
      </c>
      <c r="L71" s="99">
        <v>5</v>
      </c>
      <c r="M71" s="99">
        <v>0</v>
      </c>
      <c r="N71" s="100">
        <v>1098</v>
      </c>
    </row>
    <row r="72" spans="1:14">
      <c r="A72" s="95" t="s">
        <v>272</v>
      </c>
      <c r="B72" s="109" t="s">
        <v>273</v>
      </c>
      <c r="C72" s="99">
        <v>273</v>
      </c>
      <c r="D72" s="99">
        <v>173</v>
      </c>
      <c r="E72" s="99">
        <v>98</v>
      </c>
      <c r="F72" s="99">
        <v>60</v>
      </c>
      <c r="G72" s="99">
        <v>13</v>
      </c>
      <c r="H72" s="99">
        <v>15</v>
      </c>
      <c r="I72" s="99">
        <v>7</v>
      </c>
      <c r="J72" s="99" t="s">
        <v>147</v>
      </c>
      <c r="K72" s="99">
        <v>8</v>
      </c>
      <c r="L72" s="99">
        <v>0</v>
      </c>
      <c r="M72" s="99">
        <v>0</v>
      </c>
      <c r="N72" s="100">
        <v>410</v>
      </c>
    </row>
    <row r="73" spans="1:14">
      <c r="A73" s="95" t="s">
        <v>274</v>
      </c>
      <c r="B73" s="109" t="s">
        <v>261</v>
      </c>
      <c r="C73" s="99">
        <v>3433</v>
      </c>
      <c r="D73" s="99">
        <v>1994</v>
      </c>
      <c r="E73" s="99">
        <v>1271</v>
      </c>
      <c r="F73" s="99">
        <v>1210</v>
      </c>
      <c r="G73" s="99">
        <v>409</v>
      </c>
      <c r="H73" s="99">
        <v>162</v>
      </c>
      <c r="I73" s="99">
        <v>168</v>
      </c>
      <c r="J73" s="99">
        <v>189</v>
      </c>
      <c r="K73" s="99">
        <v>40</v>
      </c>
      <c r="L73" s="99">
        <v>38</v>
      </c>
      <c r="M73" s="99">
        <v>0</v>
      </c>
      <c r="N73" s="100">
        <v>5222</v>
      </c>
    </row>
    <row r="74" spans="1:14">
      <c r="A74" s="95" t="s">
        <v>275</v>
      </c>
      <c r="B74" s="109" t="s">
        <v>276</v>
      </c>
      <c r="C74" s="99">
        <v>907</v>
      </c>
      <c r="D74" s="99">
        <v>454</v>
      </c>
      <c r="E74" s="99">
        <v>157</v>
      </c>
      <c r="F74" s="99">
        <v>225</v>
      </c>
      <c r="G74" s="99">
        <v>8</v>
      </c>
      <c r="H74" s="99">
        <v>24</v>
      </c>
      <c r="I74" s="99">
        <v>10</v>
      </c>
      <c r="J74" s="99">
        <v>7</v>
      </c>
      <c r="K74" s="99" t="s">
        <v>147</v>
      </c>
      <c r="L74" s="99">
        <v>7</v>
      </c>
      <c r="M74" s="99">
        <v>0</v>
      </c>
      <c r="N74" s="100">
        <v>1122</v>
      </c>
    </row>
    <row r="75" spans="1:14">
      <c r="A75" s="95" t="s">
        <v>277</v>
      </c>
      <c r="B75" s="109" t="s">
        <v>278</v>
      </c>
      <c r="C75" s="99">
        <v>817</v>
      </c>
      <c r="D75" s="99">
        <v>406</v>
      </c>
      <c r="E75" s="99">
        <v>298</v>
      </c>
      <c r="F75" s="99">
        <v>291</v>
      </c>
      <c r="G75" s="99">
        <v>0</v>
      </c>
      <c r="H75" s="99">
        <v>24</v>
      </c>
      <c r="I75" s="99">
        <v>48</v>
      </c>
      <c r="J75" s="99">
        <v>26</v>
      </c>
      <c r="K75" s="99">
        <v>6</v>
      </c>
      <c r="L75" s="99" t="s">
        <v>147</v>
      </c>
      <c r="M75" s="99">
        <v>0</v>
      </c>
      <c r="N75" s="100">
        <v>1205</v>
      </c>
    </row>
    <row r="76" spans="1:14">
      <c r="A76" s="95" t="s">
        <v>279</v>
      </c>
      <c r="B76" s="109" t="s">
        <v>280</v>
      </c>
      <c r="C76" s="99">
        <v>313</v>
      </c>
      <c r="D76" s="99">
        <v>192</v>
      </c>
      <c r="E76" s="99">
        <v>86</v>
      </c>
      <c r="F76" s="99">
        <v>118</v>
      </c>
      <c r="G76" s="99">
        <v>0</v>
      </c>
      <c r="H76" s="99">
        <v>10</v>
      </c>
      <c r="I76" s="99">
        <v>12</v>
      </c>
      <c r="J76" s="99">
        <v>18</v>
      </c>
      <c r="K76" s="99" t="s">
        <v>147</v>
      </c>
      <c r="L76" s="99" t="s">
        <v>147</v>
      </c>
      <c r="M76" s="99">
        <v>0</v>
      </c>
      <c r="N76" s="100">
        <v>429</v>
      </c>
    </row>
    <row r="77" spans="1:14">
      <c r="A77" s="95" t="s">
        <v>281</v>
      </c>
      <c r="B77" s="109" t="s">
        <v>282</v>
      </c>
      <c r="C77" s="99">
        <v>792</v>
      </c>
      <c r="D77" s="99">
        <v>473</v>
      </c>
      <c r="E77" s="99">
        <v>288</v>
      </c>
      <c r="F77" s="99">
        <v>411</v>
      </c>
      <c r="G77" s="99">
        <v>74</v>
      </c>
      <c r="H77" s="99">
        <v>30</v>
      </c>
      <c r="I77" s="99">
        <v>46</v>
      </c>
      <c r="J77" s="99">
        <v>30</v>
      </c>
      <c r="K77" s="99">
        <v>19</v>
      </c>
      <c r="L77" s="99" t="s">
        <v>147</v>
      </c>
      <c r="M77" s="99">
        <v>0</v>
      </c>
      <c r="N77" s="100">
        <v>1235</v>
      </c>
    </row>
    <row r="78" spans="1:14">
      <c r="A78" s="95" t="s">
        <v>283</v>
      </c>
      <c r="B78" s="109" t="s">
        <v>284</v>
      </c>
      <c r="C78" s="99">
        <v>524</v>
      </c>
      <c r="D78" s="99">
        <v>337</v>
      </c>
      <c r="E78" s="99">
        <v>170</v>
      </c>
      <c r="F78" s="99">
        <v>182</v>
      </c>
      <c r="G78" s="99">
        <v>44</v>
      </c>
      <c r="H78" s="99" t="s">
        <v>147</v>
      </c>
      <c r="I78" s="99">
        <v>25</v>
      </c>
      <c r="J78" s="99">
        <v>21</v>
      </c>
      <c r="K78" s="99">
        <v>0</v>
      </c>
      <c r="L78" s="99">
        <v>0</v>
      </c>
      <c r="M78" s="99">
        <v>0</v>
      </c>
      <c r="N78" s="100">
        <v>787</v>
      </c>
    </row>
    <row r="79" spans="1:14">
      <c r="A79" s="95" t="s">
        <v>285</v>
      </c>
      <c r="B79" s="109" t="s">
        <v>286</v>
      </c>
      <c r="C79" s="99">
        <v>650</v>
      </c>
      <c r="D79" s="99">
        <v>383</v>
      </c>
      <c r="E79" s="99">
        <v>175</v>
      </c>
      <c r="F79" s="99">
        <v>334</v>
      </c>
      <c r="G79" s="99">
        <v>56</v>
      </c>
      <c r="H79" s="99">
        <v>21</v>
      </c>
      <c r="I79" s="99">
        <v>57</v>
      </c>
      <c r="J79" s="99">
        <v>0</v>
      </c>
      <c r="K79" s="99">
        <v>7</v>
      </c>
      <c r="L79" s="99">
        <v>0</v>
      </c>
      <c r="M79" s="186" t="s">
        <v>147</v>
      </c>
      <c r="N79" s="100">
        <v>909</v>
      </c>
    </row>
    <row r="80" spans="1:14">
      <c r="A80" s="104" t="s">
        <v>287</v>
      </c>
      <c r="B80" s="110" t="s">
        <v>536</v>
      </c>
      <c r="C80" s="105">
        <v>4938</v>
      </c>
      <c r="D80" s="105">
        <v>3021</v>
      </c>
      <c r="E80" s="105">
        <v>1686</v>
      </c>
      <c r="F80" s="105">
        <v>1826</v>
      </c>
      <c r="G80" s="105">
        <v>534</v>
      </c>
      <c r="H80" s="105">
        <v>156</v>
      </c>
      <c r="I80" s="105">
        <v>162</v>
      </c>
      <c r="J80" s="105">
        <v>246</v>
      </c>
      <c r="K80" s="105">
        <v>80</v>
      </c>
      <c r="L80" s="105">
        <v>27</v>
      </c>
      <c r="M80" s="105">
        <v>11</v>
      </c>
      <c r="N80" s="106">
        <v>7323</v>
      </c>
    </row>
    <row r="81" spans="1:14">
      <c r="A81" s="95" t="s">
        <v>288</v>
      </c>
      <c r="B81" s="109" t="s">
        <v>289</v>
      </c>
      <c r="C81" s="99">
        <v>290</v>
      </c>
      <c r="D81" s="99">
        <v>162</v>
      </c>
      <c r="E81" s="99">
        <v>96</v>
      </c>
      <c r="F81" s="99">
        <v>108</v>
      </c>
      <c r="G81" s="99">
        <v>4</v>
      </c>
      <c r="H81" s="99">
        <v>5</v>
      </c>
      <c r="I81" s="99">
        <v>13</v>
      </c>
      <c r="J81" s="99">
        <v>11</v>
      </c>
      <c r="K81" s="99">
        <v>6</v>
      </c>
      <c r="L81" s="186" t="s">
        <v>147</v>
      </c>
      <c r="M81" s="99" t="s">
        <v>147</v>
      </c>
      <c r="N81" s="100">
        <v>418</v>
      </c>
    </row>
    <row r="82" spans="1:14">
      <c r="A82" s="95" t="s">
        <v>290</v>
      </c>
      <c r="B82" s="109" t="s">
        <v>291</v>
      </c>
      <c r="C82" s="99">
        <v>228</v>
      </c>
      <c r="D82" s="99">
        <v>121</v>
      </c>
      <c r="E82" s="99">
        <v>58</v>
      </c>
      <c r="F82" s="99">
        <v>92</v>
      </c>
      <c r="G82" s="99">
        <v>45</v>
      </c>
      <c r="H82" s="99">
        <v>7</v>
      </c>
      <c r="I82" s="99">
        <v>0</v>
      </c>
      <c r="J82" s="99">
        <v>9</v>
      </c>
      <c r="K82" s="99">
        <v>5</v>
      </c>
      <c r="L82" s="99" t="s">
        <v>147</v>
      </c>
      <c r="M82" s="99">
        <v>0</v>
      </c>
      <c r="N82" s="100">
        <v>317</v>
      </c>
    </row>
    <row r="83" spans="1:14">
      <c r="A83" s="95" t="s">
        <v>292</v>
      </c>
      <c r="B83" s="109" t="s">
        <v>293</v>
      </c>
      <c r="C83" s="99">
        <v>380</v>
      </c>
      <c r="D83" s="99">
        <v>222</v>
      </c>
      <c r="E83" s="99">
        <v>166</v>
      </c>
      <c r="F83" s="99">
        <v>180</v>
      </c>
      <c r="G83" s="99">
        <v>12</v>
      </c>
      <c r="H83" s="99">
        <v>13</v>
      </c>
      <c r="I83" s="99">
        <v>34</v>
      </c>
      <c r="J83" s="99">
        <v>22</v>
      </c>
      <c r="K83" s="99">
        <v>10</v>
      </c>
      <c r="L83" s="99">
        <v>0</v>
      </c>
      <c r="M83" s="186" t="s">
        <v>147</v>
      </c>
      <c r="N83" s="100">
        <v>617</v>
      </c>
    </row>
    <row r="84" spans="1:14">
      <c r="A84" s="95" t="s">
        <v>294</v>
      </c>
      <c r="B84" s="109" t="s">
        <v>295</v>
      </c>
      <c r="C84" s="99">
        <v>582</v>
      </c>
      <c r="D84" s="99">
        <v>337</v>
      </c>
      <c r="E84" s="99">
        <v>177</v>
      </c>
      <c r="F84" s="99">
        <v>255</v>
      </c>
      <c r="G84" s="99">
        <v>130</v>
      </c>
      <c r="H84" s="99">
        <v>22</v>
      </c>
      <c r="I84" s="99">
        <v>23</v>
      </c>
      <c r="J84" s="99">
        <v>19</v>
      </c>
      <c r="K84" s="99">
        <v>6</v>
      </c>
      <c r="L84" s="99">
        <v>0</v>
      </c>
      <c r="M84" s="99">
        <v>0</v>
      </c>
      <c r="N84" s="100">
        <v>834</v>
      </c>
    </row>
    <row r="85" spans="1:14">
      <c r="A85" s="95" t="s">
        <v>296</v>
      </c>
      <c r="B85" s="109" t="s">
        <v>297</v>
      </c>
      <c r="C85" s="99">
        <v>462</v>
      </c>
      <c r="D85" s="99">
        <v>222</v>
      </c>
      <c r="E85" s="99">
        <v>116</v>
      </c>
      <c r="F85" s="99">
        <v>167</v>
      </c>
      <c r="G85" s="99">
        <v>56</v>
      </c>
      <c r="H85" s="99">
        <v>12</v>
      </c>
      <c r="I85" s="99">
        <v>9</v>
      </c>
      <c r="J85" s="99">
        <v>29</v>
      </c>
      <c r="K85" s="99">
        <v>7</v>
      </c>
      <c r="L85" s="99">
        <v>0</v>
      </c>
      <c r="M85" s="99">
        <v>0</v>
      </c>
      <c r="N85" s="100">
        <v>612</v>
      </c>
    </row>
    <row r="86" spans="1:14">
      <c r="A86" s="95" t="s">
        <v>298</v>
      </c>
      <c r="B86" s="109" t="s">
        <v>299</v>
      </c>
      <c r="C86" s="99">
        <v>330</v>
      </c>
      <c r="D86" s="99">
        <v>199</v>
      </c>
      <c r="E86" s="99">
        <v>96</v>
      </c>
      <c r="F86" s="99">
        <v>99</v>
      </c>
      <c r="G86" s="99" t="s">
        <v>147</v>
      </c>
      <c r="H86" s="99">
        <v>9</v>
      </c>
      <c r="I86" s="99">
        <v>11</v>
      </c>
      <c r="J86" s="99">
        <v>0</v>
      </c>
      <c r="K86" s="99">
        <v>5</v>
      </c>
      <c r="L86" s="99">
        <v>4</v>
      </c>
      <c r="M86" s="99">
        <v>0</v>
      </c>
      <c r="N86" s="100">
        <v>480</v>
      </c>
    </row>
    <row r="87" spans="1:14">
      <c r="A87" s="95" t="s">
        <v>300</v>
      </c>
      <c r="B87" s="109" t="s">
        <v>301</v>
      </c>
      <c r="C87" s="99">
        <v>1910</v>
      </c>
      <c r="D87" s="99">
        <v>1252</v>
      </c>
      <c r="E87" s="99">
        <v>677</v>
      </c>
      <c r="F87" s="99">
        <v>649</v>
      </c>
      <c r="G87" s="99">
        <v>223</v>
      </c>
      <c r="H87" s="99">
        <v>68</v>
      </c>
      <c r="I87" s="99">
        <v>61</v>
      </c>
      <c r="J87" s="99">
        <v>128</v>
      </c>
      <c r="K87" s="99">
        <v>38</v>
      </c>
      <c r="L87" s="99">
        <v>12</v>
      </c>
      <c r="M87" s="99">
        <v>0</v>
      </c>
      <c r="N87" s="100">
        <v>2891</v>
      </c>
    </row>
    <row r="88" spans="1:14">
      <c r="A88" s="95" t="s">
        <v>302</v>
      </c>
      <c r="B88" s="109" t="s">
        <v>303</v>
      </c>
      <c r="C88" s="99">
        <v>758</v>
      </c>
      <c r="D88" s="99">
        <v>506</v>
      </c>
      <c r="E88" s="99">
        <v>300</v>
      </c>
      <c r="F88" s="99">
        <v>276</v>
      </c>
      <c r="G88" s="99">
        <v>62</v>
      </c>
      <c r="H88" s="99">
        <v>20</v>
      </c>
      <c r="I88" s="99">
        <v>11</v>
      </c>
      <c r="J88" s="99">
        <v>28</v>
      </c>
      <c r="K88" s="99" t="s">
        <v>147</v>
      </c>
      <c r="L88" s="99">
        <v>6</v>
      </c>
      <c r="M88" s="99">
        <v>0</v>
      </c>
      <c r="N88" s="100">
        <v>1156</v>
      </c>
    </row>
    <row r="89" spans="1:14">
      <c r="A89" s="104" t="s">
        <v>304</v>
      </c>
      <c r="B89" s="110" t="s">
        <v>537</v>
      </c>
      <c r="C89" s="105">
        <v>7628</v>
      </c>
      <c r="D89" s="105">
        <v>5496</v>
      </c>
      <c r="E89" s="105">
        <v>2171</v>
      </c>
      <c r="F89" s="105">
        <v>2411</v>
      </c>
      <c r="G89" s="105">
        <v>1668</v>
      </c>
      <c r="H89" s="105">
        <v>249</v>
      </c>
      <c r="I89" s="105">
        <v>358</v>
      </c>
      <c r="J89" s="105">
        <v>329</v>
      </c>
      <c r="K89" s="105">
        <v>135</v>
      </c>
      <c r="L89" s="105">
        <v>39</v>
      </c>
      <c r="M89" s="105">
        <v>4</v>
      </c>
      <c r="N89" s="106">
        <v>10976</v>
      </c>
    </row>
    <row r="90" spans="1:14">
      <c r="A90" s="95" t="s">
        <v>306</v>
      </c>
      <c r="B90" s="109" t="s">
        <v>307</v>
      </c>
      <c r="C90" s="99">
        <v>156</v>
      </c>
      <c r="D90" s="99">
        <v>123</v>
      </c>
      <c r="E90" s="99">
        <v>63</v>
      </c>
      <c r="F90" s="99">
        <v>88</v>
      </c>
      <c r="G90" s="99">
        <v>88</v>
      </c>
      <c r="H90" s="186" t="s">
        <v>147</v>
      </c>
      <c r="I90" s="99">
        <v>0</v>
      </c>
      <c r="J90" s="99">
        <v>21</v>
      </c>
      <c r="K90" s="99">
        <v>0</v>
      </c>
      <c r="L90" s="99">
        <v>0</v>
      </c>
      <c r="M90" s="99">
        <v>0</v>
      </c>
      <c r="N90" s="100">
        <v>261</v>
      </c>
    </row>
    <row r="91" spans="1:14">
      <c r="A91" s="95" t="s">
        <v>308</v>
      </c>
      <c r="B91" s="109" t="s">
        <v>309</v>
      </c>
      <c r="C91" s="99">
        <v>238</v>
      </c>
      <c r="D91" s="99">
        <v>168</v>
      </c>
      <c r="E91" s="99">
        <v>44</v>
      </c>
      <c r="F91" s="99">
        <v>129</v>
      </c>
      <c r="G91" s="99">
        <v>12</v>
      </c>
      <c r="H91" s="99">
        <v>6</v>
      </c>
      <c r="I91" s="99" t="s">
        <v>147</v>
      </c>
      <c r="J91" s="99">
        <v>17</v>
      </c>
      <c r="K91" s="99" t="s">
        <v>147</v>
      </c>
      <c r="L91" s="99">
        <v>0</v>
      </c>
      <c r="M91" s="99">
        <v>0</v>
      </c>
      <c r="N91" s="100">
        <v>336</v>
      </c>
    </row>
    <row r="92" spans="1:14">
      <c r="A92" s="95" t="s">
        <v>310</v>
      </c>
      <c r="B92" s="109" t="s">
        <v>311</v>
      </c>
      <c r="C92" s="99">
        <v>396</v>
      </c>
      <c r="D92" s="99">
        <v>348</v>
      </c>
      <c r="E92" s="99">
        <v>47</v>
      </c>
      <c r="F92" s="99">
        <v>0</v>
      </c>
      <c r="G92" s="99" t="s">
        <v>147</v>
      </c>
      <c r="H92" s="99">
        <v>16</v>
      </c>
      <c r="I92" s="99">
        <v>40</v>
      </c>
      <c r="J92" s="99">
        <v>11</v>
      </c>
      <c r="K92" s="99">
        <v>8</v>
      </c>
      <c r="L92" s="99" t="s">
        <v>147</v>
      </c>
      <c r="M92" s="99">
        <v>0</v>
      </c>
      <c r="N92" s="100">
        <v>581</v>
      </c>
    </row>
    <row r="93" spans="1:14">
      <c r="A93" s="95" t="s">
        <v>312</v>
      </c>
      <c r="B93" s="109" t="s">
        <v>313</v>
      </c>
      <c r="C93" s="99">
        <v>546</v>
      </c>
      <c r="D93" s="99">
        <v>274</v>
      </c>
      <c r="E93" s="99">
        <v>146</v>
      </c>
      <c r="F93" s="99">
        <v>131</v>
      </c>
      <c r="G93" s="99">
        <v>107</v>
      </c>
      <c r="H93" s="99">
        <v>22</v>
      </c>
      <c r="I93" s="99">
        <v>22</v>
      </c>
      <c r="J93" s="99">
        <v>32</v>
      </c>
      <c r="K93" s="99">
        <v>11</v>
      </c>
      <c r="L93" s="99" t="s">
        <v>147</v>
      </c>
      <c r="M93" s="99">
        <v>0</v>
      </c>
      <c r="N93" s="100">
        <v>740</v>
      </c>
    </row>
    <row r="94" spans="1:14">
      <c r="A94" s="95" t="s">
        <v>314</v>
      </c>
      <c r="B94" s="109" t="s">
        <v>315</v>
      </c>
      <c r="C94" s="99">
        <v>414</v>
      </c>
      <c r="D94" s="99">
        <v>230</v>
      </c>
      <c r="E94" s="99">
        <v>148</v>
      </c>
      <c r="F94" s="99">
        <v>183</v>
      </c>
      <c r="G94" s="99">
        <v>200</v>
      </c>
      <c r="H94" s="99">
        <v>16</v>
      </c>
      <c r="I94" s="99">
        <v>18</v>
      </c>
      <c r="J94" s="99" t="s">
        <v>147</v>
      </c>
      <c r="K94" s="186" t="s">
        <v>147</v>
      </c>
      <c r="L94" s="99" t="s">
        <v>147</v>
      </c>
      <c r="M94" s="99">
        <v>0</v>
      </c>
      <c r="N94" s="100">
        <v>626</v>
      </c>
    </row>
    <row r="95" spans="1:14">
      <c r="A95" s="95" t="s">
        <v>316</v>
      </c>
      <c r="B95" s="109" t="s">
        <v>317</v>
      </c>
      <c r="C95" s="99">
        <v>293</v>
      </c>
      <c r="D95" s="99">
        <v>165</v>
      </c>
      <c r="E95" s="99">
        <v>62</v>
      </c>
      <c r="F95" s="99">
        <v>167</v>
      </c>
      <c r="G95" s="99">
        <v>86</v>
      </c>
      <c r="H95" s="99" t="s">
        <v>147</v>
      </c>
      <c r="I95" s="99">
        <v>43</v>
      </c>
      <c r="J95" s="99">
        <v>5</v>
      </c>
      <c r="K95" s="99">
        <v>12</v>
      </c>
      <c r="L95" s="99">
        <v>0</v>
      </c>
      <c r="M95" s="99">
        <v>0</v>
      </c>
      <c r="N95" s="100">
        <v>399</v>
      </c>
    </row>
    <row r="96" spans="1:14">
      <c r="A96" s="95" t="s">
        <v>318</v>
      </c>
      <c r="B96" s="109" t="s">
        <v>305</v>
      </c>
      <c r="C96" s="99">
        <v>1740</v>
      </c>
      <c r="D96" s="99">
        <v>1823</v>
      </c>
      <c r="E96" s="99">
        <v>532</v>
      </c>
      <c r="F96" s="99">
        <v>619</v>
      </c>
      <c r="G96" s="99">
        <v>430</v>
      </c>
      <c r="H96" s="99">
        <v>82</v>
      </c>
      <c r="I96" s="99">
        <v>68</v>
      </c>
      <c r="J96" s="99">
        <v>65</v>
      </c>
      <c r="K96" s="99">
        <v>21</v>
      </c>
      <c r="L96" s="99" t="s">
        <v>147</v>
      </c>
      <c r="M96" s="99">
        <v>0</v>
      </c>
      <c r="N96" s="100">
        <v>2528</v>
      </c>
    </row>
    <row r="97" spans="1:14">
      <c r="A97" s="95" t="s">
        <v>319</v>
      </c>
      <c r="B97" s="109" t="s">
        <v>320</v>
      </c>
      <c r="C97" s="99">
        <v>738</v>
      </c>
      <c r="D97" s="99">
        <v>497</v>
      </c>
      <c r="E97" s="99">
        <v>194</v>
      </c>
      <c r="F97" s="99">
        <v>314</v>
      </c>
      <c r="G97" s="99">
        <v>180</v>
      </c>
      <c r="H97" s="99">
        <v>15</v>
      </c>
      <c r="I97" s="99">
        <v>34</v>
      </c>
      <c r="J97" s="99">
        <v>46</v>
      </c>
      <c r="K97" s="99">
        <v>36</v>
      </c>
      <c r="L97" s="99">
        <v>0</v>
      </c>
      <c r="M97" s="99">
        <v>0</v>
      </c>
      <c r="N97" s="100">
        <v>1071</v>
      </c>
    </row>
    <row r="98" spans="1:14">
      <c r="A98" s="95" t="s">
        <v>321</v>
      </c>
      <c r="B98" s="109" t="s">
        <v>322</v>
      </c>
      <c r="C98" s="99">
        <v>920</v>
      </c>
      <c r="D98" s="99">
        <v>528</v>
      </c>
      <c r="E98" s="99">
        <v>246</v>
      </c>
      <c r="F98" s="99">
        <v>326</v>
      </c>
      <c r="G98" s="99">
        <v>175</v>
      </c>
      <c r="H98" s="99">
        <v>39</v>
      </c>
      <c r="I98" s="186" t="s">
        <v>147</v>
      </c>
      <c r="J98" s="99">
        <v>6</v>
      </c>
      <c r="K98" s="99">
        <v>13</v>
      </c>
      <c r="L98" s="99">
        <v>12</v>
      </c>
      <c r="M98" s="99">
        <v>0</v>
      </c>
      <c r="N98" s="100">
        <v>1256</v>
      </c>
    </row>
    <row r="99" spans="1:14">
      <c r="A99" s="95" t="s">
        <v>323</v>
      </c>
      <c r="B99" s="109" t="s">
        <v>324</v>
      </c>
      <c r="C99" s="99">
        <v>1176</v>
      </c>
      <c r="D99" s="99">
        <v>731</v>
      </c>
      <c r="E99" s="99">
        <v>434</v>
      </c>
      <c r="F99" s="99">
        <v>237</v>
      </c>
      <c r="G99" s="99">
        <v>247</v>
      </c>
      <c r="H99" s="99">
        <v>13</v>
      </c>
      <c r="I99" s="99">
        <v>66</v>
      </c>
      <c r="J99" s="99">
        <v>78</v>
      </c>
      <c r="K99" s="99">
        <v>10</v>
      </c>
      <c r="L99" s="99">
        <v>13</v>
      </c>
      <c r="M99" s="99">
        <v>0</v>
      </c>
      <c r="N99" s="100">
        <v>1791</v>
      </c>
    </row>
    <row r="100" spans="1:14">
      <c r="A100" s="95" t="s">
        <v>325</v>
      </c>
      <c r="B100" s="109" t="s">
        <v>326</v>
      </c>
      <c r="C100" s="99">
        <v>500</v>
      </c>
      <c r="D100" s="99">
        <v>366</v>
      </c>
      <c r="E100" s="99">
        <v>136</v>
      </c>
      <c r="F100" s="99">
        <v>217</v>
      </c>
      <c r="G100" s="99">
        <v>98</v>
      </c>
      <c r="H100" s="99">
        <v>7</v>
      </c>
      <c r="I100" s="99">
        <v>40</v>
      </c>
      <c r="J100" s="99">
        <v>43</v>
      </c>
      <c r="K100" s="99">
        <v>0</v>
      </c>
      <c r="L100" s="99">
        <v>0</v>
      </c>
      <c r="M100" s="99">
        <v>0</v>
      </c>
      <c r="N100" s="100">
        <v>718</v>
      </c>
    </row>
    <row r="101" spans="1:14">
      <c r="A101" s="95" t="s">
        <v>327</v>
      </c>
      <c r="B101" s="109" t="s">
        <v>328</v>
      </c>
      <c r="C101" s="99">
        <v>511</v>
      </c>
      <c r="D101" s="99">
        <v>244</v>
      </c>
      <c r="E101" s="99">
        <v>119</v>
      </c>
      <c r="F101" s="99">
        <v>0</v>
      </c>
      <c r="G101" s="99">
        <v>42</v>
      </c>
      <c r="H101" s="99">
        <v>24</v>
      </c>
      <c r="I101" s="99">
        <v>14</v>
      </c>
      <c r="J101" s="99">
        <v>4</v>
      </c>
      <c r="K101" s="99">
        <v>16</v>
      </c>
      <c r="L101" s="99">
        <v>4</v>
      </c>
      <c r="M101" s="99">
        <v>4</v>
      </c>
      <c r="N101" s="100">
        <v>670</v>
      </c>
    </row>
    <row r="102" spans="1:14">
      <c r="A102" s="104" t="s">
        <v>329</v>
      </c>
      <c r="B102" s="110" t="s">
        <v>538</v>
      </c>
      <c r="C102" s="105">
        <v>1657</v>
      </c>
      <c r="D102" s="105">
        <v>1162</v>
      </c>
      <c r="E102" s="105">
        <v>640</v>
      </c>
      <c r="F102" s="105">
        <v>214</v>
      </c>
      <c r="G102" s="105">
        <v>358</v>
      </c>
      <c r="H102" s="105">
        <v>56</v>
      </c>
      <c r="I102" s="105">
        <v>35</v>
      </c>
      <c r="J102" s="105">
        <v>70</v>
      </c>
      <c r="K102" s="105">
        <v>18</v>
      </c>
      <c r="L102" s="105">
        <v>6</v>
      </c>
      <c r="M102" s="105" t="s">
        <v>147</v>
      </c>
      <c r="N102" s="106">
        <v>2493</v>
      </c>
    </row>
    <row r="103" spans="1:14">
      <c r="A103" s="95" t="s">
        <v>331</v>
      </c>
      <c r="B103" s="109" t="s">
        <v>330</v>
      </c>
      <c r="C103" s="99">
        <v>1657</v>
      </c>
      <c r="D103" s="99">
        <v>1162</v>
      </c>
      <c r="E103" s="99">
        <v>640</v>
      </c>
      <c r="F103" s="99">
        <v>214</v>
      </c>
      <c r="G103" s="99">
        <v>358</v>
      </c>
      <c r="H103" s="99">
        <v>56</v>
      </c>
      <c r="I103" s="99">
        <v>35</v>
      </c>
      <c r="J103" s="99">
        <v>70</v>
      </c>
      <c r="K103" s="99">
        <v>18</v>
      </c>
      <c r="L103" s="99">
        <v>6</v>
      </c>
      <c r="M103" s="99" t="s">
        <v>147</v>
      </c>
      <c r="N103" s="100">
        <v>2493</v>
      </c>
    </row>
    <row r="104" spans="1:14">
      <c r="A104" s="104">
        <v>10</v>
      </c>
      <c r="B104" s="110" t="s">
        <v>539</v>
      </c>
      <c r="C104" s="105">
        <v>4745</v>
      </c>
      <c r="D104" s="105">
        <v>3115</v>
      </c>
      <c r="E104" s="105">
        <v>1436</v>
      </c>
      <c r="F104" s="105">
        <v>2149</v>
      </c>
      <c r="G104" s="105">
        <v>1384</v>
      </c>
      <c r="H104" s="105">
        <v>130</v>
      </c>
      <c r="I104" s="105">
        <v>154</v>
      </c>
      <c r="J104" s="105">
        <v>185</v>
      </c>
      <c r="K104" s="105">
        <v>25</v>
      </c>
      <c r="L104" s="105">
        <v>41</v>
      </c>
      <c r="M104" s="105" t="s">
        <v>147</v>
      </c>
      <c r="N104" s="106">
        <v>6926</v>
      </c>
    </row>
    <row r="105" spans="1:14">
      <c r="A105" s="95">
        <v>1060</v>
      </c>
      <c r="B105" s="109" t="s">
        <v>332</v>
      </c>
      <c r="C105" s="99">
        <v>524</v>
      </c>
      <c r="D105" s="99">
        <v>529</v>
      </c>
      <c r="E105" s="99">
        <v>131</v>
      </c>
      <c r="F105" s="99">
        <v>84</v>
      </c>
      <c r="G105" s="99">
        <v>101</v>
      </c>
      <c r="H105" s="99">
        <v>10</v>
      </c>
      <c r="I105" s="99">
        <v>11</v>
      </c>
      <c r="J105" s="99">
        <v>14</v>
      </c>
      <c r="K105" s="99">
        <v>6</v>
      </c>
      <c r="L105" s="99">
        <v>17</v>
      </c>
      <c r="M105" s="99">
        <v>0</v>
      </c>
      <c r="N105" s="100">
        <v>705</v>
      </c>
    </row>
    <row r="106" spans="1:14">
      <c r="A106" s="95">
        <v>1080</v>
      </c>
      <c r="B106" s="109" t="s">
        <v>333</v>
      </c>
      <c r="C106" s="99">
        <v>1847</v>
      </c>
      <c r="D106" s="99">
        <v>1103</v>
      </c>
      <c r="E106" s="99">
        <v>625</v>
      </c>
      <c r="F106" s="99">
        <v>828</v>
      </c>
      <c r="G106" s="99">
        <v>668</v>
      </c>
      <c r="H106" s="99">
        <v>72</v>
      </c>
      <c r="I106" s="99">
        <v>77</v>
      </c>
      <c r="J106" s="99">
        <v>79</v>
      </c>
      <c r="K106" s="99">
        <v>0</v>
      </c>
      <c r="L106" s="99">
        <v>6</v>
      </c>
      <c r="M106" s="99">
        <v>0</v>
      </c>
      <c r="N106" s="100">
        <v>2715</v>
      </c>
    </row>
    <row r="107" spans="1:14">
      <c r="A107" s="95">
        <v>1081</v>
      </c>
      <c r="B107" s="109" t="s">
        <v>334</v>
      </c>
      <c r="C107" s="99">
        <v>891</v>
      </c>
      <c r="D107" s="99">
        <v>554</v>
      </c>
      <c r="E107" s="99">
        <v>247</v>
      </c>
      <c r="F107" s="99">
        <v>422</v>
      </c>
      <c r="G107" s="99">
        <v>315</v>
      </c>
      <c r="H107" s="99">
        <v>18</v>
      </c>
      <c r="I107" s="99">
        <v>16</v>
      </c>
      <c r="J107" s="99">
        <v>49</v>
      </c>
      <c r="K107" s="99">
        <v>4</v>
      </c>
      <c r="L107" s="99">
        <v>9</v>
      </c>
      <c r="M107" s="99" t="s">
        <v>147</v>
      </c>
      <c r="N107" s="100">
        <v>1310</v>
      </c>
    </row>
    <row r="108" spans="1:14">
      <c r="A108" s="95">
        <v>1082</v>
      </c>
      <c r="B108" s="109" t="s">
        <v>335</v>
      </c>
      <c r="C108" s="99">
        <v>889</v>
      </c>
      <c r="D108" s="99">
        <v>619</v>
      </c>
      <c r="E108" s="99">
        <v>280</v>
      </c>
      <c r="F108" s="99">
        <v>563</v>
      </c>
      <c r="G108" s="99">
        <v>294</v>
      </c>
      <c r="H108" s="99">
        <v>13</v>
      </c>
      <c r="I108" s="99">
        <v>37</v>
      </c>
      <c r="J108" s="99">
        <v>30</v>
      </c>
      <c r="K108" s="99">
        <v>9</v>
      </c>
      <c r="L108" s="99">
        <v>9</v>
      </c>
      <c r="M108" s="99" t="s">
        <v>147</v>
      </c>
      <c r="N108" s="100">
        <v>1378</v>
      </c>
    </row>
    <row r="109" spans="1:14">
      <c r="A109" s="95">
        <v>1083</v>
      </c>
      <c r="B109" s="109" t="s">
        <v>336</v>
      </c>
      <c r="C109" s="99">
        <v>594</v>
      </c>
      <c r="D109" s="99">
        <v>310</v>
      </c>
      <c r="E109" s="99">
        <v>153</v>
      </c>
      <c r="F109" s="99">
        <v>254</v>
      </c>
      <c r="G109" s="99">
        <v>6</v>
      </c>
      <c r="H109" s="99">
        <v>17</v>
      </c>
      <c r="I109" s="99">
        <v>13</v>
      </c>
      <c r="J109" s="99">
        <v>13</v>
      </c>
      <c r="K109" s="99">
        <v>6</v>
      </c>
      <c r="L109" s="99">
        <v>0</v>
      </c>
      <c r="M109" s="99">
        <v>0</v>
      </c>
      <c r="N109" s="100">
        <v>820</v>
      </c>
    </row>
    <row r="110" spans="1:14">
      <c r="A110" s="104">
        <v>12</v>
      </c>
      <c r="B110" s="110" t="s">
        <v>540</v>
      </c>
      <c r="C110" s="105">
        <v>33765</v>
      </c>
      <c r="D110" s="105">
        <v>19223</v>
      </c>
      <c r="E110" s="105">
        <v>10074</v>
      </c>
      <c r="F110" s="105">
        <v>3914</v>
      </c>
      <c r="G110" s="105">
        <v>3208</v>
      </c>
      <c r="H110" s="105">
        <v>840</v>
      </c>
      <c r="I110" s="105">
        <v>1136</v>
      </c>
      <c r="J110" s="105">
        <v>837</v>
      </c>
      <c r="K110" s="105">
        <v>256</v>
      </c>
      <c r="L110" s="105">
        <v>256</v>
      </c>
      <c r="M110" s="105">
        <v>58</v>
      </c>
      <c r="N110" s="106">
        <v>47088</v>
      </c>
    </row>
    <row r="111" spans="1:14">
      <c r="A111" s="95">
        <v>1214</v>
      </c>
      <c r="B111" s="109" t="s">
        <v>337</v>
      </c>
      <c r="C111" s="99">
        <v>314</v>
      </c>
      <c r="D111" s="99">
        <v>158</v>
      </c>
      <c r="E111" s="99">
        <v>95</v>
      </c>
      <c r="F111" s="99">
        <v>62</v>
      </c>
      <c r="G111" s="99">
        <v>25</v>
      </c>
      <c r="H111" s="99">
        <v>12</v>
      </c>
      <c r="I111" s="99">
        <v>12</v>
      </c>
      <c r="J111" s="99">
        <v>10</v>
      </c>
      <c r="K111" s="99" t="s">
        <v>147</v>
      </c>
      <c r="L111" s="99" t="s">
        <v>147</v>
      </c>
      <c r="M111" s="99">
        <v>0</v>
      </c>
      <c r="N111" s="100">
        <v>431</v>
      </c>
    </row>
    <row r="112" spans="1:14">
      <c r="A112" s="95">
        <v>1230</v>
      </c>
      <c r="B112" s="109" t="s">
        <v>338</v>
      </c>
      <c r="C112" s="99">
        <v>584</v>
      </c>
      <c r="D112" s="99">
        <v>250</v>
      </c>
      <c r="E112" s="99">
        <v>224</v>
      </c>
      <c r="F112" s="99">
        <v>0</v>
      </c>
      <c r="G112" s="99">
        <v>49</v>
      </c>
      <c r="H112" s="99">
        <v>33</v>
      </c>
      <c r="I112" s="99">
        <v>40</v>
      </c>
      <c r="J112" s="99">
        <v>20</v>
      </c>
      <c r="K112" s="99">
        <v>5</v>
      </c>
      <c r="L112" s="99" t="s">
        <v>147</v>
      </c>
      <c r="M112" s="99" t="s">
        <v>147</v>
      </c>
      <c r="N112" s="100">
        <v>846</v>
      </c>
    </row>
    <row r="113" spans="1:14">
      <c r="A113" s="95">
        <v>1231</v>
      </c>
      <c r="B113" s="109" t="s">
        <v>339</v>
      </c>
      <c r="C113" s="99">
        <v>437</v>
      </c>
      <c r="D113" s="99">
        <v>218</v>
      </c>
      <c r="E113" s="99">
        <v>112</v>
      </c>
      <c r="F113" s="99">
        <v>57</v>
      </c>
      <c r="G113" s="99">
        <v>10</v>
      </c>
      <c r="H113" s="99">
        <v>5</v>
      </c>
      <c r="I113" s="99">
        <v>12</v>
      </c>
      <c r="J113" s="99" t="s">
        <v>147</v>
      </c>
      <c r="K113" s="99">
        <v>0</v>
      </c>
      <c r="L113" s="99">
        <v>5</v>
      </c>
      <c r="M113" s="99">
        <v>0</v>
      </c>
      <c r="N113" s="100">
        <v>576</v>
      </c>
    </row>
    <row r="114" spans="1:14">
      <c r="A114" s="95">
        <v>1233</v>
      </c>
      <c r="B114" s="109" t="s">
        <v>340</v>
      </c>
      <c r="C114" s="99">
        <v>1000</v>
      </c>
      <c r="D114" s="99">
        <v>603</v>
      </c>
      <c r="E114" s="99">
        <v>255</v>
      </c>
      <c r="F114" s="99">
        <v>0</v>
      </c>
      <c r="G114" s="99">
        <v>257</v>
      </c>
      <c r="H114" s="99">
        <v>38</v>
      </c>
      <c r="I114" s="99">
        <v>63</v>
      </c>
      <c r="J114" s="99">
        <v>63</v>
      </c>
      <c r="K114" s="99">
        <v>0</v>
      </c>
      <c r="L114" s="99">
        <v>0</v>
      </c>
      <c r="M114" s="99">
        <v>0</v>
      </c>
      <c r="N114" s="100">
        <v>1329</v>
      </c>
    </row>
    <row r="115" spans="1:14">
      <c r="A115" s="95">
        <v>1256</v>
      </c>
      <c r="B115" s="109" t="s">
        <v>341</v>
      </c>
      <c r="C115" s="99">
        <v>406</v>
      </c>
      <c r="D115" s="99">
        <v>214</v>
      </c>
      <c r="E115" s="99">
        <v>122</v>
      </c>
      <c r="F115" s="99">
        <v>120</v>
      </c>
      <c r="G115" s="99">
        <v>53</v>
      </c>
      <c r="H115" s="99">
        <v>12</v>
      </c>
      <c r="I115" s="99">
        <v>15</v>
      </c>
      <c r="J115" s="99">
        <v>16</v>
      </c>
      <c r="K115" s="99" t="s">
        <v>147</v>
      </c>
      <c r="L115" s="99">
        <v>6</v>
      </c>
      <c r="M115" s="99">
        <v>0</v>
      </c>
      <c r="N115" s="100">
        <v>568</v>
      </c>
    </row>
    <row r="116" spans="1:14">
      <c r="A116" s="95">
        <v>1257</v>
      </c>
      <c r="B116" s="109" t="s">
        <v>342</v>
      </c>
      <c r="C116" s="99">
        <v>340</v>
      </c>
      <c r="D116" s="99">
        <v>189</v>
      </c>
      <c r="E116" s="99">
        <v>54</v>
      </c>
      <c r="F116" s="99">
        <v>97</v>
      </c>
      <c r="G116" s="99">
        <v>0</v>
      </c>
      <c r="H116" s="99">
        <v>7</v>
      </c>
      <c r="I116" s="99">
        <v>18</v>
      </c>
      <c r="J116" s="99">
        <v>5</v>
      </c>
      <c r="K116" s="99" t="s">
        <v>147</v>
      </c>
      <c r="L116" s="99" t="s">
        <v>147</v>
      </c>
      <c r="M116" s="99">
        <v>0</v>
      </c>
      <c r="N116" s="100">
        <v>428</v>
      </c>
    </row>
    <row r="117" spans="1:14">
      <c r="A117" s="95">
        <v>1260</v>
      </c>
      <c r="B117" s="109" t="s">
        <v>343</v>
      </c>
      <c r="C117" s="99">
        <v>413</v>
      </c>
      <c r="D117" s="99">
        <v>169</v>
      </c>
      <c r="E117" s="99">
        <v>98</v>
      </c>
      <c r="F117" s="99">
        <v>10</v>
      </c>
      <c r="G117" s="99">
        <v>19</v>
      </c>
      <c r="H117" s="99">
        <v>5</v>
      </c>
      <c r="I117" s="99">
        <v>15</v>
      </c>
      <c r="J117" s="99">
        <v>12</v>
      </c>
      <c r="K117" s="99" t="s">
        <v>147</v>
      </c>
      <c r="L117" s="99" t="s">
        <v>147</v>
      </c>
      <c r="M117" s="99">
        <v>0</v>
      </c>
      <c r="N117" s="100">
        <v>525</v>
      </c>
    </row>
    <row r="118" spans="1:14">
      <c r="A118" s="95">
        <v>1261</v>
      </c>
      <c r="B118" s="109" t="s">
        <v>344</v>
      </c>
      <c r="C118" s="99">
        <v>647</v>
      </c>
      <c r="D118" s="99">
        <v>286</v>
      </c>
      <c r="E118" s="99">
        <v>277</v>
      </c>
      <c r="F118" s="99">
        <v>106</v>
      </c>
      <c r="G118" s="99">
        <v>71</v>
      </c>
      <c r="H118" s="99">
        <v>24</v>
      </c>
      <c r="I118" s="99">
        <v>46</v>
      </c>
      <c r="J118" s="99">
        <v>20</v>
      </c>
      <c r="K118" s="99">
        <v>0</v>
      </c>
      <c r="L118" s="99">
        <v>0</v>
      </c>
      <c r="M118" s="99">
        <v>0</v>
      </c>
      <c r="N118" s="100">
        <v>980</v>
      </c>
    </row>
    <row r="119" spans="1:14">
      <c r="A119" s="95">
        <v>1262</v>
      </c>
      <c r="B119" s="109" t="s">
        <v>345</v>
      </c>
      <c r="C119" s="99">
        <v>581</v>
      </c>
      <c r="D119" s="99">
        <v>322</v>
      </c>
      <c r="E119" s="99">
        <v>144</v>
      </c>
      <c r="F119" s="99">
        <v>118</v>
      </c>
      <c r="G119" s="99">
        <v>96</v>
      </c>
      <c r="H119" s="99">
        <v>19</v>
      </c>
      <c r="I119" s="99">
        <v>37</v>
      </c>
      <c r="J119" s="99">
        <v>20</v>
      </c>
      <c r="K119" s="99">
        <v>0</v>
      </c>
      <c r="L119" s="99">
        <v>0</v>
      </c>
      <c r="M119" s="99">
        <v>0</v>
      </c>
      <c r="N119" s="100">
        <v>760</v>
      </c>
    </row>
    <row r="120" spans="1:14">
      <c r="A120" s="95">
        <v>1263</v>
      </c>
      <c r="B120" s="109" t="s">
        <v>346</v>
      </c>
      <c r="C120" s="99">
        <v>537</v>
      </c>
      <c r="D120" s="99">
        <v>285</v>
      </c>
      <c r="E120" s="99">
        <v>129</v>
      </c>
      <c r="F120" s="99">
        <v>225</v>
      </c>
      <c r="G120" s="99">
        <v>15</v>
      </c>
      <c r="H120" s="99">
        <v>9</v>
      </c>
      <c r="I120" s="99">
        <v>13</v>
      </c>
      <c r="J120" s="99">
        <v>5</v>
      </c>
      <c r="K120" s="99">
        <v>9</v>
      </c>
      <c r="L120" s="99">
        <v>0</v>
      </c>
      <c r="M120" s="99">
        <v>0</v>
      </c>
      <c r="N120" s="100">
        <v>711</v>
      </c>
    </row>
    <row r="121" spans="1:14">
      <c r="A121" s="95">
        <v>1264</v>
      </c>
      <c r="B121" s="109" t="s">
        <v>347</v>
      </c>
      <c r="C121" s="99">
        <v>233</v>
      </c>
      <c r="D121" s="99">
        <v>229</v>
      </c>
      <c r="E121" s="99">
        <v>129</v>
      </c>
      <c r="F121" s="99">
        <v>81</v>
      </c>
      <c r="G121" s="99">
        <v>69</v>
      </c>
      <c r="H121" s="99">
        <v>4</v>
      </c>
      <c r="I121" s="99">
        <v>8</v>
      </c>
      <c r="J121" s="99">
        <v>11</v>
      </c>
      <c r="K121" s="99">
        <v>0</v>
      </c>
      <c r="L121" s="99">
        <v>0</v>
      </c>
      <c r="M121" s="99">
        <v>0</v>
      </c>
      <c r="N121" s="100">
        <v>471</v>
      </c>
    </row>
    <row r="122" spans="1:14">
      <c r="A122" s="95">
        <v>1265</v>
      </c>
      <c r="B122" s="109" t="s">
        <v>348</v>
      </c>
      <c r="C122" s="99">
        <v>564</v>
      </c>
      <c r="D122" s="99">
        <v>232</v>
      </c>
      <c r="E122" s="99">
        <v>135</v>
      </c>
      <c r="F122" s="99">
        <v>82</v>
      </c>
      <c r="G122" s="99">
        <v>11</v>
      </c>
      <c r="H122" s="99">
        <v>11</v>
      </c>
      <c r="I122" s="99">
        <v>11</v>
      </c>
      <c r="J122" s="99">
        <v>17</v>
      </c>
      <c r="K122" s="99">
        <v>5</v>
      </c>
      <c r="L122" s="99">
        <v>10</v>
      </c>
      <c r="M122" s="99" t="s">
        <v>147</v>
      </c>
      <c r="N122" s="100">
        <v>725</v>
      </c>
    </row>
    <row r="123" spans="1:14">
      <c r="A123" s="95">
        <v>1266</v>
      </c>
      <c r="B123" s="109" t="s">
        <v>349</v>
      </c>
      <c r="C123" s="99">
        <v>107</v>
      </c>
      <c r="D123" s="99">
        <v>287</v>
      </c>
      <c r="E123" s="99">
        <v>60</v>
      </c>
      <c r="F123" s="99">
        <v>90</v>
      </c>
      <c r="G123" s="99">
        <v>5</v>
      </c>
      <c r="H123" s="99">
        <v>15</v>
      </c>
      <c r="I123" s="186" t="s">
        <v>147</v>
      </c>
      <c r="J123" s="99" t="s">
        <v>147</v>
      </c>
      <c r="K123" s="99">
        <v>0</v>
      </c>
      <c r="L123" s="99" t="s">
        <v>147</v>
      </c>
      <c r="M123" s="99">
        <v>0</v>
      </c>
      <c r="N123" s="100">
        <v>402</v>
      </c>
    </row>
    <row r="124" spans="1:14">
      <c r="A124" s="95">
        <v>1267</v>
      </c>
      <c r="B124" s="109" t="s">
        <v>350</v>
      </c>
      <c r="C124" s="99">
        <v>399</v>
      </c>
      <c r="D124" s="99">
        <v>158</v>
      </c>
      <c r="E124" s="99">
        <v>142</v>
      </c>
      <c r="F124" s="99">
        <v>0</v>
      </c>
      <c r="G124" s="99">
        <v>9</v>
      </c>
      <c r="H124" s="99">
        <v>9</v>
      </c>
      <c r="I124" s="99">
        <v>8</v>
      </c>
      <c r="J124" s="99" t="s">
        <v>147</v>
      </c>
      <c r="K124" s="99" t="s">
        <v>147</v>
      </c>
      <c r="L124" s="99" t="s">
        <v>147</v>
      </c>
      <c r="M124" s="99">
        <v>0</v>
      </c>
      <c r="N124" s="100">
        <v>554</v>
      </c>
    </row>
    <row r="125" spans="1:14">
      <c r="A125" s="95">
        <v>1270</v>
      </c>
      <c r="B125" s="109" t="s">
        <v>351</v>
      </c>
      <c r="C125" s="99">
        <v>367</v>
      </c>
      <c r="D125" s="99">
        <v>224</v>
      </c>
      <c r="E125" s="99">
        <v>133</v>
      </c>
      <c r="F125" s="99">
        <v>128</v>
      </c>
      <c r="G125" s="99">
        <v>92</v>
      </c>
      <c r="H125" s="99">
        <v>14</v>
      </c>
      <c r="I125" s="99">
        <v>16</v>
      </c>
      <c r="J125" s="99">
        <v>15</v>
      </c>
      <c r="K125" s="99">
        <v>8</v>
      </c>
      <c r="L125" s="99">
        <v>0</v>
      </c>
      <c r="M125" s="99">
        <v>0</v>
      </c>
      <c r="N125" s="100">
        <v>545</v>
      </c>
    </row>
    <row r="126" spans="1:14">
      <c r="A126" s="95">
        <v>1272</v>
      </c>
      <c r="B126" s="109" t="s">
        <v>352</v>
      </c>
      <c r="C126" s="99">
        <v>409</v>
      </c>
      <c r="D126" s="99">
        <v>193</v>
      </c>
      <c r="E126" s="99">
        <v>119</v>
      </c>
      <c r="F126" s="99">
        <v>162</v>
      </c>
      <c r="G126" s="99">
        <v>44</v>
      </c>
      <c r="H126" s="99">
        <v>10</v>
      </c>
      <c r="I126" s="99">
        <v>16</v>
      </c>
      <c r="J126" s="99">
        <v>4</v>
      </c>
      <c r="K126" s="99">
        <v>0</v>
      </c>
      <c r="L126" s="99" t="s">
        <v>147</v>
      </c>
      <c r="M126" s="99">
        <v>0</v>
      </c>
      <c r="N126" s="100">
        <v>577</v>
      </c>
    </row>
    <row r="127" spans="1:14" ht="12.75" customHeight="1">
      <c r="A127" s="95">
        <v>1273</v>
      </c>
      <c r="B127" s="109" t="s">
        <v>353</v>
      </c>
      <c r="C127" s="99">
        <v>430</v>
      </c>
      <c r="D127" s="99">
        <v>263</v>
      </c>
      <c r="E127" s="99">
        <v>146</v>
      </c>
      <c r="F127" s="99">
        <v>182</v>
      </c>
      <c r="G127" s="99">
        <v>36</v>
      </c>
      <c r="H127" s="99">
        <v>16</v>
      </c>
      <c r="I127" s="99">
        <v>23</v>
      </c>
      <c r="J127" s="99">
        <v>21</v>
      </c>
      <c r="K127" s="99" t="s">
        <v>147</v>
      </c>
      <c r="L127" s="99" t="s">
        <v>147</v>
      </c>
      <c r="M127" s="99">
        <v>0</v>
      </c>
      <c r="N127" s="100">
        <v>644</v>
      </c>
    </row>
    <row r="128" spans="1:14">
      <c r="A128" s="95">
        <v>1275</v>
      </c>
      <c r="B128" s="109" t="s">
        <v>354</v>
      </c>
      <c r="C128" s="99">
        <v>245</v>
      </c>
      <c r="D128" s="99">
        <v>142</v>
      </c>
      <c r="E128" s="99">
        <v>52</v>
      </c>
      <c r="F128" s="99">
        <v>74</v>
      </c>
      <c r="G128" s="99">
        <v>13</v>
      </c>
      <c r="H128" s="99">
        <v>11</v>
      </c>
      <c r="I128" s="99" t="s">
        <v>147</v>
      </c>
      <c r="J128" s="99">
        <v>6</v>
      </c>
      <c r="K128" s="99" t="s">
        <v>147</v>
      </c>
      <c r="L128" s="99">
        <v>0</v>
      </c>
      <c r="M128" s="99">
        <v>0</v>
      </c>
      <c r="N128" s="100">
        <v>319</v>
      </c>
    </row>
    <row r="129" spans="1:14">
      <c r="A129" s="95">
        <v>1276</v>
      </c>
      <c r="B129" s="109" t="s">
        <v>355</v>
      </c>
      <c r="C129" s="99">
        <v>525</v>
      </c>
      <c r="D129" s="99">
        <v>306</v>
      </c>
      <c r="E129" s="99">
        <v>125</v>
      </c>
      <c r="F129" s="99">
        <v>94</v>
      </c>
      <c r="G129" s="99">
        <v>53</v>
      </c>
      <c r="H129" s="99">
        <v>17</v>
      </c>
      <c r="I129" s="99">
        <v>12</v>
      </c>
      <c r="J129" s="99">
        <v>11</v>
      </c>
      <c r="K129" s="99">
        <v>0</v>
      </c>
      <c r="L129" s="99">
        <v>0</v>
      </c>
      <c r="M129" s="99">
        <v>0</v>
      </c>
      <c r="N129" s="100">
        <v>683</v>
      </c>
    </row>
    <row r="130" spans="1:14">
      <c r="A130" s="95">
        <v>1277</v>
      </c>
      <c r="B130" s="109" t="s">
        <v>356</v>
      </c>
      <c r="C130" s="99">
        <v>373</v>
      </c>
      <c r="D130" s="99">
        <v>193</v>
      </c>
      <c r="E130" s="99">
        <v>69</v>
      </c>
      <c r="F130" s="99">
        <v>0</v>
      </c>
      <c r="G130" s="99">
        <v>59</v>
      </c>
      <c r="H130" s="99">
        <v>13</v>
      </c>
      <c r="I130" s="99">
        <v>16</v>
      </c>
      <c r="J130" s="99">
        <v>7</v>
      </c>
      <c r="K130" s="99" t="s">
        <v>147</v>
      </c>
      <c r="L130" s="99" t="s">
        <v>147</v>
      </c>
      <c r="M130" s="99">
        <v>0</v>
      </c>
      <c r="N130" s="100">
        <v>466</v>
      </c>
    </row>
    <row r="131" spans="1:14">
      <c r="A131" s="95">
        <v>1278</v>
      </c>
      <c r="B131" s="109" t="s">
        <v>357</v>
      </c>
      <c r="C131" s="99">
        <v>536</v>
      </c>
      <c r="D131" s="99">
        <v>303</v>
      </c>
      <c r="E131" s="99">
        <v>148</v>
      </c>
      <c r="F131" s="99">
        <v>131</v>
      </c>
      <c r="G131" s="99">
        <v>10</v>
      </c>
      <c r="H131" s="99">
        <v>19</v>
      </c>
      <c r="I131" s="99">
        <v>15</v>
      </c>
      <c r="J131" s="99">
        <v>10</v>
      </c>
      <c r="K131" s="99" t="s">
        <v>147</v>
      </c>
      <c r="L131" s="99">
        <v>15</v>
      </c>
      <c r="M131" s="99">
        <v>0</v>
      </c>
      <c r="N131" s="100">
        <v>738</v>
      </c>
    </row>
    <row r="132" spans="1:14">
      <c r="A132" s="95">
        <v>1280</v>
      </c>
      <c r="B132" s="109" t="s">
        <v>358</v>
      </c>
      <c r="C132" s="99">
        <v>7103</v>
      </c>
      <c r="D132" s="99">
        <v>4840</v>
      </c>
      <c r="E132" s="99">
        <v>1911</v>
      </c>
      <c r="F132" s="99">
        <v>0</v>
      </c>
      <c r="G132" s="99">
        <v>548</v>
      </c>
      <c r="H132" s="99">
        <v>116</v>
      </c>
      <c r="I132" s="99">
        <v>149</v>
      </c>
      <c r="J132" s="99">
        <v>54</v>
      </c>
      <c r="K132" s="99">
        <v>99</v>
      </c>
      <c r="L132" s="99">
        <v>67</v>
      </c>
      <c r="M132" s="99">
        <v>0</v>
      </c>
      <c r="N132" s="100">
        <v>9812</v>
      </c>
    </row>
    <row r="133" spans="1:14">
      <c r="A133" s="95">
        <v>1281</v>
      </c>
      <c r="B133" s="109" t="s">
        <v>359</v>
      </c>
      <c r="C133" s="99">
        <v>2702</v>
      </c>
      <c r="D133" s="99">
        <v>1569</v>
      </c>
      <c r="E133" s="99">
        <v>804</v>
      </c>
      <c r="F133" s="99">
        <v>0</v>
      </c>
      <c r="G133" s="99">
        <v>579</v>
      </c>
      <c r="H133" s="99">
        <v>66</v>
      </c>
      <c r="I133" s="99">
        <v>112</v>
      </c>
      <c r="J133" s="99">
        <v>118</v>
      </c>
      <c r="K133" s="99">
        <v>37</v>
      </c>
      <c r="L133" s="99">
        <v>4</v>
      </c>
      <c r="M133" s="99">
        <v>0</v>
      </c>
      <c r="N133" s="100">
        <v>3730</v>
      </c>
    </row>
    <row r="134" spans="1:14">
      <c r="A134" s="95">
        <v>1282</v>
      </c>
      <c r="B134" s="109" t="s">
        <v>360</v>
      </c>
      <c r="C134" s="99">
        <v>1293</v>
      </c>
      <c r="D134" s="99">
        <v>708</v>
      </c>
      <c r="E134" s="99">
        <v>317</v>
      </c>
      <c r="F134" s="99">
        <v>0</v>
      </c>
      <c r="G134" s="99">
        <v>112</v>
      </c>
      <c r="H134" s="99">
        <v>20</v>
      </c>
      <c r="I134" s="99">
        <v>33</v>
      </c>
      <c r="J134" s="99">
        <v>6</v>
      </c>
      <c r="K134" s="99" t="s">
        <v>147</v>
      </c>
      <c r="L134" s="99">
        <v>7</v>
      </c>
      <c r="M134" s="99">
        <v>0</v>
      </c>
      <c r="N134" s="100">
        <v>1715</v>
      </c>
    </row>
    <row r="135" spans="1:14">
      <c r="A135" s="95">
        <v>1283</v>
      </c>
      <c r="B135" s="109" t="s">
        <v>361</v>
      </c>
      <c r="C135" s="99">
        <v>3203</v>
      </c>
      <c r="D135" s="99">
        <v>1746</v>
      </c>
      <c r="E135" s="99">
        <v>1206</v>
      </c>
      <c r="F135" s="99">
        <v>0</v>
      </c>
      <c r="G135" s="99">
        <v>0</v>
      </c>
      <c r="H135" s="99">
        <v>33</v>
      </c>
      <c r="I135" s="99">
        <v>99</v>
      </c>
      <c r="J135" s="99">
        <v>35</v>
      </c>
      <c r="K135" s="99">
        <v>7</v>
      </c>
      <c r="L135" s="99">
        <v>9</v>
      </c>
      <c r="M135" s="99">
        <v>0</v>
      </c>
      <c r="N135" s="100">
        <v>4649</v>
      </c>
    </row>
    <row r="136" spans="1:14">
      <c r="A136" s="95">
        <v>1284</v>
      </c>
      <c r="B136" s="109" t="s">
        <v>362</v>
      </c>
      <c r="C136" s="99">
        <v>882</v>
      </c>
      <c r="D136" s="99">
        <v>359</v>
      </c>
      <c r="E136" s="99">
        <v>237</v>
      </c>
      <c r="F136" s="99">
        <v>5</v>
      </c>
      <c r="G136" s="99">
        <v>4</v>
      </c>
      <c r="H136" s="99">
        <v>33</v>
      </c>
      <c r="I136" s="99">
        <v>27</v>
      </c>
      <c r="J136" s="99">
        <v>25</v>
      </c>
      <c r="K136" s="99">
        <v>0</v>
      </c>
      <c r="L136" s="99">
        <v>0</v>
      </c>
      <c r="M136" s="99">
        <v>0</v>
      </c>
      <c r="N136" s="100">
        <v>1157</v>
      </c>
    </row>
    <row r="137" spans="1:14">
      <c r="A137" s="95">
        <v>1285</v>
      </c>
      <c r="B137" s="109" t="s">
        <v>363</v>
      </c>
      <c r="C137" s="99">
        <v>816</v>
      </c>
      <c r="D137" s="99">
        <v>398</v>
      </c>
      <c r="E137" s="99">
        <v>152</v>
      </c>
      <c r="F137" s="99">
        <v>0</v>
      </c>
      <c r="G137" s="99">
        <v>13</v>
      </c>
      <c r="H137" s="99">
        <v>25</v>
      </c>
      <c r="I137" s="99">
        <v>38</v>
      </c>
      <c r="J137" s="99">
        <v>28</v>
      </c>
      <c r="K137" s="99" t="s">
        <v>147</v>
      </c>
      <c r="L137" s="99">
        <v>0</v>
      </c>
      <c r="M137" s="99">
        <v>0</v>
      </c>
      <c r="N137" s="100">
        <v>1021</v>
      </c>
    </row>
    <row r="138" spans="1:14">
      <c r="A138" s="95">
        <v>1286</v>
      </c>
      <c r="B138" s="109" t="s">
        <v>364</v>
      </c>
      <c r="C138" s="99">
        <v>1007</v>
      </c>
      <c r="D138" s="99">
        <v>539</v>
      </c>
      <c r="E138" s="99">
        <v>264</v>
      </c>
      <c r="F138" s="99">
        <v>205</v>
      </c>
      <c r="G138" s="99">
        <v>284</v>
      </c>
      <c r="H138" s="99">
        <v>44</v>
      </c>
      <c r="I138" s="99">
        <v>46</v>
      </c>
      <c r="J138" s="99">
        <v>40</v>
      </c>
      <c r="K138" s="99">
        <v>15</v>
      </c>
      <c r="L138" s="99">
        <v>10</v>
      </c>
      <c r="M138" s="99">
        <v>0</v>
      </c>
      <c r="N138" s="100">
        <v>1358</v>
      </c>
    </row>
    <row r="139" spans="1:14">
      <c r="A139" s="95">
        <v>1287</v>
      </c>
      <c r="B139" s="109" t="s">
        <v>365</v>
      </c>
      <c r="C139" s="99">
        <v>1303</v>
      </c>
      <c r="D139" s="99">
        <v>704</v>
      </c>
      <c r="E139" s="99">
        <v>421</v>
      </c>
      <c r="F139" s="99">
        <v>0</v>
      </c>
      <c r="G139" s="99">
        <v>99</v>
      </c>
      <c r="H139" s="99">
        <v>19</v>
      </c>
      <c r="I139" s="99">
        <v>81</v>
      </c>
      <c r="J139" s="99">
        <v>57</v>
      </c>
      <c r="K139" s="99">
        <v>13</v>
      </c>
      <c r="L139" s="99">
        <v>0</v>
      </c>
      <c r="M139" s="99">
        <v>0</v>
      </c>
      <c r="N139" s="100">
        <v>1834</v>
      </c>
    </row>
    <row r="140" spans="1:14">
      <c r="A140" s="95">
        <v>1290</v>
      </c>
      <c r="B140" s="109" t="s">
        <v>366</v>
      </c>
      <c r="C140" s="99">
        <v>2529</v>
      </c>
      <c r="D140" s="99">
        <v>1301</v>
      </c>
      <c r="E140" s="99">
        <v>811</v>
      </c>
      <c r="F140" s="99">
        <v>794</v>
      </c>
      <c r="G140" s="99">
        <v>104</v>
      </c>
      <c r="H140" s="99">
        <v>96</v>
      </c>
      <c r="I140" s="99">
        <v>49</v>
      </c>
      <c r="J140" s="99">
        <v>71</v>
      </c>
      <c r="K140" s="99">
        <v>15</v>
      </c>
      <c r="L140" s="99">
        <v>79</v>
      </c>
      <c r="M140" s="99">
        <v>54</v>
      </c>
      <c r="N140" s="100">
        <v>3547</v>
      </c>
    </row>
    <row r="141" spans="1:14">
      <c r="A141" s="95">
        <v>1291</v>
      </c>
      <c r="B141" s="109" t="s">
        <v>367</v>
      </c>
      <c r="C141" s="99">
        <v>731</v>
      </c>
      <c r="D141" s="99">
        <v>328</v>
      </c>
      <c r="E141" s="99">
        <v>247</v>
      </c>
      <c r="F141" s="99">
        <v>291</v>
      </c>
      <c r="G141" s="99">
        <v>262</v>
      </c>
      <c r="H141" s="99">
        <v>17</v>
      </c>
      <c r="I141" s="99">
        <v>38</v>
      </c>
      <c r="J141" s="99">
        <v>13</v>
      </c>
      <c r="K141" s="99">
        <v>4</v>
      </c>
      <c r="L141" s="99" t="s">
        <v>147</v>
      </c>
      <c r="M141" s="99">
        <v>0</v>
      </c>
      <c r="N141" s="100">
        <v>1045</v>
      </c>
    </row>
    <row r="142" spans="1:14">
      <c r="A142" s="95">
        <v>1292</v>
      </c>
      <c r="B142" s="109" t="s">
        <v>368</v>
      </c>
      <c r="C142" s="99">
        <v>1258</v>
      </c>
      <c r="D142" s="99">
        <v>691</v>
      </c>
      <c r="E142" s="99">
        <v>422</v>
      </c>
      <c r="F142" s="99">
        <v>359</v>
      </c>
      <c r="G142" s="99">
        <v>104</v>
      </c>
      <c r="H142" s="99">
        <v>46</v>
      </c>
      <c r="I142" s="99">
        <v>37</v>
      </c>
      <c r="J142" s="99">
        <v>63</v>
      </c>
      <c r="K142" s="99" t="s">
        <v>147</v>
      </c>
      <c r="L142" s="99" t="s">
        <v>147</v>
      </c>
      <c r="M142" s="99">
        <v>0</v>
      </c>
      <c r="N142" s="100">
        <v>1803</v>
      </c>
    </row>
    <row r="143" spans="1:14">
      <c r="A143" s="95">
        <v>1293</v>
      </c>
      <c r="B143" s="109" t="s">
        <v>369</v>
      </c>
      <c r="C143" s="99">
        <v>1507</v>
      </c>
      <c r="D143" s="99">
        <v>823</v>
      </c>
      <c r="E143" s="99">
        <v>514</v>
      </c>
      <c r="F143" s="99">
        <v>442</v>
      </c>
      <c r="G143" s="99">
        <v>103</v>
      </c>
      <c r="H143" s="99">
        <v>22</v>
      </c>
      <c r="I143" s="99">
        <v>25</v>
      </c>
      <c r="J143" s="99">
        <v>47</v>
      </c>
      <c r="K143" s="99">
        <v>15</v>
      </c>
      <c r="L143" s="99">
        <v>25</v>
      </c>
      <c r="M143" s="99">
        <v>0</v>
      </c>
      <c r="N143" s="100">
        <v>2162</v>
      </c>
    </row>
    <row r="144" spans="1:14">
      <c r="A144" s="104">
        <v>13</v>
      </c>
      <c r="B144" s="110" t="s">
        <v>541</v>
      </c>
      <c r="C144" s="105">
        <v>8517</v>
      </c>
      <c r="D144" s="105">
        <v>5373</v>
      </c>
      <c r="E144" s="105">
        <v>2831</v>
      </c>
      <c r="F144" s="105">
        <v>1052</v>
      </c>
      <c r="G144" s="105">
        <v>143</v>
      </c>
      <c r="H144" s="105">
        <v>268</v>
      </c>
      <c r="I144" s="105">
        <v>455</v>
      </c>
      <c r="J144" s="105">
        <v>382</v>
      </c>
      <c r="K144" s="105">
        <v>72</v>
      </c>
      <c r="L144" s="105">
        <v>21</v>
      </c>
      <c r="M144" s="105">
        <v>102</v>
      </c>
      <c r="N144" s="106">
        <v>12384</v>
      </c>
    </row>
    <row r="145" spans="1:14">
      <c r="A145" s="95">
        <v>1315</v>
      </c>
      <c r="B145" s="109" t="s">
        <v>370</v>
      </c>
      <c r="C145" s="99">
        <v>314</v>
      </c>
      <c r="D145" s="99">
        <v>170</v>
      </c>
      <c r="E145" s="99">
        <v>85</v>
      </c>
      <c r="F145" s="99">
        <v>94</v>
      </c>
      <c r="G145" s="99">
        <v>20</v>
      </c>
      <c r="H145" s="99">
        <v>14</v>
      </c>
      <c r="I145" s="99">
        <v>29</v>
      </c>
      <c r="J145" s="99">
        <v>6</v>
      </c>
      <c r="K145" s="99">
        <v>9</v>
      </c>
      <c r="L145" s="99">
        <v>6</v>
      </c>
      <c r="M145" s="99">
        <v>6</v>
      </c>
      <c r="N145" s="100">
        <v>425</v>
      </c>
    </row>
    <row r="146" spans="1:14">
      <c r="A146" s="95">
        <v>1380</v>
      </c>
      <c r="B146" s="109" t="s">
        <v>371</v>
      </c>
      <c r="C146" s="99">
        <v>2507</v>
      </c>
      <c r="D146" s="99">
        <v>1694</v>
      </c>
      <c r="E146" s="99">
        <v>846</v>
      </c>
      <c r="F146" s="99">
        <v>705</v>
      </c>
      <c r="G146" s="99">
        <v>19</v>
      </c>
      <c r="H146" s="99">
        <v>66</v>
      </c>
      <c r="I146" s="99">
        <v>68</v>
      </c>
      <c r="J146" s="99">
        <v>178</v>
      </c>
      <c r="K146" s="99">
        <v>26</v>
      </c>
      <c r="L146" s="99" t="s">
        <v>147</v>
      </c>
      <c r="M146" s="99">
        <v>0</v>
      </c>
      <c r="N146" s="100">
        <v>3750</v>
      </c>
    </row>
    <row r="147" spans="1:14">
      <c r="A147" s="95">
        <v>1381</v>
      </c>
      <c r="B147" s="109" t="s">
        <v>372</v>
      </c>
      <c r="C147" s="99">
        <v>696</v>
      </c>
      <c r="D147" s="99">
        <v>410</v>
      </c>
      <c r="E147" s="99">
        <v>197</v>
      </c>
      <c r="F147" s="99">
        <v>175</v>
      </c>
      <c r="G147" s="99">
        <v>36</v>
      </c>
      <c r="H147" s="99">
        <v>21</v>
      </c>
      <c r="I147" s="99">
        <v>45</v>
      </c>
      <c r="J147" s="99">
        <v>22</v>
      </c>
      <c r="K147" s="99" t="s">
        <v>147</v>
      </c>
      <c r="L147" s="99" t="s">
        <v>147</v>
      </c>
      <c r="M147" s="99">
        <v>0</v>
      </c>
      <c r="N147" s="100">
        <v>961</v>
      </c>
    </row>
    <row r="148" spans="1:14">
      <c r="A148" s="95">
        <v>1382</v>
      </c>
      <c r="B148" s="109" t="s">
        <v>373</v>
      </c>
      <c r="C148" s="99">
        <v>1418</v>
      </c>
      <c r="D148" s="99">
        <v>735</v>
      </c>
      <c r="E148" s="99">
        <v>467</v>
      </c>
      <c r="F148" s="186" t="s">
        <v>147</v>
      </c>
      <c r="G148" s="99">
        <v>0</v>
      </c>
      <c r="H148" s="99">
        <v>37</v>
      </c>
      <c r="I148" s="99">
        <v>55</v>
      </c>
      <c r="J148" s="99">
        <v>32</v>
      </c>
      <c r="K148" s="186" t="s">
        <v>147</v>
      </c>
      <c r="L148" s="99">
        <v>0</v>
      </c>
      <c r="M148" s="99">
        <v>96</v>
      </c>
      <c r="N148" s="100">
        <v>1976</v>
      </c>
    </row>
    <row r="149" spans="1:14">
      <c r="A149" s="95">
        <v>1383</v>
      </c>
      <c r="B149" s="109" t="s">
        <v>374</v>
      </c>
      <c r="C149" s="99">
        <v>1763</v>
      </c>
      <c r="D149" s="99">
        <v>1171</v>
      </c>
      <c r="E149" s="99">
        <v>561</v>
      </c>
      <c r="F149" s="99" t="s">
        <v>147</v>
      </c>
      <c r="G149" s="99">
        <v>0</v>
      </c>
      <c r="H149" s="99">
        <v>65</v>
      </c>
      <c r="I149" s="99">
        <v>177</v>
      </c>
      <c r="J149" s="99">
        <v>118</v>
      </c>
      <c r="K149" s="99">
        <v>22</v>
      </c>
      <c r="L149" s="99">
        <v>9</v>
      </c>
      <c r="M149" s="99">
        <v>0</v>
      </c>
      <c r="N149" s="100">
        <v>2569</v>
      </c>
    </row>
    <row r="150" spans="1:14">
      <c r="A150" s="95">
        <v>1384</v>
      </c>
      <c r="B150" s="109" t="s">
        <v>375</v>
      </c>
      <c r="C150" s="99">
        <v>1820</v>
      </c>
      <c r="D150" s="99">
        <v>1193</v>
      </c>
      <c r="E150" s="99">
        <v>675</v>
      </c>
      <c r="F150" s="99">
        <v>0</v>
      </c>
      <c r="G150" s="99">
        <v>68</v>
      </c>
      <c r="H150" s="99">
        <v>65</v>
      </c>
      <c r="I150" s="99">
        <v>81</v>
      </c>
      <c r="J150" s="99">
        <v>26</v>
      </c>
      <c r="K150" s="99">
        <v>8</v>
      </c>
      <c r="L150" s="99" t="s">
        <v>147</v>
      </c>
      <c r="M150" s="99">
        <v>0</v>
      </c>
      <c r="N150" s="100">
        <v>2704</v>
      </c>
    </row>
    <row r="151" spans="1:14">
      <c r="A151" s="104">
        <v>14</v>
      </c>
      <c r="B151" s="110" t="s">
        <v>542</v>
      </c>
      <c r="C151" s="105">
        <v>33272</v>
      </c>
      <c r="D151" s="105">
        <v>22753</v>
      </c>
      <c r="E151" s="105">
        <v>13379</v>
      </c>
      <c r="F151" s="105">
        <v>5045</v>
      </c>
      <c r="G151" s="105">
        <v>2297</v>
      </c>
      <c r="H151" s="105">
        <v>1391</v>
      </c>
      <c r="I151" s="105">
        <v>1783</v>
      </c>
      <c r="J151" s="105">
        <v>1075</v>
      </c>
      <c r="K151" s="105">
        <v>462</v>
      </c>
      <c r="L151" s="105">
        <v>217</v>
      </c>
      <c r="M151" s="105">
        <v>52</v>
      </c>
      <c r="N151" s="106">
        <v>53711</v>
      </c>
    </row>
    <row r="152" spans="1:14">
      <c r="A152" s="95">
        <v>1401</v>
      </c>
      <c r="B152" s="109" t="s">
        <v>376</v>
      </c>
      <c r="C152" s="99">
        <v>752</v>
      </c>
      <c r="D152" s="99">
        <v>342</v>
      </c>
      <c r="E152" s="99">
        <v>266</v>
      </c>
      <c r="F152" s="99" t="s">
        <v>147</v>
      </c>
      <c r="G152" s="99">
        <v>66</v>
      </c>
      <c r="H152" s="99">
        <v>36</v>
      </c>
      <c r="I152" s="99">
        <v>50</v>
      </c>
      <c r="J152" s="99">
        <v>15</v>
      </c>
      <c r="K152" s="99" t="s">
        <v>147</v>
      </c>
      <c r="L152" s="99" t="s">
        <v>147</v>
      </c>
      <c r="M152" s="99">
        <v>0</v>
      </c>
      <c r="N152" s="100">
        <v>1064</v>
      </c>
    </row>
    <row r="153" spans="1:14">
      <c r="A153" s="95">
        <v>1402</v>
      </c>
      <c r="B153" s="109" t="s">
        <v>377</v>
      </c>
      <c r="C153" s="99">
        <v>719</v>
      </c>
      <c r="D153" s="99">
        <v>432</v>
      </c>
      <c r="E153" s="99">
        <v>204</v>
      </c>
      <c r="F153" s="99">
        <v>123</v>
      </c>
      <c r="G153" s="99">
        <v>86</v>
      </c>
      <c r="H153" s="99">
        <v>56</v>
      </c>
      <c r="I153" s="99">
        <v>36</v>
      </c>
      <c r="J153" s="99">
        <v>10</v>
      </c>
      <c r="K153" s="99">
        <v>15</v>
      </c>
      <c r="L153" s="99">
        <v>0</v>
      </c>
      <c r="M153" s="99">
        <v>0</v>
      </c>
      <c r="N153" s="100">
        <v>1033</v>
      </c>
    </row>
    <row r="154" spans="1:14">
      <c r="A154" s="95">
        <v>1407</v>
      </c>
      <c r="B154" s="109" t="s">
        <v>378</v>
      </c>
      <c r="C154" s="99">
        <v>409</v>
      </c>
      <c r="D154" s="99">
        <v>202</v>
      </c>
      <c r="E154" s="99">
        <v>102</v>
      </c>
      <c r="F154" s="99">
        <v>174</v>
      </c>
      <c r="G154" s="99" t="s">
        <v>147</v>
      </c>
      <c r="H154" s="99">
        <v>27</v>
      </c>
      <c r="I154" s="99">
        <v>0</v>
      </c>
      <c r="J154" s="99" t="s">
        <v>147</v>
      </c>
      <c r="K154" s="99" t="s">
        <v>147</v>
      </c>
      <c r="L154" s="99">
        <v>0</v>
      </c>
      <c r="M154" s="99" t="s">
        <v>147</v>
      </c>
      <c r="N154" s="100">
        <v>570</v>
      </c>
    </row>
    <row r="155" spans="1:14">
      <c r="A155" s="95">
        <v>1415</v>
      </c>
      <c r="B155" s="109" t="s">
        <v>379</v>
      </c>
      <c r="C155" s="99">
        <v>673</v>
      </c>
      <c r="D155" s="99">
        <v>329</v>
      </c>
      <c r="E155" s="99">
        <v>182</v>
      </c>
      <c r="F155" s="99">
        <v>0</v>
      </c>
      <c r="G155" s="99">
        <v>55</v>
      </c>
      <c r="H155" s="99">
        <v>16</v>
      </c>
      <c r="I155" s="99">
        <v>28</v>
      </c>
      <c r="J155" s="99">
        <v>24</v>
      </c>
      <c r="K155" s="99" t="s">
        <v>147</v>
      </c>
      <c r="L155" s="99" t="s">
        <v>147</v>
      </c>
      <c r="M155" s="99">
        <v>0</v>
      </c>
      <c r="N155" s="100">
        <v>909</v>
      </c>
    </row>
    <row r="156" spans="1:14">
      <c r="A156" s="95">
        <v>1419</v>
      </c>
      <c r="B156" s="109" t="s">
        <v>380</v>
      </c>
      <c r="C156" s="99">
        <v>461</v>
      </c>
      <c r="D156" s="99">
        <v>213</v>
      </c>
      <c r="E156" s="99">
        <v>136</v>
      </c>
      <c r="F156" s="99">
        <v>189</v>
      </c>
      <c r="G156" s="99">
        <v>37</v>
      </c>
      <c r="H156" s="99">
        <v>32</v>
      </c>
      <c r="I156" s="99">
        <v>16</v>
      </c>
      <c r="J156" s="99">
        <v>20</v>
      </c>
      <c r="K156" s="99">
        <v>5</v>
      </c>
      <c r="L156" s="99" t="s">
        <v>147</v>
      </c>
      <c r="M156" s="99">
        <v>0</v>
      </c>
      <c r="N156" s="100">
        <v>646</v>
      </c>
    </row>
    <row r="157" spans="1:14">
      <c r="A157" s="95">
        <v>1421</v>
      </c>
      <c r="B157" s="109" t="s">
        <v>381</v>
      </c>
      <c r="C157" s="99">
        <v>429</v>
      </c>
      <c r="D157" s="99">
        <v>291</v>
      </c>
      <c r="E157" s="99">
        <v>152</v>
      </c>
      <c r="F157" s="99">
        <v>0</v>
      </c>
      <c r="G157" s="99">
        <v>12</v>
      </c>
      <c r="H157" s="99">
        <v>18</v>
      </c>
      <c r="I157" s="99">
        <v>12</v>
      </c>
      <c r="J157" s="99">
        <v>20</v>
      </c>
      <c r="K157" s="99">
        <v>4</v>
      </c>
      <c r="L157" s="99" t="s">
        <v>147</v>
      </c>
      <c r="M157" s="99">
        <v>0</v>
      </c>
      <c r="N157" s="100">
        <v>630</v>
      </c>
    </row>
    <row r="158" spans="1:14">
      <c r="A158" s="95">
        <v>1427</v>
      </c>
      <c r="B158" s="109" t="s">
        <v>382</v>
      </c>
      <c r="C158" s="99">
        <v>296</v>
      </c>
      <c r="D158" s="99">
        <v>196</v>
      </c>
      <c r="E158" s="99">
        <v>119</v>
      </c>
      <c r="F158" s="99">
        <v>72</v>
      </c>
      <c r="G158" s="99">
        <v>50</v>
      </c>
      <c r="H158" s="99">
        <v>0</v>
      </c>
      <c r="I158" s="99">
        <v>5</v>
      </c>
      <c r="J158" s="99">
        <v>12</v>
      </c>
      <c r="K158" s="99" t="s">
        <v>147</v>
      </c>
      <c r="L158" s="99">
        <v>6</v>
      </c>
      <c r="M158" s="99">
        <v>0</v>
      </c>
      <c r="N158" s="100">
        <v>446</v>
      </c>
    </row>
    <row r="159" spans="1:14">
      <c r="A159" s="95">
        <v>1430</v>
      </c>
      <c r="B159" s="109" t="s">
        <v>383</v>
      </c>
      <c r="C159" s="99">
        <v>332</v>
      </c>
      <c r="D159" s="99">
        <v>205</v>
      </c>
      <c r="E159" s="99">
        <v>94</v>
      </c>
      <c r="F159" s="99">
        <v>73</v>
      </c>
      <c r="G159" s="99">
        <v>0</v>
      </c>
      <c r="H159" s="99">
        <v>15</v>
      </c>
      <c r="I159" s="99">
        <v>15</v>
      </c>
      <c r="J159" s="99">
        <v>8</v>
      </c>
      <c r="K159" s="99">
        <v>4</v>
      </c>
      <c r="L159" s="99" t="s">
        <v>147</v>
      </c>
      <c r="M159" s="99">
        <v>0</v>
      </c>
      <c r="N159" s="100">
        <v>451</v>
      </c>
    </row>
    <row r="160" spans="1:14">
      <c r="A160" s="95">
        <v>1435</v>
      </c>
      <c r="B160" s="109" t="s">
        <v>384</v>
      </c>
      <c r="C160" s="99">
        <v>340</v>
      </c>
      <c r="D160" s="99">
        <v>175</v>
      </c>
      <c r="E160" s="99">
        <v>138</v>
      </c>
      <c r="F160" s="99">
        <v>108</v>
      </c>
      <c r="G160" s="99">
        <v>35</v>
      </c>
      <c r="H160" s="99">
        <v>22</v>
      </c>
      <c r="I160" s="99">
        <v>26</v>
      </c>
      <c r="J160" s="99">
        <v>13</v>
      </c>
      <c r="K160" s="99" t="s">
        <v>147</v>
      </c>
      <c r="L160" s="99">
        <v>0</v>
      </c>
      <c r="M160" s="99">
        <v>0</v>
      </c>
      <c r="N160" s="100">
        <v>527</v>
      </c>
    </row>
    <row r="161" spans="1:14">
      <c r="A161" s="95">
        <v>1438</v>
      </c>
      <c r="B161" s="109" t="s">
        <v>385</v>
      </c>
      <c r="C161" s="99">
        <v>195</v>
      </c>
      <c r="D161" s="99">
        <v>104</v>
      </c>
      <c r="E161" s="99">
        <v>37</v>
      </c>
      <c r="F161" s="99">
        <v>83</v>
      </c>
      <c r="G161" s="99">
        <v>6</v>
      </c>
      <c r="H161" s="99">
        <v>8</v>
      </c>
      <c r="I161" s="99">
        <v>0</v>
      </c>
      <c r="J161" s="99">
        <v>7</v>
      </c>
      <c r="K161" s="99">
        <v>0</v>
      </c>
      <c r="L161" s="99">
        <v>10</v>
      </c>
      <c r="M161" s="99" t="s">
        <v>147</v>
      </c>
      <c r="N161" s="100">
        <v>250</v>
      </c>
    </row>
    <row r="162" spans="1:14">
      <c r="A162" s="95">
        <v>1439</v>
      </c>
      <c r="B162" s="109" t="s">
        <v>386</v>
      </c>
      <c r="C162" s="99">
        <v>172</v>
      </c>
      <c r="D162" s="99">
        <v>99</v>
      </c>
      <c r="E162" s="99">
        <v>69</v>
      </c>
      <c r="F162" s="99">
        <v>69</v>
      </c>
      <c r="G162" s="99" t="s">
        <v>147</v>
      </c>
      <c r="H162" s="99">
        <v>13</v>
      </c>
      <c r="I162" s="99">
        <v>8</v>
      </c>
      <c r="J162" s="99">
        <v>0</v>
      </c>
      <c r="K162" s="99">
        <v>0</v>
      </c>
      <c r="L162" s="99" t="s">
        <v>147</v>
      </c>
      <c r="M162" s="99">
        <v>0</v>
      </c>
      <c r="N162" s="100">
        <v>279</v>
      </c>
    </row>
    <row r="163" spans="1:14">
      <c r="A163" s="95">
        <v>1440</v>
      </c>
      <c r="B163" s="109" t="s">
        <v>387</v>
      </c>
      <c r="C163" s="99">
        <v>633</v>
      </c>
      <c r="D163" s="99">
        <v>403</v>
      </c>
      <c r="E163" s="99">
        <v>177</v>
      </c>
      <c r="F163" s="99">
        <v>0</v>
      </c>
      <c r="G163" s="99">
        <v>35</v>
      </c>
      <c r="H163" s="99">
        <v>12</v>
      </c>
      <c r="I163" s="99">
        <v>21</v>
      </c>
      <c r="J163" s="99">
        <v>23</v>
      </c>
      <c r="K163" s="99">
        <v>7</v>
      </c>
      <c r="L163" s="99">
        <v>0</v>
      </c>
      <c r="M163" s="99">
        <v>0</v>
      </c>
      <c r="N163" s="100">
        <v>872</v>
      </c>
    </row>
    <row r="164" spans="1:14">
      <c r="A164" s="95">
        <v>1441</v>
      </c>
      <c r="B164" s="109" t="s">
        <v>388</v>
      </c>
      <c r="C164" s="99">
        <v>819</v>
      </c>
      <c r="D164" s="99">
        <v>478</v>
      </c>
      <c r="E164" s="99">
        <v>303</v>
      </c>
      <c r="F164" s="99">
        <v>236</v>
      </c>
      <c r="G164" s="99">
        <v>86</v>
      </c>
      <c r="H164" s="99">
        <v>55</v>
      </c>
      <c r="I164" s="99">
        <v>37</v>
      </c>
      <c r="J164" s="99">
        <v>21</v>
      </c>
      <c r="K164" s="99" t="s">
        <v>147</v>
      </c>
      <c r="L164" s="99" t="s">
        <v>147</v>
      </c>
      <c r="M164" s="99">
        <v>6</v>
      </c>
      <c r="N164" s="100">
        <v>1215</v>
      </c>
    </row>
    <row r="165" spans="1:14">
      <c r="A165" s="95">
        <v>1442</v>
      </c>
      <c r="B165" s="109" t="s">
        <v>389</v>
      </c>
      <c r="C165" s="99">
        <v>286</v>
      </c>
      <c r="D165" s="99">
        <v>185</v>
      </c>
      <c r="E165" s="99">
        <v>88</v>
      </c>
      <c r="F165" s="99">
        <v>52</v>
      </c>
      <c r="G165" s="99">
        <v>19</v>
      </c>
      <c r="H165" s="99">
        <v>9</v>
      </c>
      <c r="I165" s="99">
        <v>10</v>
      </c>
      <c r="J165" s="99">
        <v>11</v>
      </c>
      <c r="K165" s="99" t="s">
        <v>147</v>
      </c>
      <c r="L165" s="99" t="s">
        <v>147</v>
      </c>
      <c r="M165" s="99">
        <v>0</v>
      </c>
      <c r="N165" s="100">
        <v>393</v>
      </c>
    </row>
    <row r="166" spans="1:14">
      <c r="A166" s="95">
        <v>1443</v>
      </c>
      <c r="B166" s="109" t="s">
        <v>390</v>
      </c>
      <c r="C166" s="99">
        <v>194</v>
      </c>
      <c r="D166" s="99">
        <v>95</v>
      </c>
      <c r="E166" s="99">
        <v>66</v>
      </c>
      <c r="F166" s="99">
        <v>61</v>
      </c>
      <c r="G166" s="99">
        <v>15</v>
      </c>
      <c r="H166" s="99">
        <v>9</v>
      </c>
      <c r="I166" s="99">
        <v>9</v>
      </c>
      <c r="J166" s="99">
        <v>9</v>
      </c>
      <c r="K166" s="99" t="s">
        <v>147</v>
      </c>
      <c r="L166" s="99">
        <v>0</v>
      </c>
      <c r="M166" s="99">
        <v>0</v>
      </c>
      <c r="N166" s="100">
        <v>276</v>
      </c>
    </row>
    <row r="167" spans="1:14">
      <c r="A167" s="95">
        <v>1444</v>
      </c>
      <c r="B167" s="109" t="s">
        <v>391</v>
      </c>
      <c r="C167" s="99">
        <v>174</v>
      </c>
      <c r="D167" s="99">
        <v>90</v>
      </c>
      <c r="E167" s="99">
        <v>52</v>
      </c>
      <c r="F167" s="99">
        <v>42</v>
      </c>
      <c r="G167" s="99">
        <v>17</v>
      </c>
      <c r="H167" s="99">
        <v>11</v>
      </c>
      <c r="I167" s="99">
        <v>26</v>
      </c>
      <c r="J167" s="99" t="s">
        <v>147</v>
      </c>
      <c r="K167" s="99">
        <v>0</v>
      </c>
      <c r="L167" s="99">
        <v>0</v>
      </c>
      <c r="M167" s="99">
        <v>0</v>
      </c>
      <c r="N167" s="100">
        <v>239</v>
      </c>
    </row>
    <row r="168" spans="1:14">
      <c r="A168" s="95">
        <v>1445</v>
      </c>
      <c r="B168" s="109" t="s">
        <v>392</v>
      </c>
      <c r="C168" s="99" t="s">
        <v>147</v>
      </c>
      <c r="D168" s="99">
        <v>193</v>
      </c>
      <c r="E168" s="99">
        <v>38</v>
      </c>
      <c r="F168" s="99">
        <v>0</v>
      </c>
      <c r="G168" s="99">
        <v>38</v>
      </c>
      <c r="H168" s="99">
        <v>10</v>
      </c>
      <c r="I168" s="99">
        <v>9</v>
      </c>
      <c r="J168" s="99">
        <v>13</v>
      </c>
      <c r="K168" s="99">
        <v>0</v>
      </c>
      <c r="L168" s="99">
        <v>0</v>
      </c>
      <c r="M168" s="99">
        <v>0</v>
      </c>
      <c r="N168" s="100">
        <v>236</v>
      </c>
    </row>
    <row r="169" spans="1:14">
      <c r="A169" s="95">
        <v>1446</v>
      </c>
      <c r="B169" s="109" t="s">
        <v>393</v>
      </c>
      <c r="C169" s="99">
        <v>237</v>
      </c>
      <c r="D169" s="99">
        <v>156</v>
      </c>
      <c r="E169" s="99">
        <v>69</v>
      </c>
      <c r="F169" s="99">
        <v>107</v>
      </c>
      <c r="G169" s="99">
        <v>7</v>
      </c>
      <c r="H169" s="99">
        <v>20</v>
      </c>
      <c r="I169" s="99">
        <v>28</v>
      </c>
      <c r="J169" s="99">
        <v>0</v>
      </c>
      <c r="K169" s="99" t="s">
        <v>147</v>
      </c>
      <c r="L169" s="99" t="s">
        <v>147</v>
      </c>
      <c r="M169" s="99">
        <v>0</v>
      </c>
      <c r="N169" s="100">
        <v>344</v>
      </c>
    </row>
    <row r="170" spans="1:14">
      <c r="A170" s="95">
        <v>1447</v>
      </c>
      <c r="B170" s="109" t="s">
        <v>394</v>
      </c>
      <c r="C170" s="186" t="s">
        <v>147</v>
      </c>
      <c r="D170" s="99">
        <v>108</v>
      </c>
      <c r="E170" s="99">
        <v>47</v>
      </c>
      <c r="F170" s="99">
        <v>0</v>
      </c>
      <c r="G170" s="99">
        <v>33</v>
      </c>
      <c r="H170" s="99">
        <v>9</v>
      </c>
      <c r="I170" s="99">
        <v>28</v>
      </c>
      <c r="J170" s="99">
        <v>5</v>
      </c>
      <c r="K170" s="99" t="s">
        <v>147</v>
      </c>
      <c r="L170" s="99">
        <v>0</v>
      </c>
      <c r="M170" s="99">
        <v>5</v>
      </c>
      <c r="N170" s="100">
        <v>239</v>
      </c>
    </row>
    <row r="171" spans="1:14">
      <c r="A171" s="95">
        <v>1452</v>
      </c>
      <c r="B171" s="109" t="s">
        <v>395</v>
      </c>
      <c r="C171" s="99">
        <v>311</v>
      </c>
      <c r="D171" s="99">
        <v>182</v>
      </c>
      <c r="E171" s="99">
        <v>96</v>
      </c>
      <c r="F171" s="99">
        <v>73</v>
      </c>
      <c r="G171" s="99">
        <v>4</v>
      </c>
      <c r="H171" s="99">
        <v>16</v>
      </c>
      <c r="I171" s="99">
        <v>17</v>
      </c>
      <c r="J171" s="99">
        <v>12</v>
      </c>
      <c r="K171" s="99" t="s">
        <v>147</v>
      </c>
      <c r="L171" s="99">
        <v>0</v>
      </c>
      <c r="M171" s="99">
        <v>0</v>
      </c>
      <c r="N171" s="100">
        <v>439</v>
      </c>
    </row>
    <row r="172" spans="1:14">
      <c r="A172" s="95">
        <v>1460</v>
      </c>
      <c r="B172" s="109" t="s">
        <v>396</v>
      </c>
      <c r="C172" s="99">
        <v>359</v>
      </c>
      <c r="D172" s="99">
        <v>245</v>
      </c>
      <c r="E172" s="99">
        <v>91</v>
      </c>
      <c r="F172" s="99">
        <v>118</v>
      </c>
      <c r="G172" s="99">
        <v>28</v>
      </c>
      <c r="H172" s="99">
        <v>22</v>
      </c>
      <c r="I172" s="99">
        <v>0</v>
      </c>
      <c r="J172" s="99">
        <v>0</v>
      </c>
      <c r="K172" s="99" t="s">
        <v>147</v>
      </c>
      <c r="L172" s="99">
        <v>0</v>
      </c>
      <c r="M172" s="99">
        <v>13</v>
      </c>
      <c r="N172" s="100">
        <v>519</v>
      </c>
    </row>
    <row r="173" spans="1:14">
      <c r="A173" s="95">
        <v>1461</v>
      </c>
      <c r="B173" s="109" t="s">
        <v>397</v>
      </c>
      <c r="C173" s="99">
        <v>314</v>
      </c>
      <c r="D173" s="99">
        <v>199</v>
      </c>
      <c r="E173" s="99">
        <v>85</v>
      </c>
      <c r="F173" s="99">
        <v>134</v>
      </c>
      <c r="G173" s="99">
        <v>39</v>
      </c>
      <c r="H173" s="99">
        <v>14</v>
      </c>
      <c r="I173" s="99">
        <v>14</v>
      </c>
      <c r="J173" s="99">
        <v>6</v>
      </c>
      <c r="K173" s="99" t="s">
        <v>147</v>
      </c>
      <c r="L173" s="99">
        <v>4</v>
      </c>
      <c r="M173" s="99">
        <v>0</v>
      </c>
      <c r="N173" s="100">
        <v>443</v>
      </c>
    </row>
    <row r="174" spans="1:14">
      <c r="A174" s="95">
        <v>1462</v>
      </c>
      <c r="B174" s="109" t="s">
        <v>398</v>
      </c>
      <c r="C174" s="99">
        <v>307</v>
      </c>
      <c r="D174" s="99">
        <v>190</v>
      </c>
      <c r="E174" s="99">
        <v>113</v>
      </c>
      <c r="F174" s="99">
        <v>4</v>
      </c>
      <c r="G174" s="99">
        <v>6</v>
      </c>
      <c r="H174" s="99">
        <v>17</v>
      </c>
      <c r="I174" s="99">
        <v>9</v>
      </c>
      <c r="J174" s="99">
        <v>19</v>
      </c>
      <c r="K174" s="99" t="s">
        <v>147</v>
      </c>
      <c r="L174" s="99">
        <v>0</v>
      </c>
      <c r="M174" s="99">
        <v>0</v>
      </c>
      <c r="N174" s="100">
        <v>460</v>
      </c>
    </row>
    <row r="175" spans="1:14">
      <c r="A175" s="95">
        <v>1463</v>
      </c>
      <c r="B175" s="109" t="s">
        <v>399</v>
      </c>
      <c r="C175" s="99">
        <v>992</v>
      </c>
      <c r="D175" s="99">
        <v>636</v>
      </c>
      <c r="E175" s="99">
        <v>296</v>
      </c>
      <c r="F175" s="99">
        <v>51</v>
      </c>
      <c r="G175" s="99">
        <v>51</v>
      </c>
      <c r="H175" s="99">
        <v>45</v>
      </c>
      <c r="I175" s="99">
        <v>39</v>
      </c>
      <c r="J175" s="99" t="s">
        <v>147</v>
      </c>
      <c r="K175" s="99">
        <v>0</v>
      </c>
      <c r="L175" s="99">
        <v>0</v>
      </c>
      <c r="M175" s="99">
        <v>0</v>
      </c>
      <c r="N175" s="100">
        <v>1370</v>
      </c>
    </row>
    <row r="176" spans="1:14">
      <c r="A176" s="95">
        <v>1465</v>
      </c>
      <c r="B176" s="109" t="s">
        <v>400</v>
      </c>
      <c r="C176" s="99">
        <v>219</v>
      </c>
      <c r="D176" s="99">
        <v>16</v>
      </c>
      <c r="E176" s="99">
        <v>42</v>
      </c>
      <c r="F176" s="99" t="s">
        <v>147</v>
      </c>
      <c r="G176" s="99">
        <v>0</v>
      </c>
      <c r="H176" s="99">
        <v>11</v>
      </c>
      <c r="I176" s="99" t="s">
        <v>147</v>
      </c>
      <c r="J176" s="99">
        <v>0</v>
      </c>
      <c r="K176" s="99">
        <v>0</v>
      </c>
      <c r="L176" s="99">
        <v>0</v>
      </c>
      <c r="M176" s="99">
        <v>0</v>
      </c>
      <c r="N176" s="100">
        <v>262</v>
      </c>
    </row>
    <row r="177" spans="1:14">
      <c r="A177" s="95">
        <v>1466</v>
      </c>
      <c r="B177" s="109" t="s">
        <v>401</v>
      </c>
      <c r="C177" s="99">
        <v>277</v>
      </c>
      <c r="D177" s="99">
        <v>168</v>
      </c>
      <c r="E177" s="99">
        <v>74</v>
      </c>
      <c r="F177" s="99">
        <v>89</v>
      </c>
      <c r="G177" s="99">
        <v>45</v>
      </c>
      <c r="H177" s="99">
        <v>16</v>
      </c>
      <c r="I177" s="99">
        <v>13</v>
      </c>
      <c r="J177" s="99">
        <v>14</v>
      </c>
      <c r="K177" s="99" t="s">
        <v>147</v>
      </c>
      <c r="L177" s="99">
        <v>6</v>
      </c>
      <c r="M177" s="99">
        <v>0</v>
      </c>
      <c r="N177" s="100">
        <v>384</v>
      </c>
    </row>
    <row r="178" spans="1:14">
      <c r="A178" s="95">
        <v>1470</v>
      </c>
      <c r="B178" s="109" t="s">
        <v>402</v>
      </c>
      <c r="C178" s="99">
        <v>493</v>
      </c>
      <c r="D178" s="99">
        <v>299</v>
      </c>
      <c r="E178" s="99">
        <v>96</v>
      </c>
      <c r="F178" s="99">
        <v>111</v>
      </c>
      <c r="G178" s="99">
        <v>124</v>
      </c>
      <c r="H178" s="99">
        <v>26</v>
      </c>
      <c r="I178" s="99">
        <v>33</v>
      </c>
      <c r="J178" s="99">
        <v>10</v>
      </c>
      <c r="K178" s="99">
        <v>4</v>
      </c>
      <c r="L178" s="99" t="s">
        <v>147</v>
      </c>
      <c r="M178" s="99">
        <v>0</v>
      </c>
      <c r="N178" s="100">
        <v>638</v>
      </c>
    </row>
    <row r="179" spans="1:14">
      <c r="A179" s="95">
        <v>1471</v>
      </c>
      <c r="B179" s="109" t="s">
        <v>403</v>
      </c>
      <c r="C179" s="99">
        <v>398</v>
      </c>
      <c r="D179" s="99">
        <v>238</v>
      </c>
      <c r="E179" s="99">
        <v>109</v>
      </c>
      <c r="F179" s="99">
        <v>80</v>
      </c>
      <c r="G179" s="99">
        <v>45</v>
      </c>
      <c r="H179" s="99">
        <v>15</v>
      </c>
      <c r="I179" s="99">
        <v>14</v>
      </c>
      <c r="J179" s="99">
        <v>0</v>
      </c>
      <c r="K179" s="99">
        <v>11</v>
      </c>
      <c r="L179" s="99">
        <v>7</v>
      </c>
      <c r="M179" s="99">
        <v>21</v>
      </c>
      <c r="N179" s="100">
        <v>556</v>
      </c>
    </row>
    <row r="180" spans="1:14">
      <c r="A180" s="95">
        <v>1472</v>
      </c>
      <c r="B180" s="109" t="s">
        <v>404</v>
      </c>
      <c r="C180" s="99">
        <v>336</v>
      </c>
      <c r="D180" s="99">
        <v>187</v>
      </c>
      <c r="E180" s="99">
        <v>115</v>
      </c>
      <c r="F180" s="99">
        <v>23</v>
      </c>
      <c r="G180" s="99">
        <v>27</v>
      </c>
      <c r="H180" s="99">
        <v>21</v>
      </c>
      <c r="I180" s="99">
        <v>16</v>
      </c>
      <c r="J180" s="99">
        <v>23</v>
      </c>
      <c r="K180" s="99">
        <v>5</v>
      </c>
      <c r="L180" s="99">
        <v>6</v>
      </c>
      <c r="M180" s="99">
        <v>0</v>
      </c>
      <c r="N180" s="100">
        <v>485</v>
      </c>
    </row>
    <row r="181" spans="1:14">
      <c r="A181" s="95">
        <v>1473</v>
      </c>
      <c r="B181" s="109" t="s">
        <v>405</v>
      </c>
      <c r="C181" s="99">
        <v>284</v>
      </c>
      <c r="D181" s="99">
        <v>178</v>
      </c>
      <c r="E181" s="99">
        <v>72</v>
      </c>
      <c r="F181" s="99">
        <v>70</v>
      </c>
      <c r="G181" s="99">
        <v>50</v>
      </c>
      <c r="H181" s="99">
        <v>13</v>
      </c>
      <c r="I181" s="99">
        <v>36</v>
      </c>
      <c r="J181" s="99">
        <v>20</v>
      </c>
      <c r="K181" s="99">
        <v>9</v>
      </c>
      <c r="L181" s="99" t="s">
        <v>147</v>
      </c>
      <c r="M181" s="99">
        <v>0</v>
      </c>
      <c r="N181" s="100">
        <v>404</v>
      </c>
    </row>
    <row r="182" spans="1:14">
      <c r="A182" s="95">
        <v>1480</v>
      </c>
      <c r="B182" s="109" t="s">
        <v>406</v>
      </c>
      <c r="C182" s="99">
        <v>4620</v>
      </c>
      <c r="D182" s="99">
        <v>5600</v>
      </c>
      <c r="E182" s="99">
        <v>4181</v>
      </c>
      <c r="F182" s="99">
        <v>772</v>
      </c>
      <c r="G182" s="99">
        <v>318</v>
      </c>
      <c r="H182" s="99">
        <v>180</v>
      </c>
      <c r="I182" s="99">
        <v>358</v>
      </c>
      <c r="J182" s="99">
        <v>159</v>
      </c>
      <c r="K182" s="99">
        <v>229</v>
      </c>
      <c r="L182" s="99">
        <v>59</v>
      </c>
      <c r="M182" s="99">
        <v>0</v>
      </c>
      <c r="N182" s="100">
        <v>12547</v>
      </c>
    </row>
    <row r="183" spans="1:14">
      <c r="A183" s="95">
        <v>1481</v>
      </c>
      <c r="B183" s="109" t="s">
        <v>407</v>
      </c>
      <c r="C183" s="99">
        <v>837</v>
      </c>
      <c r="D183" s="99">
        <v>743</v>
      </c>
      <c r="E183" s="99">
        <v>501</v>
      </c>
      <c r="F183" s="99">
        <v>45</v>
      </c>
      <c r="G183" s="99">
        <v>5</v>
      </c>
      <c r="H183" s="99">
        <v>33</v>
      </c>
      <c r="I183" s="99">
        <v>51</v>
      </c>
      <c r="J183" s="99">
        <v>31</v>
      </c>
      <c r="K183" s="99">
        <v>28</v>
      </c>
      <c r="L183" s="99">
        <v>10</v>
      </c>
      <c r="M183" s="99">
        <v>0</v>
      </c>
      <c r="N183" s="100">
        <v>1609</v>
      </c>
    </row>
    <row r="184" spans="1:14">
      <c r="A184" s="95">
        <v>1482</v>
      </c>
      <c r="B184" s="109" t="s">
        <v>408</v>
      </c>
      <c r="C184" s="99">
        <v>1015</v>
      </c>
      <c r="D184" s="99">
        <v>585</v>
      </c>
      <c r="E184" s="99">
        <v>397</v>
      </c>
      <c r="F184" s="99">
        <v>189</v>
      </c>
      <c r="G184" s="99">
        <v>90</v>
      </c>
      <c r="H184" s="99">
        <v>43</v>
      </c>
      <c r="I184" s="99">
        <v>18</v>
      </c>
      <c r="J184" s="99">
        <v>20</v>
      </c>
      <c r="K184" s="99">
        <v>11</v>
      </c>
      <c r="L184" s="99">
        <v>4</v>
      </c>
      <c r="M184" s="99">
        <v>0</v>
      </c>
      <c r="N184" s="100">
        <v>1537</v>
      </c>
    </row>
    <row r="185" spans="1:14">
      <c r="A185" s="95">
        <v>1484</v>
      </c>
      <c r="B185" s="109" t="s">
        <v>409</v>
      </c>
      <c r="C185" s="99">
        <v>275</v>
      </c>
      <c r="D185" s="99">
        <v>63</v>
      </c>
      <c r="E185" s="99">
        <v>96</v>
      </c>
      <c r="F185" s="99">
        <v>8</v>
      </c>
      <c r="G185" s="99" t="s">
        <v>147</v>
      </c>
      <c r="H185" s="99">
        <v>16</v>
      </c>
      <c r="I185" s="99" t="s">
        <v>147</v>
      </c>
      <c r="J185" s="99">
        <v>5</v>
      </c>
      <c r="K185" s="99" t="s">
        <v>147</v>
      </c>
      <c r="L185" s="99" t="s">
        <v>147</v>
      </c>
      <c r="M185" s="99">
        <v>0</v>
      </c>
      <c r="N185" s="100">
        <v>380</v>
      </c>
    </row>
    <row r="186" spans="1:14">
      <c r="A186" s="95">
        <v>1485</v>
      </c>
      <c r="B186" s="109" t="s">
        <v>410</v>
      </c>
      <c r="C186" s="99">
        <v>1421</v>
      </c>
      <c r="D186" s="99">
        <v>800</v>
      </c>
      <c r="E186" s="99">
        <v>573</v>
      </c>
      <c r="F186" s="99">
        <v>390</v>
      </c>
      <c r="G186" s="99" t="s">
        <v>147</v>
      </c>
      <c r="H186" s="99">
        <v>27</v>
      </c>
      <c r="I186" s="99">
        <v>29</v>
      </c>
      <c r="J186" s="99">
        <v>75</v>
      </c>
      <c r="K186" s="99">
        <v>10</v>
      </c>
      <c r="L186" s="99" t="s">
        <v>147</v>
      </c>
      <c r="M186" s="99">
        <v>0</v>
      </c>
      <c r="N186" s="100">
        <v>2155</v>
      </c>
    </row>
    <row r="187" spans="1:14">
      <c r="A187" s="95">
        <v>1486</v>
      </c>
      <c r="B187" s="109" t="s">
        <v>411</v>
      </c>
      <c r="C187" s="99">
        <v>339</v>
      </c>
      <c r="D187" s="99">
        <v>198</v>
      </c>
      <c r="E187" s="99">
        <v>107</v>
      </c>
      <c r="F187" s="99">
        <v>105</v>
      </c>
      <c r="G187" s="99">
        <v>6</v>
      </c>
      <c r="H187" s="99">
        <v>7</v>
      </c>
      <c r="I187" s="99">
        <v>13</v>
      </c>
      <c r="J187" s="99">
        <v>6</v>
      </c>
      <c r="K187" s="99">
        <v>6</v>
      </c>
      <c r="L187" s="99">
        <v>0</v>
      </c>
      <c r="M187" s="99" t="s">
        <v>147</v>
      </c>
      <c r="N187" s="100">
        <v>485</v>
      </c>
    </row>
    <row r="188" spans="1:14">
      <c r="A188" s="95">
        <v>1487</v>
      </c>
      <c r="B188" s="109" t="s">
        <v>412</v>
      </c>
      <c r="C188" s="99">
        <v>1083</v>
      </c>
      <c r="D188" s="99">
        <v>624</v>
      </c>
      <c r="E188" s="99">
        <v>341</v>
      </c>
      <c r="F188" s="99">
        <v>152</v>
      </c>
      <c r="G188" s="99">
        <v>0</v>
      </c>
      <c r="H188" s="99">
        <v>28</v>
      </c>
      <c r="I188" s="99">
        <v>105</v>
      </c>
      <c r="J188" s="99" t="s">
        <v>147</v>
      </c>
      <c r="K188" s="99">
        <v>4</v>
      </c>
      <c r="L188" s="99">
        <v>14</v>
      </c>
      <c r="M188" s="99">
        <v>0</v>
      </c>
      <c r="N188" s="100">
        <v>1518</v>
      </c>
    </row>
    <row r="189" spans="1:14">
      <c r="A189" s="95">
        <v>1488</v>
      </c>
      <c r="B189" s="109" t="s">
        <v>413</v>
      </c>
      <c r="C189" s="99">
        <v>1303</v>
      </c>
      <c r="D189" s="99">
        <v>832</v>
      </c>
      <c r="E189" s="99">
        <v>417</v>
      </c>
      <c r="F189" s="99">
        <v>25</v>
      </c>
      <c r="G189" s="99">
        <v>273</v>
      </c>
      <c r="H189" s="99">
        <v>50</v>
      </c>
      <c r="I189" s="99">
        <v>50</v>
      </c>
      <c r="J189" s="99">
        <v>47</v>
      </c>
      <c r="K189" s="99">
        <v>4</v>
      </c>
      <c r="L189" s="99">
        <v>38</v>
      </c>
      <c r="M189" s="99">
        <v>0</v>
      </c>
      <c r="N189" s="100">
        <v>1852</v>
      </c>
    </row>
    <row r="190" spans="1:14">
      <c r="A190" s="95">
        <v>1489</v>
      </c>
      <c r="B190" s="109" t="s">
        <v>414</v>
      </c>
      <c r="C190" s="99">
        <v>1028</v>
      </c>
      <c r="D190" s="99">
        <v>673</v>
      </c>
      <c r="E190" s="99">
        <v>366</v>
      </c>
      <c r="F190" s="99" t="s">
        <v>147</v>
      </c>
      <c r="G190" s="99">
        <v>188</v>
      </c>
      <c r="H190" s="99">
        <v>65</v>
      </c>
      <c r="I190" s="99">
        <v>25</v>
      </c>
      <c r="J190" s="99">
        <v>54</v>
      </c>
      <c r="K190" s="99" t="s">
        <v>147</v>
      </c>
      <c r="L190" s="99" t="s">
        <v>147</v>
      </c>
      <c r="M190" s="99">
        <v>0</v>
      </c>
      <c r="N190" s="100">
        <v>1513</v>
      </c>
    </row>
    <row r="191" spans="1:14">
      <c r="A191" s="95">
        <v>1490</v>
      </c>
      <c r="B191" s="109" t="s">
        <v>415</v>
      </c>
      <c r="C191" s="99">
        <v>3387</v>
      </c>
      <c r="D191" s="99">
        <v>1906</v>
      </c>
      <c r="E191" s="99">
        <v>851</v>
      </c>
      <c r="F191" s="99">
        <v>11</v>
      </c>
      <c r="G191" s="99">
        <v>0</v>
      </c>
      <c r="H191" s="99">
        <v>112</v>
      </c>
      <c r="I191" s="99">
        <v>93</v>
      </c>
      <c r="J191" s="99">
        <v>5</v>
      </c>
      <c r="K191" s="99">
        <v>24</v>
      </c>
      <c r="L191" s="99" t="s">
        <v>147</v>
      </c>
      <c r="M191" s="99">
        <v>0</v>
      </c>
      <c r="N191" s="100">
        <v>4404</v>
      </c>
    </row>
    <row r="192" spans="1:14">
      <c r="A192" s="95">
        <v>1491</v>
      </c>
      <c r="B192" s="109" t="s">
        <v>416</v>
      </c>
      <c r="C192" s="99">
        <v>671</v>
      </c>
      <c r="D192" s="99">
        <v>393</v>
      </c>
      <c r="E192" s="99">
        <v>250</v>
      </c>
      <c r="F192" s="99">
        <v>192</v>
      </c>
      <c r="G192" s="99">
        <v>13</v>
      </c>
      <c r="H192" s="99">
        <v>13</v>
      </c>
      <c r="I192" s="99">
        <v>28</v>
      </c>
      <c r="J192" s="99">
        <v>37</v>
      </c>
      <c r="K192" s="99">
        <v>10</v>
      </c>
      <c r="L192" s="99">
        <v>11</v>
      </c>
      <c r="M192" s="99">
        <v>0</v>
      </c>
      <c r="N192" s="100">
        <v>982</v>
      </c>
    </row>
    <row r="193" spans="1:14">
      <c r="A193" s="95">
        <v>1492</v>
      </c>
      <c r="B193" s="109" t="s">
        <v>417</v>
      </c>
      <c r="C193" s="99">
        <v>411</v>
      </c>
      <c r="D193" s="99">
        <v>266</v>
      </c>
      <c r="E193" s="99">
        <v>155</v>
      </c>
      <c r="F193" s="99">
        <v>175</v>
      </c>
      <c r="G193" s="99" t="s">
        <v>147</v>
      </c>
      <c r="H193" s="99">
        <v>26</v>
      </c>
      <c r="I193" s="99">
        <v>20</v>
      </c>
      <c r="J193" s="99">
        <v>0</v>
      </c>
      <c r="K193" s="99">
        <v>0</v>
      </c>
      <c r="L193" s="99">
        <v>6</v>
      </c>
      <c r="M193" s="99">
        <v>0</v>
      </c>
      <c r="N193" s="100">
        <v>643</v>
      </c>
    </row>
    <row r="194" spans="1:14">
      <c r="A194" s="95">
        <v>1493</v>
      </c>
      <c r="B194" s="109" t="s">
        <v>418</v>
      </c>
      <c r="C194" s="99">
        <v>803</v>
      </c>
      <c r="D194" s="99">
        <v>514</v>
      </c>
      <c r="E194" s="99">
        <v>138</v>
      </c>
      <c r="F194" s="99">
        <v>81</v>
      </c>
      <c r="G194" s="99">
        <v>50</v>
      </c>
      <c r="H194" s="99">
        <v>24</v>
      </c>
      <c r="I194" s="99">
        <v>55</v>
      </c>
      <c r="J194" s="99">
        <v>93</v>
      </c>
      <c r="K194" s="99" t="s">
        <v>147</v>
      </c>
      <c r="L194" s="99">
        <v>0</v>
      </c>
      <c r="M194" s="99">
        <v>0</v>
      </c>
      <c r="N194" s="100">
        <v>1037</v>
      </c>
    </row>
    <row r="195" spans="1:14">
      <c r="A195" s="95">
        <v>1494</v>
      </c>
      <c r="B195" s="109" t="s">
        <v>419</v>
      </c>
      <c r="C195" s="99">
        <v>1226</v>
      </c>
      <c r="D195" s="99">
        <v>676</v>
      </c>
      <c r="E195" s="99">
        <v>328</v>
      </c>
      <c r="F195" s="99">
        <v>0</v>
      </c>
      <c r="G195" s="99">
        <v>47</v>
      </c>
      <c r="H195" s="99">
        <v>22</v>
      </c>
      <c r="I195" s="99">
        <v>90</v>
      </c>
      <c r="J195" s="99">
        <v>71</v>
      </c>
      <c r="K195" s="99">
        <v>11</v>
      </c>
      <c r="L195" s="99">
        <v>0</v>
      </c>
      <c r="M195" s="99">
        <v>0</v>
      </c>
      <c r="N195" s="100">
        <v>1648</v>
      </c>
    </row>
    <row r="196" spans="1:14">
      <c r="A196" s="95">
        <v>1495</v>
      </c>
      <c r="B196" s="109" t="s">
        <v>420</v>
      </c>
      <c r="C196" s="99">
        <v>513</v>
      </c>
      <c r="D196" s="99">
        <v>303</v>
      </c>
      <c r="E196" s="99">
        <v>161</v>
      </c>
      <c r="F196" s="99">
        <v>123</v>
      </c>
      <c r="G196" s="99">
        <v>113</v>
      </c>
      <c r="H196" s="99">
        <v>18</v>
      </c>
      <c r="I196" s="99">
        <v>52</v>
      </c>
      <c r="J196" s="99">
        <v>20</v>
      </c>
      <c r="K196" s="99" t="s">
        <v>147</v>
      </c>
      <c r="L196" s="99" t="s">
        <v>147</v>
      </c>
      <c r="M196" s="99">
        <v>0</v>
      </c>
      <c r="N196" s="100">
        <v>732</v>
      </c>
    </row>
    <row r="197" spans="1:14">
      <c r="A197" s="95">
        <v>1496</v>
      </c>
      <c r="B197" s="109" t="s">
        <v>421</v>
      </c>
      <c r="C197" s="99">
        <v>1240</v>
      </c>
      <c r="D197" s="99">
        <v>831</v>
      </c>
      <c r="E197" s="99">
        <v>425</v>
      </c>
      <c r="F197" s="99">
        <v>0</v>
      </c>
      <c r="G197" s="99">
        <v>0</v>
      </c>
      <c r="H197" s="99">
        <v>62</v>
      </c>
      <c r="I197" s="99">
        <v>96</v>
      </c>
      <c r="J197" s="99">
        <v>61</v>
      </c>
      <c r="K197" s="99">
        <v>8</v>
      </c>
      <c r="L197" s="99" t="s">
        <v>147</v>
      </c>
      <c r="M197" s="99">
        <v>0</v>
      </c>
      <c r="N197" s="100">
        <v>1825</v>
      </c>
    </row>
    <row r="198" spans="1:14">
      <c r="A198" s="95">
        <v>1497</v>
      </c>
      <c r="B198" s="109" t="s">
        <v>422</v>
      </c>
      <c r="C198" s="99">
        <v>240</v>
      </c>
      <c r="D198" s="99">
        <v>151</v>
      </c>
      <c r="E198" s="99">
        <v>102</v>
      </c>
      <c r="F198" s="99">
        <v>72</v>
      </c>
      <c r="G198" s="99">
        <v>41</v>
      </c>
      <c r="H198" s="99">
        <v>20</v>
      </c>
      <c r="I198" s="99">
        <v>14</v>
      </c>
      <c r="J198" s="99">
        <v>10</v>
      </c>
      <c r="K198" s="99" t="s">
        <v>147</v>
      </c>
      <c r="L198" s="99" t="s">
        <v>147</v>
      </c>
      <c r="M198" s="99">
        <v>0</v>
      </c>
      <c r="N198" s="100">
        <v>388</v>
      </c>
    </row>
    <row r="199" spans="1:14">
      <c r="A199" s="95">
        <v>1498</v>
      </c>
      <c r="B199" s="109" t="s">
        <v>423</v>
      </c>
      <c r="C199" s="99">
        <v>387</v>
      </c>
      <c r="D199" s="99">
        <v>202</v>
      </c>
      <c r="E199" s="99">
        <v>129</v>
      </c>
      <c r="F199" s="99">
        <v>120</v>
      </c>
      <c r="G199" s="99">
        <v>35</v>
      </c>
      <c r="H199" s="99">
        <v>28</v>
      </c>
      <c r="I199" s="99">
        <v>38</v>
      </c>
      <c r="J199" s="99">
        <v>15</v>
      </c>
      <c r="K199" s="99">
        <v>5</v>
      </c>
      <c r="L199" s="99" t="s">
        <v>147</v>
      </c>
      <c r="M199" s="99">
        <v>0</v>
      </c>
      <c r="N199" s="100">
        <v>553</v>
      </c>
    </row>
    <row r="200" spans="1:14">
      <c r="A200" s="95">
        <v>1499</v>
      </c>
      <c r="B200" s="109" t="s">
        <v>424</v>
      </c>
      <c r="C200" s="99">
        <v>911</v>
      </c>
      <c r="D200" s="99">
        <v>562</v>
      </c>
      <c r="E200" s="99">
        <v>338</v>
      </c>
      <c r="F200" s="99">
        <v>440</v>
      </c>
      <c r="G200" s="99">
        <v>96</v>
      </c>
      <c r="H200" s="99">
        <v>26</v>
      </c>
      <c r="I200" s="99">
        <v>91</v>
      </c>
      <c r="J200" s="99">
        <v>42</v>
      </c>
      <c r="K200" s="99">
        <v>9</v>
      </c>
      <c r="L200" s="99" t="s">
        <v>147</v>
      </c>
      <c r="M200" s="99">
        <v>0</v>
      </c>
      <c r="N200" s="100">
        <v>1358</v>
      </c>
    </row>
    <row r="201" spans="1:14">
      <c r="A201" s="104">
        <v>17</v>
      </c>
      <c r="B201" s="110" t="s">
        <v>543</v>
      </c>
      <c r="C201" s="105">
        <v>7599</v>
      </c>
      <c r="D201" s="105">
        <v>5222</v>
      </c>
      <c r="E201" s="105">
        <v>2522</v>
      </c>
      <c r="F201" s="105">
        <v>1955</v>
      </c>
      <c r="G201" s="105">
        <v>292</v>
      </c>
      <c r="H201" s="105">
        <v>224</v>
      </c>
      <c r="I201" s="105">
        <v>242</v>
      </c>
      <c r="J201" s="105">
        <v>185</v>
      </c>
      <c r="K201" s="105">
        <v>49</v>
      </c>
      <c r="L201" s="105">
        <v>63</v>
      </c>
      <c r="M201" s="105">
        <v>199</v>
      </c>
      <c r="N201" s="106">
        <v>11313</v>
      </c>
    </row>
    <row r="202" spans="1:14">
      <c r="A202" s="95">
        <v>1715</v>
      </c>
      <c r="B202" s="109" t="s">
        <v>425</v>
      </c>
      <c r="C202" s="99">
        <v>343</v>
      </c>
      <c r="D202" s="99">
        <v>225</v>
      </c>
      <c r="E202" s="99">
        <v>81</v>
      </c>
      <c r="F202" s="99">
        <v>15</v>
      </c>
      <c r="G202" s="99">
        <v>0</v>
      </c>
      <c r="H202" s="99">
        <v>15</v>
      </c>
      <c r="I202" s="99">
        <v>0</v>
      </c>
      <c r="J202" s="99">
        <v>6</v>
      </c>
      <c r="K202" s="99">
        <v>0</v>
      </c>
      <c r="L202" s="99" t="s">
        <v>147</v>
      </c>
      <c r="M202" s="99">
        <v>0</v>
      </c>
      <c r="N202" s="100">
        <v>455</v>
      </c>
    </row>
    <row r="203" spans="1:14">
      <c r="A203" s="95">
        <v>1730</v>
      </c>
      <c r="B203" s="109" t="s">
        <v>426</v>
      </c>
      <c r="C203" s="99">
        <v>193</v>
      </c>
      <c r="D203" s="99">
        <v>138</v>
      </c>
      <c r="E203" s="99">
        <v>100</v>
      </c>
      <c r="F203" s="99">
        <v>72</v>
      </c>
      <c r="G203" s="99">
        <v>9</v>
      </c>
      <c r="H203" s="99">
        <v>16</v>
      </c>
      <c r="I203" s="99">
        <v>0</v>
      </c>
      <c r="J203" s="99">
        <v>16</v>
      </c>
      <c r="K203" s="99" t="s">
        <v>147</v>
      </c>
      <c r="L203" s="99">
        <v>0</v>
      </c>
      <c r="M203" s="99">
        <v>0</v>
      </c>
      <c r="N203" s="100">
        <v>334</v>
      </c>
    </row>
    <row r="204" spans="1:14">
      <c r="A204" s="95">
        <v>1737</v>
      </c>
      <c r="B204" s="109" t="s">
        <v>427</v>
      </c>
      <c r="C204" s="99">
        <v>415</v>
      </c>
      <c r="D204" s="99">
        <v>273</v>
      </c>
      <c r="E204" s="99">
        <v>100</v>
      </c>
      <c r="F204" s="99">
        <v>148</v>
      </c>
      <c r="G204" s="99">
        <v>66</v>
      </c>
      <c r="H204" s="99">
        <v>21</v>
      </c>
      <c r="I204" s="99">
        <v>45</v>
      </c>
      <c r="J204" s="99">
        <v>0</v>
      </c>
      <c r="K204" s="99">
        <v>0</v>
      </c>
      <c r="L204" s="99">
        <v>0</v>
      </c>
      <c r="M204" s="99">
        <v>0</v>
      </c>
      <c r="N204" s="100">
        <v>584</v>
      </c>
    </row>
    <row r="205" spans="1:14">
      <c r="A205" s="95">
        <v>1760</v>
      </c>
      <c r="B205" s="109" t="s">
        <v>428</v>
      </c>
      <c r="C205" s="99">
        <v>85</v>
      </c>
      <c r="D205" s="99">
        <v>60</v>
      </c>
      <c r="E205" s="99">
        <v>43</v>
      </c>
      <c r="F205" s="99">
        <v>40</v>
      </c>
      <c r="G205" s="99">
        <v>0</v>
      </c>
      <c r="H205" s="186" t="s">
        <v>147</v>
      </c>
      <c r="I205" s="99">
        <v>0</v>
      </c>
      <c r="J205" s="99" t="s">
        <v>147</v>
      </c>
      <c r="K205" s="99">
        <v>0</v>
      </c>
      <c r="L205" s="99">
        <v>0</v>
      </c>
      <c r="M205" s="99">
        <v>40</v>
      </c>
      <c r="N205" s="100">
        <v>147</v>
      </c>
    </row>
    <row r="206" spans="1:14">
      <c r="A206" s="95">
        <v>1761</v>
      </c>
      <c r="B206" s="109" t="s">
        <v>429</v>
      </c>
      <c r="C206" s="99">
        <v>326</v>
      </c>
      <c r="D206" s="99">
        <v>199</v>
      </c>
      <c r="E206" s="99">
        <v>103</v>
      </c>
      <c r="F206" s="99">
        <v>88</v>
      </c>
      <c r="G206" s="99">
        <v>44</v>
      </c>
      <c r="H206" s="99">
        <v>15</v>
      </c>
      <c r="I206" s="99" t="s">
        <v>147</v>
      </c>
      <c r="J206" s="99">
        <v>7</v>
      </c>
      <c r="K206" s="99" t="s">
        <v>147</v>
      </c>
      <c r="L206" s="99">
        <v>5</v>
      </c>
      <c r="M206" s="99">
        <v>9</v>
      </c>
      <c r="N206" s="100">
        <v>473</v>
      </c>
    </row>
    <row r="207" spans="1:14">
      <c r="A207" s="95">
        <v>1762</v>
      </c>
      <c r="B207" s="109" t="s">
        <v>430</v>
      </c>
      <c r="C207" s="99">
        <v>122</v>
      </c>
      <c r="D207" s="99">
        <v>72</v>
      </c>
      <c r="E207" s="99">
        <v>50</v>
      </c>
      <c r="F207" s="99">
        <v>54</v>
      </c>
      <c r="G207" s="99" t="s">
        <v>147</v>
      </c>
      <c r="H207" s="99">
        <v>4</v>
      </c>
      <c r="I207" s="99">
        <v>0</v>
      </c>
      <c r="J207" s="99">
        <v>0</v>
      </c>
      <c r="K207" s="99" t="s">
        <v>147</v>
      </c>
      <c r="L207" s="99">
        <v>0</v>
      </c>
      <c r="M207" s="99">
        <v>0</v>
      </c>
      <c r="N207" s="100">
        <v>194</v>
      </c>
    </row>
    <row r="208" spans="1:14">
      <c r="A208" s="95">
        <v>1763</v>
      </c>
      <c r="B208" s="109" t="s">
        <v>431</v>
      </c>
      <c r="C208" s="99">
        <v>345</v>
      </c>
      <c r="D208" s="99">
        <v>232</v>
      </c>
      <c r="E208" s="99">
        <v>73</v>
      </c>
      <c r="F208" s="99">
        <v>124</v>
      </c>
      <c r="G208" s="99">
        <v>9</v>
      </c>
      <c r="H208" s="99">
        <v>9</v>
      </c>
      <c r="I208" s="99">
        <v>5</v>
      </c>
      <c r="J208" s="99">
        <v>16</v>
      </c>
      <c r="K208" s="99">
        <v>0</v>
      </c>
      <c r="L208" s="99" t="s">
        <v>147</v>
      </c>
      <c r="M208" s="99">
        <v>0</v>
      </c>
      <c r="N208" s="100">
        <v>450</v>
      </c>
    </row>
    <row r="209" spans="1:14">
      <c r="A209" s="95">
        <v>1764</v>
      </c>
      <c r="B209" s="109" t="s">
        <v>432</v>
      </c>
      <c r="C209" s="99">
        <v>265</v>
      </c>
      <c r="D209" s="99">
        <v>234</v>
      </c>
      <c r="E209" s="99">
        <v>58</v>
      </c>
      <c r="F209" s="99">
        <v>0</v>
      </c>
      <c r="G209" s="99">
        <v>0</v>
      </c>
      <c r="H209" s="99">
        <v>12</v>
      </c>
      <c r="I209" s="99">
        <v>10</v>
      </c>
      <c r="J209" s="99">
        <v>0</v>
      </c>
      <c r="K209" s="99">
        <v>5</v>
      </c>
      <c r="L209" s="99">
        <v>4</v>
      </c>
      <c r="M209" s="99">
        <v>0</v>
      </c>
      <c r="N209" s="100">
        <v>419</v>
      </c>
    </row>
    <row r="210" spans="1:14">
      <c r="A210" s="95">
        <v>1765</v>
      </c>
      <c r="B210" s="109" t="s">
        <v>433</v>
      </c>
      <c r="C210" s="99">
        <v>224</v>
      </c>
      <c r="D210" s="99">
        <v>254</v>
      </c>
      <c r="E210" s="99">
        <v>119</v>
      </c>
      <c r="F210" s="99">
        <v>106</v>
      </c>
      <c r="G210" s="99">
        <v>0</v>
      </c>
      <c r="H210" s="99" t="s">
        <v>147</v>
      </c>
      <c r="I210" s="99">
        <v>15</v>
      </c>
      <c r="J210" s="99">
        <v>0</v>
      </c>
      <c r="K210" s="99" t="s">
        <v>147</v>
      </c>
      <c r="L210" s="99">
        <v>0</v>
      </c>
      <c r="M210" s="99">
        <v>0</v>
      </c>
      <c r="N210" s="100">
        <v>394</v>
      </c>
    </row>
    <row r="211" spans="1:14">
      <c r="A211" s="95">
        <v>1766</v>
      </c>
      <c r="B211" s="109" t="s">
        <v>434</v>
      </c>
      <c r="C211" s="99">
        <v>423</v>
      </c>
      <c r="D211" s="99">
        <v>348</v>
      </c>
      <c r="E211" s="99">
        <v>63</v>
      </c>
      <c r="F211" s="99">
        <v>193</v>
      </c>
      <c r="G211" s="99">
        <v>11</v>
      </c>
      <c r="H211" s="99">
        <v>21</v>
      </c>
      <c r="I211" s="99">
        <v>18</v>
      </c>
      <c r="J211" s="99" t="s">
        <v>147</v>
      </c>
      <c r="K211" s="99" t="s">
        <v>147</v>
      </c>
      <c r="L211" s="99" t="s">
        <v>147</v>
      </c>
      <c r="M211" s="99">
        <v>0</v>
      </c>
      <c r="N211" s="100">
        <v>632</v>
      </c>
    </row>
    <row r="212" spans="1:14">
      <c r="A212" s="95">
        <v>1780</v>
      </c>
      <c r="B212" s="109" t="s">
        <v>435</v>
      </c>
      <c r="C212" s="99">
        <v>2300</v>
      </c>
      <c r="D212" s="99">
        <v>1326</v>
      </c>
      <c r="E212" s="99">
        <v>780</v>
      </c>
      <c r="F212" s="99">
        <v>567</v>
      </c>
      <c r="G212" s="99">
        <v>38</v>
      </c>
      <c r="H212" s="99">
        <v>17</v>
      </c>
      <c r="I212" s="99">
        <v>8</v>
      </c>
      <c r="J212" s="99">
        <v>58</v>
      </c>
      <c r="K212" s="99">
        <v>23</v>
      </c>
      <c r="L212" s="99">
        <v>34</v>
      </c>
      <c r="M212" s="99">
        <v>0</v>
      </c>
      <c r="N212" s="100">
        <v>3254</v>
      </c>
    </row>
    <row r="213" spans="1:14">
      <c r="A213" s="95">
        <v>1781</v>
      </c>
      <c r="B213" s="109" t="s">
        <v>436</v>
      </c>
      <c r="C213" s="99">
        <v>732</v>
      </c>
      <c r="D213" s="99">
        <v>445</v>
      </c>
      <c r="E213" s="99">
        <v>251</v>
      </c>
      <c r="F213" s="99">
        <v>228</v>
      </c>
      <c r="G213" s="99">
        <v>15</v>
      </c>
      <c r="H213" s="99">
        <v>10</v>
      </c>
      <c r="I213" s="99">
        <v>36</v>
      </c>
      <c r="J213" s="99">
        <v>10</v>
      </c>
      <c r="K213" s="99">
        <v>6</v>
      </c>
      <c r="L213" s="99" t="s">
        <v>147</v>
      </c>
      <c r="M213" s="99">
        <v>150</v>
      </c>
      <c r="N213" s="100">
        <v>1088</v>
      </c>
    </row>
    <row r="214" spans="1:14">
      <c r="A214" s="95">
        <v>1782</v>
      </c>
      <c r="B214" s="109" t="s">
        <v>437</v>
      </c>
      <c r="C214" s="99">
        <v>351</v>
      </c>
      <c r="D214" s="99">
        <v>341</v>
      </c>
      <c r="E214" s="99">
        <v>120</v>
      </c>
      <c r="F214" s="99">
        <v>224</v>
      </c>
      <c r="G214" s="99">
        <v>70</v>
      </c>
      <c r="H214" s="99">
        <v>16</v>
      </c>
      <c r="I214" s="99">
        <v>0</v>
      </c>
      <c r="J214" s="99">
        <v>17</v>
      </c>
      <c r="K214" s="99" t="s">
        <v>147</v>
      </c>
      <c r="L214" s="99">
        <v>6</v>
      </c>
      <c r="M214" s="99">
        <v>0</v>
      </c>
      <c r="N214" s="100">
        <v>568</v>
      </c>
    </row>
    <row r="215" spans="1:14">
      <c r="A215" s="95">
        <v>1783</v>
      </c>
      <c r="B215" s="109" t="s">
        <v>438</v>
      </c>
      <c r="C215" s="99">
        <v>374</v>
      </c>
      <c r="D215" s="99">
        <v>341</v>
      </c>
      <c r="E215" s="99">
        <v>86</v>
      </c>
      <c r="F215" s="99">
        <v>96</v>
      </c>
      <c r="G215" s="99">
        <v>8</v>
      </c>
      <c r="H215" s="99">
        <v>14</v>
      </c>
      <c r="I215" s="99">
        <v>37</v>
      </c>
      <c r="J215" s="99">
        <v>0</v>
      </c>
      <c r="K215" s="99" t="s">
        <v>147</v>
      </c>
      <c r="L215" s="99" t="s">
        <v>147</v>
      </c>
      <c r="M215" s="99">
        <v>0</v>
      </c>
      <c r="N215" s="100">
        <v>575</v>
      </c>
    </row>
    <row r="216" spans="1:14">
      <c r="A216" s="95">
        <v>1784</v>
      </c>
      <c r="B216" s="109" t="s">
        <v>439</v>
      </c>
      <c r="C216" s="99">
        <v>603</v>
      </c>
      <c r="D216" s="99">
        <v>439</v>
      </c>
      <c r="E216" s="99">
        <v>297</v>
      </c>
      <c r="F216" s="99">
        <v>0</v>
      </c>
      <c r="G216" s="99">
        <v>17</v>
      </c>
      <c r="H216" s="99">
        <v>32</v>
      </c>
      <c r="I216" s="99">
        <v>28</v>
      </c>
      <c r="J216" s="99">
        <v>32</v>
      </c>
      <c r="K216" s="99" t="s">
        <v>147</v>
      </c>
      <c r="L216" s="99">
        <v>0</v>
      </c>
      <c r="M216" s="99">
        <v>0</v>
      </c>
      <c r="N216" s="100">
        <v>1001</v>
      </c>
    </row>
    <row r="217" spans="1:14">
      <c r="A217" s="95">
        <v>1785</v>
      </c>
      <c r="B217" s="109" t="s">
        <v>440</v>
      </c>
      <c r="C217" s="99">
        <v>503</v>
      </c>
      <c r="D217" s="99">
        <v>298</v>
      </c>
      <c r="E217" s="99">
        <v>198</v>
      </c>
      <c r="F217" s="99">
        <v>0</v>
      </c>
      <c r="G217" s="186" t="s">
        <v>147</v>
      </c>
      <c r="H217" s="99">
        <v>15</v>
      </c>
      <c r="I217" s="99">
        <v>38</v>
      </c>
      <c r="J217" s="99">
        <v>21</v>
      </c>
      <c r="K217" s="99">
        <v>0</v>
      </c>
      <c r="L217" s="99" t="s">
        <v>147</v>
      </c>
      <c r="M217" s="99">
        <v>0</v>
      </c>
      <c r="N217" s="100">
        <v>753</v>
      </c>
    </row>
    <row r="218" spans="1:14">
      <c r="A218" s="104">
        <v>18</v>
      </c>
      <c r="B218" s="110" t="s">
        <v>544</v>
      </c>
      <c r="C218" s="105">
        <v>7018</v>
      </c>
      <c r="D218" s="105">
        <v>4500</v>
      </c>
      <c r="E218" s="105">
        <v>2818</v>
      </c>
      <c r="F218" s="105">
        <v>749</v>
      </c>
      <c r="G218" s="105">
        <v>1328</v>
      </c>
      <c r="H218" s="105">
        <v>276</v>
      </c>
      <c r="I218" s="105">
        <v>308</v>
      </c>
      <c r="J218" s="105">
        <v>174</v>
      </c>
      <c r="K218" s="105">
        <v>97</v>
      </c>
      <c r="L218" s="105">
        <v>16</v>
      </c>
      <c r="M218" s="105">
        <v>0</v>
      </c>
      <c r="N218" s="106">
        <v>10796</v>
      </c>
    </row>
    <row r="219" spans="1:14">
      <c r="A219" s="95">
        <v>1814</v>
      </c>
      <c r="B219" s="109" t="s">
        <v>442</v>
      </c>
      <c r="C219" s="99">
        <v>203</v>
      </c>
      <c r="D219" s="99">
        <v>112</v>
      </c>
      <c r="E219" s="99">
        <v>58</v>
      </c>
      <c r="F219" s="99">
        <v>47</v>
      </c>
      <c r="G219" s="99">
        <v>10</v>
      </c>
      <c r="H219" s="99">
        <v>11</v>
      </c>
      <c r="I219" s="99">
        <v>5</v>
      </c>
      <c r="J219" s="99">
        <v>0</v>
      </c>
      <c r="K219" s="99">
        <v>7</v>
      </c>
      <c r="L219" s="99" t="s">
        <v>147</v>
      </c>
      <c r="M219" s="99">
        <v>0</v>
      </c>
      <c r="N219" s="100">
        <v>286</v>
      </c>
    </row>
    <row r="220" spans="1:14">
      <c r="A220" s="95">
        <v>1860</v>
      </c>
      <c r="B220" s="109" t="s">
        <v>443</v>
      </c>
      <c r="C220" s="99">
        <v>184</v>
      </c>
      <c r="D220" s="99">
        <v>93</v>
      </c>
      <c r="E220" s="99">
        <v>59</v>
      </c>
      <c r="F220" s="99">
        <v>44</v>
      </c>
      <c r="G220" s="99">
        <v>16</v>
      </c>
      <c r="H220" s="99">
        <v>5</v>
      </c>
      <c r="I220" s="99">
        <v>5</v>
      </c>
      <c r="J220" s="99">
        <v>0</v>
      </c>
      <c r="K220" s="99" t="s">
        <v>147</v>
      </c>
      <c r="L220" s="99" t="s">
        <v>147</v>
      </c>
      <c r="M220" s="99">
        <v>0</v>
      </c>
      <c r="N220" s="100">
        <v>257</v>
      </c>
    </row>
    <row r="221" spans="1:14">
      <c r="A221" s="95">
        <v>1861</v>
      </c>
      <c r="B221" s="109" t="s">
        <v>444</v>
      </c>
      <c r="C221" s="99">
        <v>227</v>
      </c>
      <c r="D221" s="99">
        <v>165</v>
      </c>
      <c r="E221" s="99">
        <v>269</v>
      </c>
      <c r="F221" s="99">
        <v>31</v>
      </c>
      <c r="G221" s="99">
        <v>23</v>
      </c>
      <c r="H221" s="99">
        <v>15</v>
      </c>
      <c r="I221" s="99">
        <v>61</v>
      </c>
      <c r="J221" s="99" t="s">
        <v>147</v>
      </c>
      <c r="K221" s="99">
        <v>6</v>
      </c>
      <c r="L221" s="99">
        <v>5</v>
      </c>
      <c r="M221" s="99">
        <v>0</v>
      </c>
      <c r="N221" s="100">
        <v>569</v>
      </c>
    </row>
    <row r="222" spans="1:14">
      <c r="A222" s="95">
        <v>1862</v>
      </c>
      <c r="B222" s="109" t="s">
        <v>445</v>
      </c>
      <c r="C222" s="99">
        <v>266</v>
      </c>
      <c r="D222" s="99">
        <v>165</v>
      </c>
      <c r="E222" s="99">
        <v>88</v>
      </c>
      <c r="F222" s="99">
        <v>65</v>
      </c>
      <c r="G222" s="99">
        <v>71</v>
      </c>
      <c r="H222" s="99">
        <v>8</v>
      </c>
      <c r="I222" s="99">
        <v>39</v>
      </c>
      <c r="J222" s="99">
        <v>0</v>
      </c>
      <c r="K222" s="99">
        <v>0</v>
      </c>
      <c r="L222" s="99">
        <v>0</v>
      </c>
      <c r="M222" s="99">
        <v>0</v>
      </c>
      <c r="N222" s="100">
        <v>399</v>
      </c>
    </row>
    <row r="223" spans="1:14">
      <c r="A223" s="95">
        <v>1863</v>
      </c>
      <c r="B223" s="109" t="s">
        <v>446</v>
      </c>
      <c r="C223" s="99">
        <v>222</v>
      </c>
      <c r="D223" s="99">
        <v>139</v>
      </c>
      <c r="E223" s="99">
        <v>71</v>
      </c>
      <c r="F223" s="99">
        <v>77</v>
      </c>
      <c r="G223" s="99">
        <v>20</v>
      </c>
      <c r="H223" s="99">
        <v>5</v>
      </c>
      <c r="I223" s="99">
        <v>0</v>
      </c>
      <c r="J223" s="99">
        <v>11</v>
      </c>
      <c r="K223" s="99">
        <v>5</v>
      </c>
      <c r="L223" s="99">
        <v>0</v>
      </c>
      <c r="M223" s="99">
        <v>0</v>
      </c>
      <c r="N223" s="100">
        <v>324</v>
      </c>
    </row>
    <row r="224" spans="1:14">
      <c r="A224" s="95">
        <v>1864</v>
      </c>
      <c r="B224" s="109" t="s">
        <v>447</v>
      </c>
      <c r="C224" s="99">
        <v>164</v>
      </c>
      <c r="D224" s="99">
        <v>91</v>
      </c>
      <c r="E224" s="99">
        <v>65</v>
      </c>
      <c r="F224" s="99">
        <v>57</v>
      </c>
      <c r="G224" s="99" t="s">
        <v>147</v>
      </c>
      <c r="H224" s="99">
        <v>5</v>
      </c>
      <c r="I224" s="99">
        <v>19</v>
      </c>
      <c r="J224" s="99" t="s">
        <v>147</v>
      </c>
      <c r="K224" s="99" t="s">
        <v>147</v>
      </c>
      <c r="L224" s="99">
        <v>0</v>
      </c>
      <c r="M224" s="99">
        <v>0</v>
      </c>
      <c r="N224" s="100">
        <v>247</v>
      </c>
    </row>
    <row r="225" spans="1:14">
      <c r="A225" s="95">
        <v>1880</v>
      </c>
      <c r="B225" s="109" t="s">
        <v>441</v>
      </c>
      <c r="C225" s="99">
        <v>3062</v>
      </c>
      <c r="D225" s="99">
        <v>2073</v>
      </c>
      <c r="E225" s="99">
        <v>1280</v>
      </c>
      <c r="F225" s="99">
        <v>103</v>
      </c>
      <c r="G225" s="99">
        <v>924</v>
      </c>
      <c r="H225" s="99">
        <v>141</v>
      </c>
      <c r="I225" s="99">
        <v>80</v>
      </c>
      <c r="J225" s="99">
        <v>120</v>
      </c>
      <c r="K225" s="99">
        <v>56</v>
      </c>
      <c r="L225" s="99" t="s">
        <v>147</v>
      </c>
      <c r="M225" s="99">
        <v>0</v>
      </c>
      <c r="N225" s="100">
        <v>4808</v>
      </c>
    </row>
    <row r="226" spans="1:14">
      <c r="A226" s="95">
        <v>1881</v>
      </c>
      <c r="B226" s="109" t="s">
        <v>448</v>
      </c>
      <c r="C226" s="99">
        <v>542</v>
      </c>
      <c r="D226" s="99">
        <v>249</v>
      </c>
      <c r="E226" s="99">
        <v>171</v>
      </c>
      <c r="F226" s="99">
        <v>5</v>
      </c>
      <c r="G226" s="99">
        <v>51</v>
      </c>
      <c r="H226" s="99">
        <v>19</v>
      </c>
      <c r="I226" s="99">
        <v>17</v>
      </c>
      <c r="J226" s="99" t="s">
        <v>147</v>
      </c>
      <c r="K226" s="99">
        <v>5</v>
      </c>
      <c r="L226" s="99">
        <v>0</v>
      </c>
      <c r="M226" s="99">
        <v>0</v>
      </c>
      <c r="N226" s="100">
        <v>740</v>
      </c>
    </row>
    <row r="227" spans="1:14">
      <c r="A227" s="95">
        <v>1882</v>
      </c>
      <c r="B227" s="109" t="s">
        <v>449</v>
      </c>
      <c r="C227" s="99">
        <v>367</v>
      </c>
      <c r="D227" s="99">
        <v>222</v>
      </c>
      <c r="E227" s="99">
        <v>109</v>
      </c>
      <c r="F227" s="99">
        <v>12</v>
      </c>
      <c r="G227" s="99" t="s">
        <v>147</v>
      </c>
      <c r="H227" s="99">
        <v>9</v>
      </c>
      <c r="I227" s="99">
        <v>18</v>
      </c>
      <c r="J227" s="99">
        <v>7</v>
      </c>
      <c r="K227" s="99" t="s">
        <v>147</v>
      </c>
      <c r="L227" s="99" t="s">
        <v>147</v>
      </c>
      <c r="M227" s="99">
        <v>0</v>
      </c>
      <c r="N227" s="100">
        <v>511</v>
      </c>
    </row>
    <row r="228" spans="1:14">
      <c r="A228" s="95">
        <v>1883</v>
      </c>
      <c r="B228" s="109" t="s">
        <v>450</v>
      </c>
      <c r="C228" s="99">
        <v>901</v>
      </c>
      <c r="D228" s="99">
        <v>566</v>
      </c>
      <c r="E228" s="99">
        <v>299</v>
      </c>
      <c r="F228" s="99">
        <v>198</v>
      </c>
      <c r="G228" s="99" t="s">
        <v>147</v>
      </c>
      <c r="H228" s="99">
        <v>16</v>
      </c>
      <c r="I228" s="99">
        <v>27</v>
      </c>
      <c r="J228" s="99">
        <v>14</v>
      </c>
      <c r="K228" s="99">
        <v>0</v>
      </c>
      <c r="L228" s="99" t="s">
        <v>147</v>
      </c>
      <c r="M228" s="99">
        <v>0</v>
      </c>
      <c r="N228" s="100">
        <v>1294</v>
      </c>
    </row>
    <row r="229" spans="1:14">
      <c r="A229" s="95">
        <v>1884</v>
      </c>
      <c r="B229" s="109" t="s">
        <v>451</v>
      </c>
      <c r="C229" s="99">
        <v>286</v>
      </c>
      <c r="D229" s="99">
        <v>198</v>
      </c>
      <c r="E229" s="99">
        <v>112</v>
      </c>
      <c r="F229" s="99">
        <v>110</v>
      </c>
      <c r="G229" s="99">
        <v>84</v>
      </c>
      <c r="H229" s="99">
        <v>5</v>
      </c>
      <c r="I229" s="99">
        <v>35</v>
      </c>
      <c r="J229" s="99">
        <v>17</v>
      </c>
      <c r="K229" s="99">
        <v>8</v>
      </c>
      <c r="L229" s="99">
        <v>0</v>
      </c>
      <c r="M229" s="99">
        <v>0</v>
      </c>
      <c r="N229" s="100">
        <v>449</v>
      </c>
    </row>
    <row r="230" spans="1:14">
      <c r="A230" s="95">
        <v>1885</v>
      </c>
      <c r="B230" s="109" t="s">
        <v>452</v>
      </c>
      <c r="C230" s="99">
        <v>595</v>
      </c>
      <c r="D230" s="99">
        <v>429</v>
      </c>
      <c r="E230" s="99">
        <v>237</v>
      </c>
      <c r="F230" s="99">
        <v>0</v>
      </c>
      <c r="G230" s="99">
        <v>120</v>
      </c>
      <c r="H230" s="99">
        <v>37</v>
      </c>
      <c r="I230" s="99" t="s">
        <v>147</v>
      </c>
      <c r="J230" s="99">
        <v>0</v>
      </c>
      <c r="K230" s="99">
        <v>5</v>
      </c>
      <c r="L230" s="99" t="s">
        <v>147</v>
      </c>
      <c r="M230" s="99">
        <v>0</v>
      </c>
      <c r="N230" s="100">
        <v>915</v>
      </c>
    </row>
    <row r="231" spans="1:14">
      <c r="A231" s="104">
        <v>19</v>
      </c>
      <c r="B231" s="110" t="s">
        <v>551</v>
      </c>
      <c r="C231" s="105">
        <v>6509</v>
      </c>
      <c r="D231" s="105">
        <v>4260</v>
      </c>
      <c r="E231" s="105">
        <v>2816</v>
      </c>
      <c r="F231" s="105">
        <v>1046</v>
      </c>
      <c r="G231" s="105">
        <v>1997</v>
      </c>
      <c r="H231" s="105">
        <v>270</v>
      </c>
      <c r="I231" s="105">
        <v>281</v>
      </c>
      <c r="J231" s="105">
        <v>211</v>
      </c>
      <c r="K231" s="105">
        <v>62</v>
      </c>
      <c r="L231" s="105">
        <v>18</v>
      </c>
      <c r="M231" s="105">
        <v>68</v>
      </c>
      <c r="N231" s="106">
        <v>10274</v>
      </c>
    </row>
    <row r="232" spans="1:14">
      <c r="A232" s="95">
        <v>1904</v>
      </c>
      <c r="B232" s="109" t="s">
        <v>453</v>
      </c>
      <c r="C232" s="99">
        <v>138</v>
      </c>
      <c r="D232" s="99">
        <v>79</v>
      </c>
      <c r="E232" s="99">
        <v>44</v>
      </c>
      <c r="F232" s="99">
        <v>38</v>
      </c>
      <c r="G232" s="99">
        <v>29</v>
      </c>
      <c r="H232" s="99">
        <v>4</v>
      </c>
      <c r="I232" s="99">
        <v>0</v>
      </c>
      <c r="J232" s="99" t="s">
        <v>147</v>
      </c>
      <c r="K232" s="99">
        <v>0</v>
      </c>
      <c r="L232" s="99">
        <v>0</v>
      </c>
      <c r="M232" s="99">
        <v>0</v>
      </c>
      <c r="N232" s="100">
        <v>204</v>
      </c>
    </row>
    <row r="233" spans="1:14">
      <c r="A233" s="95">
        <v>1907</v>
      </c>
      <c r="B233" s="109" t="s">
        <v>454</v>
      </c>
      <c r="C233" s="99">
        <v>294</v>
      </c>
      <c r="D233" s="99">
        <v>133</v>
      </c>
      <c r="E233" s="99">
        <v>112</v>
      </c>
      <c r="F233" s="99">
        <v>122</v>
      </c>
      <c r="G233" s="186" t="s">
        <v>147</v>
      </c>
      <c r="H233" s="99">
        <v>12</v>
      </c>
      <c r="I233" s="99">
        <v>11</v>
      </c>
      <c r="J233" s="99">
        <v>0</v>
      </c>
      <c r="K233" s="99" t="s">
        <v>147</v>
      </c>
      <c r="L233" s="99">
        <v>0</v>
      </c>
      <c r="M233" s="99">
        <v>0</v>
      </c>
      <c r="N233" s="100">
        <v>440</v>
      </c>
    </row>
    <row r="234" spans="1:14">
      <c r="A234" s="95">
        <v>1960</v>
      </c>
      <c r="B234" s="109" t="s">
        <v>455</v>
      </c>
      <c r="C234" s="99">
        <v>258</v>
      </c>
      <c r="D234" s="99">
        <v>153</v>
      </c>
      <c r="E234" s="99">
        <v>58</v>
      </c>
      <c r="F234" s="99">
        <v>79</v>
      </c>
      <c r="G234" s="99">
        <v>45</v>
      </c>
      <c r="H234" s="99">
        <v>10</v>
      </c>
      <c r="I234" s="99">
        <v>19</v>
      </c>
      <c r="J234" s="99">
        <v>4</v>
      </c>
      <c r="K234" s="99" t="s">
        <v>147</v>
      </c>
      <c r="L234" s="99" t="s">
        <v>147</v>
      </c>
      <c r="M234" s="99">
        <v>0</v>
      </c>
      <c r="N234" s="100">
        <v>346</v>
      </c>
    </row>
    <row r="235" spans="1:14">
      <c r="A235" s="95">
        <v>1961</v>
      </c>
      <c r="B235" s="109" t="s">
        <v>456</v>
      </c>
      <c r="C235" s="99">
        <v>363</v>
      </c>
      <c r="D235" s="99">
        <v>274</v>
      </c>
      <c r="E235" s="99">
        <v>166</v>
      </c>
      <c r="F235" s="99">
        <v>0</v>
      </c>
      <c r="G235" s="99">
        <v>51</v>
      </c>
      <c r="H235" s="99">
        <v>24</v>
      </c>
      <c r="I235" s="99">
        <v>21</v>
      </c>
      <c r="J235" s="99">
        <v>22</v>
      </c>
      <c r="K235" s="99" t="s">
        <v>147</v>
      </c>
      <c r="L235" s="99">
        <v>0</v>
      </c>
      <c r="M235" s="99">
        <v>0</v>
      </c>
      <c r="N235" s="100">
        <v>564</v>
      </c>
    </row>
    <row r="236" spans="1:14">
      <c r="A236" s="95">
        <v>1962</v>
      </c>
      <c r="B236" s="109" t="s">
        <v>457</v>
      </c>
      <c r="C236" s="99">
        <v>166</v>
      </c>
      <c r="D236" s="99">
        <v>107</v>
      </c>
      <c r="E236" s="99">
        <v>62</v>
      </c>
      <c r="F236" s="99">
        <v>33</v>
      </c>
      <c r="G236" s="99">
        <v>24</v>
      </c>
      <c r="H236" s="99">
        <v>25</v>
      </c>
      <c r="I236" s="99">
        <v>11</v>
      </c>
      <c r="J236" s="99" t="s">
        <v>147</v>
      </c>
      <c r="K236" s="99" t="s">
        <v>147</v>
      </c>
      <c r="L236" s="99" t="s">
        <v>147</v>
      </c>
      <c r="M236" s="99">
        <v>68</v>
      </c>
      <c r="N236" s="100">
        <v>264</v>
      </c>
    </row>
    <row r="237" spans="1:14">
      <c r="A237" s="95">
        <v>1980</v>
      </c>
      <c r="B237" s="109" t="s">
        <v>458</v>
      </c>
      <c r="C237" s="99">
        <v>3187</v>
      </c>
      <c r="D237" s="99">
        <v>2172</v>
      </c>
      <c r="E237" s="99">
        <v>1470</v>
      </c>
      <c r="F237" s="99">
        <v>598</v>
      </c>
      <c r="G237" s="99">
        <v>1436</v>
      </c>
      <c r="H237" s="99">
        <v>107</v>
      </c>
      <c r="I237" s="99">
        <v>101</v>
      </c>
      <c r="J237" s="99">
        <v>112</v>
      </c>
      <c r="K237" s="99">
        <v>37</v>
      </c>
      <c r="L237" s="99">
        <v>9</v>
      </c>
      <c r="M237" s="99">
        <v>0</v>
      </c>
      <c r="N237" s="100">
        <v>5166</v>
      </c>
    </row>
    <row r="238" spans="1:14">
      <c r="A238" s="95">
        <v>1981</v>
      </c>
      <c r="B238" s="109" t="s">
        <v>459</v>
      </c>
      <c r="C238" s="99">
        <v>558</v>
      </c>
      <c r="D238" s="99">
        <v>362</v>
      </c>
      <c r="E238" s="99">
        <v>243</v>
      </c>
      <c r="F238" s="99">
        <v>0</v>
      </c>
      <c r="G238" s="99">
        <v>131</v>
      </c>
      <c r="H238" s="99">
        <v>7</v>
      </c>
      <c r="I238" s="99">
        <v>47</v>
      </c>
      <c r="J238" s="99">
        <v>25</v>
      </c>
      <c r="K238" s="99">
        <v>6</v>
      </c>
      <c r="L238" s="99" t="s">
        <v>147</v>
      </c>
      <c r="M238" s="99">
        <v>0</v>
      </c>
      <c r="N238" s="100">
        <v>881</v>
      </c>
    </row>
    <row r="239" spans="1:14">
      <c r="A239" s="95">
        <v>1982</v>
      </c>
      <c r="B239" s="109" t="s">
        <v>460</v>
      </c>
      <c r="C239" s="99">
        <v>398</v>
      </c>
      <c r="D239" s="99">
        <v>219</v>
      </c>
      <c r="E239" s="99">
        <v>162</v>
      </c>
      <c r="F239" s="99">
        <v>67</v>
      </c>
      <c r="G239" s="99">
        <v>31</v>
      </c>
      <c r="H239" s="99">
        <v>23</v>
      </c>
      <c r="I239" s="99">
        <v>22</v>
      </c>
      <c r="J239" s="99">
        <v>0</v>
      </c>
      <c r="K239" s="99">
        <v>8</v>
      </c>
      <c r="L239" s="99">
        <v>0</v>
      </c>
      <c r="M239" s="99">
        <v>0</v>
      </c>
      <c r="N239" s="100">
        <v>604</v>
      </c>
    </row>
    <row r="240" spans="1:14">
      <c r="A240" s="95">
        <v>1983</v>
      </c>
      <c r="B240" s="109" t="s">
        <v>461</v>
      </c>
      <c r="C240" s="99">
        <v>735</v>
      </c>
      <c r="D240" s="99">
        <v>462</v>
      </c>
      <c r="E240" s="99">
        <v>315</v>
      </c>
      <c r="F240" s="99">
        <v>109</v>
      </c>
      <c r="G240" s="99">
        <v>228</v>
      </c>
      <c r="H240" s="99">
        <v>40</v>
      </c>
      <c r="I240" s="99">
        <v>32</v>
      </c>
      <c r="J240" s="99">
        <v>32</v>
      </c>
      <c r="K240" s="99">
        <v>5</v>
      </c>
      <c r="L240" s="99">
        <v>4</v>
      </c>
      <c r="M240" s="99">
        <v>0</v>
      </c>
      <c r="N240" s="100">
        <v>1144</v>
      </c>
    </row>
    <row r="241" spans="1:14">
      <c r="A241" s="95">
        <v>1984</v>
      </c>
      <c r="B241" s="109" t="s">
        <v>462</v>
      </c>
      <c r="C241" s="99">
        <v>412</v>
      </c>
      <c r="D241" s="99">
        <v>300</v>
      </c>
      <c r="E241" s="99">
        <v>184</v>
      </c>
      <c r="F241" s="99">
        <v>0</v>
      </c>
      <c r="G241" s="99" t="s">
        <v>147</v>
      </c>
      <c r="H241" s="99">
        <v>18</v>
      </c>
      <c r="I241" s="99">
        <v>17</v>
      </c>
      <c r="J241" s="99">
        <v>13</v>
      </c>
      <c r="K241" s="99">
        <v>0</v>
      </c>
      <c r="L241" s="99">
        <v>0</v>
      </c>
      <c r="M241" s="99">
        <v>0</v>
      </c>
      <c r="N241" s="100">
        <v>663</v>
      </c>
    </row>
    <row r="242" spans="1:14">
      <c r="A242" s="104">
        <v>20</v>
      </c>
      <c r="B242" s="110" t="s">
        <v>545</v>
      </c>
      <c r="C242" s="105">
        <v>7974</v>
      </c>
      <c r="D242" s="105">
        <v>5635</v>
      </c>
      <c r="E242" s="105">
        <v>2722</v>
      </c>
      <c r="F242" s="105">
        <v>938</v>
      </c>
      <c r="G242" s="105">
        <v>161</v>
      </c>
      <c r="H242" s="105">
        <v>294</v>
      </c>
      <c r="I242" s="105">
        <v>300</v>
      </c>
      <c r="J242" s="105">
        <v>290</v>
      </c>
      <c r="K242" s="105">
        <v>166</v>
      </c>
      <c r="L242" s="105">
        <v>90</v>
      </c>
      <c r="M242" s="105">
        <v>11</v>
      </c>
      <c r="N242" s="106">
        <v>11933</v>
      </c>
    </row>
    <row r="243" spans="1:14">
      <c r="A243" s="95">
        <v>2021</v>
      </c>
      <c r="B243" s="109" t="s">
        <v>463</v>
      </c>
      <c r="C243" s="99">
        <v>188</v>
      </c>
      <c r="D243" s="99">
        <v>122</v>
      </c>
      <c r="E243" s="99">
        <v>89</v>
      </c>
      <c r="F243" s="99">
        <v>76</v>
      </c>
      <c r="G243" s="99" t="s">
        <v>147</v>
      </c>
      <c r="H243" s="99">
        <v>8</v>
      </c>
      <c r="I243" s="99">
        <v>9</v>
      </c>
      <c r="J243" s="99">
        <v>8</v>
      </c>
      <c r="K243" s="99">
        <v>0</v>
      </c>
      <c r="L243" s="99" t="s">
        <v>147</v>
      </c>
      <c r="M243" s="99">
        <v>0</v>
      </c>
      <c r="N243" s="100">
        <v>294</v>
      </c>
    </row>
    <row r="244" spans="1:14">
      <c r="A244" s="95">
        <v>2023</v>
      </c>
      <c r="B244" s="109" t="s">
        <v>464</v>
      </c>
      <c r="C244" s="99">
        <v>288</v>
      </c>
      <c r="D244" s="99">
        <v>209</v>
      </c>
      <c r="E244" s="99">
        <v>121</v>
      </c>
      <c r="F244" s="99">
        <v>0</v>
      </c>
      <c r="G244" s="99" t="s">
        <v>147</v>
      </c>
      <c r="H244" s="99">
        <v>19</v>
      </c>
      <c r="I244" s="99">
        <v>14</v>
      </c>
      <c r="J244" s="99">
        <v>6</v>
      </c>
      <c r="K244" s="99" t="s">
        <v>147</v>
      </c>
      <c r="L244" s="99">
        <v>0</v>
      </c>
      <c r="M244" s="99">
        <v>0</v>
      </c>
      <c r="N244" s="100">
        <v>454</v>
      </c>
    </row>
    <row r="245" spans="1:14">
      <c r="A245" s="95">
        <v>2026</v>
      </c>
      <c r="B245" s="109" t="s">
        <v>465</v>
      </c>
      <c r="C245" s="99">
        <v>244</v>
      </c>
      <c r="D245" s="99">
        <v>159</v>
      </c>
      <c r="E245" s="99">
        <v>99</v>
      </c>
      <c r="F245" s="99">
        <v>0</v>
      </c>
      <c r="G245" s="99">
        <v>0</v>
      </c>
      <c r="H245" s="99">
        <v>5</v>
      </c>
      <c r="I245" s="99">
        <v>18</v>
      </c>
      <c r="J245" s="99">
        <v>16</v>
      </c>
      <c r="K245" s="99">
        <v>7</v>
      </c>
      <c r="L245" s="99">
        <v>0</v>
      </c>
      <c r="M245" s="99">
        <v>0</v>
      </c>
      <c r="N245" s="100">
        <v>398</v>
      </c>
    </row>
    <row r="246" spans="1:14">
      <c r="A246" s="95">
        <v>2029</v>
      </c>
      <c r="B246" s="109" t="s">
        <v>466</v>
      </c>
      <c r="C246" s="99">
        <v>453</v>
      </c>
      <c r="D246" s="99">
        <v>292</v>
      </c>
      <c r="E246" s="99">
        <v>181</v>
      </c>
      <c r="F246" s="99">
        <v>0</v>
      </c>
      <c r="G246" s="99">
        <v>4</v>
      </c>
      <c r="H246" s="99">
        <v>22</v>
      </c>
      <c r="I246" s="99">
        <v>18</v>
      </c>
      <c r="J246" s="99">
        <v>0</v>
      </c>
      <c r="K246" s="99" t="s">
        <v>147</v>
      </c>
      <c r="L246" s="99" t="s">
        <v>147</v>
      </c>
      <c r="M246" s="99">
        <v>0</v>
      </c>
      <c r="N246" s="100">
        <v>691</v>
      </c>
    </row>
    <row r="247" spans="1:14">
      <c r="A247" s="95">
        <v>2031</v>
      </c>
      <c r="B247" s="109" t="s">
        <v>467</v>
      </c>
      <c r="C247" s="99">
        <v>414</v>
      </c>
      <c r="D247" s="99">
        <v>275</v>
      </c>
      <c r="E247" s="99">
        <v>119</v>
      </c>
      <c r="F247" s="99">
        <v>115</v>
      </c>
      <c r="G247" s="99" t="s">
        <v>147</v>
      </c>
      <c r="H247" s="99">
        <v>18</v>
      </c>
      <c r="I247" s="99">
        <v>11</v>
      </c>
      <c r="J247" s="99">
        <v>10</v>
      </c>
      <c r="K247" s="99">
        <v>4</v>
      </c>
      <c r="L247" s="99">
        <v>8</v>
      </c>
      <c r="M247" s="99">
        <v>0</v>
      </c>
      <c r="N247" s="100">
        <v>592</v>
      </c>
    </row>
    <row r="248" spans="1:14">
      <c r="A248" s="95">
        <v>2034</v>
      </c>
      <c r="B248" s="109" t="s">
        <v>468</v>
      </c>
      <c r="C248" s="99">
        <v>177</v>
      </c>
      <c r="D248" s="99">
        <v>132</v>
      </c>
      <c r="E248" s="99">
        <v>82</v>
      </c>
      <c r="F248" s="99">
        <v>0</v>
      </c>
      <c r="G248" s="99">
        <v>12</v>
      </c>
      <c r="H248" s="99">
        <v>8</v>
      </c>
      <c r="I248" s="99">
        <v>13</v>
      </c>
      <c r="J248" s="186" t="s">
        <v>147</v>
      </c>
      <c r="K248" s="99">
        <v>7</v>
      </c>
      <c r="L248" s="99" t="s">
        <v>147</v>
      </c>
      <c r="M248" s="99">
        <v>0</v>
      </c>
      <c r="N248" s="100">
        <v>286</v>
      </c>
    </row>
    <row r="249" spans="1:14">
      <c r="A249" s="95">
        <v>2039</v>
      </c>
      <c r="B249" s="109" t="s">
        <v>469</v>
      </c>
      <c r="C249" s="99">
        <v>190</v>
      </c>
      <c r="D249" s="99">
        <v>159</v>
      </c>
      <c r="E249" s="99">
        <v>81</v>
      </c>
      <c r="F249" s="99">
        <v>0</v>
      </c>
      <c r="G249" s="99">
        <v>14</v>
      </c>
      <c r="H249" s="99">
        <v>8</v>
      </c>
      <c r="I249" s="99">
        <v>21</v>
      </c>
      <c r="J249" s="99">
        <v>5</v>
      </c>
      <c r="K249" s="99" t="s">
        <v>147</v>
      </c>
      <c r="L249" s="99" t="s">
        <v>147</v>
      </c>
      <c r="M249" s="99">
        <v>0</v>
      </c>
      <c r="N249" s="100">
        <v>311</v>
      </c>
    </row>
    <row r="250" spans="1:14">
      <c r="A250" s="95">
        <v>2061</v>
      </c>
      <c r="B250" s="109" t="s">
        <v>470</v>
      </c>
      <c r="C250" s="99">
        <v>329</v>
      </c>
      <c r="D250" s="99">
        <v>202</v>
      </c>
      <c r="E250" s="99">
        <v>93</v>
      </c>
      <c r="F250" s="99">
        <v>0</v>
      </c>
      <c r="G250" s="99">
        <v>8</v>
      </c>
      <c r="H250" s="99">
        <v>15</v>
      </c>
      <c r="I250" s="99">
        <v>23</v>
      </c>
      <c r="J250" s="99" t="s">
        <v>147</v>
      </c>
      <c r="K250" s="99">
        <v>4</v>
      </c>
      <c r="L250" s="99" t="s">
        <v>147</v>
      </c>
      <c r="M250" s="99">
        <v>0</v>
      </c>
      <c r="N250" s="100">
        <v>454</v>
      </c>
    </row>
    <row r="251" spans="1:14">
      <c r="A251" s="95">
        <v>2062</v>
      </c>
      <c r="B251" s="109" t="s">
        <v>471</v>
      </c>
      <c r="C251" s="99">
        <v>539</v>
      </c>
      <c r="D251" s="99">
        <v>391</v>
      </c>
      <c r="E251" s="99">
        <v>211</v>
      </c>
      <c r="F251" s="99">
        <v>0</v>
      </c>
      <c r="G251" s="99">
        <v>32</v>
      </c>
      <c r="H251" s="99">
        <v>33</v>
      </c>
      <c r="I251" s="99">
        <v>34</v>
      </c>
      <c r="J251" s="99">
        <v>13</v>
      </c>
      <c r="K251" s="99">
        <v>5</v>
      </c>
      <c r="L251" s="99" t="s">
        <v>147</v>
      </c>
      <c r="M251" s="99">
        <v>0</v>
      </c>
      <c r="N251" s="100">
        <v>835</v>
      </c>
    </row>
    <row r="252" spans="1:14">
      <c r="A252" s="95">
        <v>2080</v>
      </c>
      <c r="B252" s="109" t="s">
        <v>472</v>
      </c>
      <c r="C252" s="99">
        <v>1646</v>
      </c>
      <c r="D252" s="99">
        <v>1294</v>
      </c>
      <c r="E252" s="99">
        <v>556</v>
      </c>
      <c r="F252" s="99">
        <v>497</v>
      </c>
      <c r="G252" s="99">
        <v>49</v>
      </c>
      <c r="H252" s="99">
        <v>40</v>
      </c>
      <c r="I252" s="99">
        <v>0</v>
      </c>
      <c r="J252" s="99">
        <v>88</v>
      </c>
      <c r="K252" s="99">
        <v>105</v>
      </c>
      <c r="L252" s="99">
        <v>26</v>
      </c>
      <c r="M252" s="99" t="s">
        <v>147</v>
      </c>
      <c r="N252" s="100">
        <v>2518</v>
      </c>
    </row>
    <row r="253" spans="1:14">
      <c r="A253" s="95">
        <v>2081</v>
      </c>
      <c r="B253" s="109" t="s">
        <v>473</v>
      </c>
      <c r="C253" s="99">
        <v>1202</v>
      </c>
      <c r="D253" s="99">
        <v>869</v>
      </c>
      <c r="E253" s="99">
        <v>353</v>
      </c>
      <c r="F253" s="99">
        <v>80</v>
      </c>
      <c r="G253" s="99" t="s">
        <v>147</v>
      </c>
      <c r="H253" s="99">
        <v>49</v>
      </c>
      <c r="I253" s="99">
        <v>51</v>
      </c>
      <c r="J253" s="99">
        <v>38</v>
      </c>
      <c r="K253" s="99">
        <v>11</v>
      </c>
      <c r="L253" s="99">
        <v>15</v>
      </c>
      <c r="M253" s="99">
        <v>0</v>
      </c>
      <c r="N253" s="100">
        <v>1740</v>
      </c>
    </row>
    <row r="254" spans="1:14">
      <c r="A254" s="95">
        <v>2082</v>
      </c>
      <c r="B254" s="109" t="s">
        <v>474</v>
      </c>
      <c r="C254" s="99">
        <v>299</v>
      </c>
      <c r="D254" s="99">
        <v>236</v>
      </c>
      <c r="E254" s="99">
        <v>125</v>
      </c>
      <c r="F254" s="99">
        <v>0</v>
      </c>
      <c r="G254" s="99">
        <v>23</v>
      </c>
      <c r="H254" s="99">
        <v>13</v>
      </c>
      <c r="I254" s="99">
        <v>16</v>
      </c>
      <c r="J254" s="99">
        <v>18</v>
      </c>
      <c r="K254" s="99" t="s">
        <v>147</v>
      </c>
      <c r="L254" s="99">
        <v>17</v>
      </c>
      <c r="M254" s="99" t="s">
        <v>147</v>
      </c>
      <c r="N254" s="100">
        <v>491</v>
      </c>
    </row>
    <row r="255" spans="1:14">
      <c r="A255" s="95">
        <v>2083</v>
      </c>
      <c r="B255" s="109" t="s">
        <v>475</v>
      </c>
      <c r="C255" s="99">
        <v>519</v>
      </c>
      <c r="D255" s="99">
        <v>369</v>
      </c>
      <c r="E255" s="99">
        <v>130</v>
      </c>
      <c r="F255" s="99">
        <v>0</v>
      </c>
      <c r="G255" s="99">
        <v>0</v>
      </c>
      <c r="H255" s="99">
        <v>21</v>
      </c>
      <c r="I255" s="99">
        <v>24</v>
      </c>
      <c r="J255" s="99">
        <v>22</v>
      </c>
      <c r="K255" s="99" t="s">
        <v>147</v>
      </c>
      <c r="L255" s="99">
        <v>0</v>
      </c>
      <c r="M255" s="99" t="s">
        <v>147</v>
      </c>
      <c r="N255" s="100">
        <v>727</v>
      </c>
    </row>
    <row r="256" spans="1:14">
      <c r="A256" s="95">
        <v>2084</v>
      </c>
      <c r="B256" s="109" t="s">
        <v>476</v>
      </c>
      <c r="C256" s="99">
        <v>657</v>
      </c>
      <c r="D256" s="99">
        <v>431</v>
      </c>
      <c r="E256" s="99">
        <v>230</v>
      </c>
      <c r="F256" s="99">
        <v>170</v>
      </c>
      <c r="G256" s="99">
        <v>8</v>
      </c>
      <c r="H256" s="99">
        <v>23</v>
      </c>
      <c r="I256" s="99">
        <v>36</v>
      </c>
      <c r="J256" s="99">
        <v>46</v>
      </c>
      <c r="K256" s="99">
        <v>4</v>
      </c>
      <c r="L256" s="99">
        <v>0</v>
      </c>
      <c r="M256" s="99">
        <v>0</v>
      </c>
      <c r="N256" s="100">
        <v>995</v>
      </c>
    </row>
    <row r="257" spans="1:14">
      <c r="A257" s="95">
        <v>2085</v>
      </c>
      <c r="B257" s="109" t="s">
        <v>477</v>
      </c>
      <c r="C257" s="99">
        <v>829</v>
      </c>
      <c r="D257" s="99">
        <v>496</v>
      </c>
      <c r="E257" s="99">
        <v>252</v>
      </c>
      <c r="F257" s="99">
        <v>0</v>
      </c>
      <c r="G257" s="99">
        <v>5</v>
      </c>
      <c r="H257" s="99">
        <v>13</v>
      </c>
      <c r="I257" s="99">
        <v>12</v>
      </c>
      <c r="J257" s="99">
        <v>13</v>
      </c>
      <c r="K257" s="99">
        <v>10</v>
      </c>
      <c r="L257" s="99">
        <v>10</v>
      </c>
      <c r="M257" s="99">
        <v>8</v>
      </c>
      <c r="N257" s="100">
        <v>1152</v>
      </c>
    </row>
    <row r="258" spans="1:14">
      <c r="A258" s="104">
        <v>21</v>
      </c>
      <c r="B258" s="110" t="s">
        <v>546</v>
      </c>
      <c r="C258" s="105">
        <v>7995</v>
      </c>
      <c r="D258" s="105">
        <v>5300</v>
      </c>
      <c r="E258" s="105">
        <v>3012</v>
      </c>
      <c r="F258" s="105">
        <v>2782</v>
      </c>
      <c r="G258" s="105">
        <v>866</v>
      </c>
      <c r="H258" s="105">
        <v>261</v>
      </c>
      <c r="I258" s="105">
        <v>629</v>
      </c>
      <c r="J258" s="105">
        <v>108</v>
      </c>
      <c r="K258" s="105">
        <v>91</v>
      </c>
      <c r="L258" s="105">
        <v>76</v>
      </c>
      <c r="M258" s="105" t="s">
        <v>147</v>
      </c>
      <c r="N258" s="106">
        <v>12228</v>
      </c>
    </row>
    <row r="259" spans="1:14">
      <c r="A259" s="95">
        <v>2101</v>
      </c>
      <c r="B259" s="109" t="s">
        <v>478</v>
      </c>
      <c r="C259" s="99">
        <v>169</v>
      </c>
      <c r="D259" s="99">
        <v>102</v>
      </c>
      <c r="E259" s="99">
        <v>62</v>
      </c>
      <c r="F259" s="99">
        <v>53</v>
      </c>
      <c r="G259" s="99">
        <v>17</v>
      </c>
      <c r="H259" s="99">
        <v>4</v>
      </c>
      <c r="I259" s="99">
        <v>6</v>
      </c>
      <c r="J259" s="99">
        <v>0</v>
      </c>
      <c r="K259" s="99">
        <v>6</v>
      </c>
      <c r="L259" s="99" t="s">
        <v>147</v>
      </c>
      <c r="M259" s="99">
        <v>0</v>
      </c>
      <c r="N259" s="100">
        <v>251</v>
      </c>
    </row>
    <row r="260" spans="1:14">
      <c r="A260" s="95">
        <v>2104</v>
      </c>
      <c r="B260" s="109" t="s">
        <v>479</v>
      </c>
      <c r="C260" s="99">
        <v>259</v>
      </c>
      <c r="D260" s="99">
        <v>167</v>
      </c>
      <c r="E260" s="99">
        <v>119</v>
      </c>
      <c r="F260" s="99">
        <v>0</v>
      </c>
      <c r="G260" s="99">
        <v>19</v>
      </c>
      <c r="H260" s="99">
        <v>9</v>
      </c>
      <c r="I260" s="99">
        <v>17</v>
      </c>
      <c r="J260" s="99" t="s">
        <v>147</v>
      </c>
      <c r="K260" s="99">
        <v>0</v>
      </c>
      <c r="L260" s="99">
        <v>0</v>
      </c>
      <c r="M260" s="99">
        <v>0</v>
      </c>
      <c r="N260" s="100">
        <v>413</v>
      </c>
    </row>
    <row r="261" spans="1:14">
      <c r="A261" s="95">
        <v>2121</v>
      </c>
      <c r="B261" s="109" t="s">
        <v>480</v>
      </c>
      <c r="C261" s="99">
        <v>464</v>
      </c>
      <c r="D261" s="99">
        <v>281</v>
      </c>
      <c r="E261" s="99">
        <v>112</v>
      </c>
      <c r="F261" s="99">
        <v>139</v>
      </c>
      <c r="G261" s="99">
        <v>58</v>
      </c>
      <c r="H261" s="99">
        <v>20</v>
      </c>
      <c r="I261" s="99">
        <v>38</v>
      </c>
      <c r="J261" s="99" t="s">
        <v>147</v>
      </c>
      <c r="K261" s="99">
        <v>5</v>
      </c>
      <c r="L261" s="99">
        <v>0</v>
      </c>
      <c r="M261" s="99">
        <v>0</v>
      </c>
      <c r="N261" s="100">
        <v>620</v>
      </c>
    </row>
    <row r="262" spans="1:14">
      <c r="A262" s="95">
        <v>2132</v>
      </c>
      <c r="B262" s="109" t="s">
        <v>481</v>
      </c>
      <c r="C262" s="99">
        <v>324</v>
      </c>
      <c r="D262" s="99">
        <v>234</v>
      </c>
      <c r="E262" s="99">
        <v>88</v>
      </c>
      <c r="F262" s="99">
        <v>134</v>
      </c>
      <c r="G262" s="99" t="s">
        <v>147</v>
      </c>
      <c r="H262" s="99">
        <v>14</v>
      </c>
      <c r="I262" s="99">
        <v>32</v>
      </c>
      <c r="J262" s="99">
        <v>9</v>
      </c>
      <c r="K262" s="99">
        <v>5</v>
      </c>
      <c r="L262" s="99">
        <v>12</v>
      </c>
      <c r="M262" s="99">
        <v>0</v>
      </c>
      <c r="N262" s="100">
        <v>461</v>
      </c>
    </row>
    <row r="263" spans="1:14">
      <c r="A263" s="95">
        <v>2161</v>
      </c>
      <c r="B263" s="109" t="s">
        <v>482</v>
      </c>
      <c r="C263" s="99">
        <v>624</v>
      </c>
      <c r="D263" s="99">
        <v>432</v>
      </c>
      <c r="E263" s="99">
        <v>200</v>
      </c>
      <c r="F263" s="99">
        <v>332</v>
      </c>
      <c r="G263" s="99">
        <v>11</v>
      </c>
      <c r="H263" s="99">
        <v>33</v>
      </c>
      <c r="I263" s="99">
        <v>126</v>
      </c>
      <c r="J263" s="99">
        <v>0</v>
      </c>
      <c r="K263" s="99">
        <v>6</v>
      </c>
      <c r="L263" s="99">
        <v>9</v>
      </c>
      <c r="M263" s="99" t="s">
        <v>147</v>
      </c>
      <c r="N263" s="100">
        <v>938</v>
      </c>
    </row>
    <row r="264" spans="1:14">
      <c r="A264" s="95">
        <v>2180</v>
      </c>
      <c r="B264" s="109" t="s">
        <v>483</v>
      </c>
      <c r="C264" s="99">
        <v>2153</v>
      </c>
      <c r="D264" s="99">
        <v>1372</v>
      </c>
      <c r="E264" s="99">
        <v>1163</v>
      </c>
      <c r="F264" s="99">
        <v>531</v>
      </c>
      <c r="G264" s="99">
        <v>616</v>
      </c>
      <c r="H264" s="99">
        <v>63</v>
      </c>
      <c r="I264" s="99">
        <v>235</v>
      </c>
      <c r="J264" s="99">
        <v>28</v>
      </c>
      <c r="K264" s="99">
        <v>52</v>
      </c>
      <c r="L264" s="186" t="s">
        <v>147</v>
      </c>
      <c r="M264" s="99">
        <v>0</v>
      </c>
      <c r="N264" s="100">
        <v>3669</v>
      </c>
    </row>
    <row r="265" spans="1:14">
      <c r="A265" s="95">
        <v>2181</v>
      </c>
      <c r="B265" s="109" t="s">
        <v>484</v>
      </c>
      <c r="C265" s="99">
        <v>1054</v>
      </c>
      <c r="D265" s="99">
        <v>736</v>
      </c>
      <c r="E265" s="99">
        <v>392</v>
      </c>
      <c r="F265" s="99">
        <v>445</v>
      </c>
      <c r="G265" s="99">
        <v>0</v>
      </c>
      <c r="H265" s="99">
        <v>48</v>
      </c>
      <c r="I265" s="99">
        <v>37</v>
      </c>
      <c r="J265" s="99">
        <v>4</v>
      </c>
      <c r="K265" s="99" t="s">
        <v>147</v>
      </c>
      <c r="L265" s="99">
        <v>0</v>
      </c>
      <c r="M265" s="99">
        <v>0</v>
      </c>
      <c r="N265" s="100">
        <v>1637</v>
      </c>
    </row>
    <row r="266" spans="1:14">
      <c r="A266" s="95">
        <v>2182</v>
      </c>
      <c r="B266" s="109" t="s">
        <v>485</v>
      </c>
      <c r="C266" s="99">
        <v>862</v>
      </c>
      <c r="D266" s="99">
        <v>561</v>
      </c>
      <c r="E266" s="99">
        <v>260</v>
      </c>
      <c r="F266" s="99">
        <v>383</v>
      </c>
      <c r="G266" s="99">
        <v>142</v>
      </c>
      <c r="H266" s="99">
        <v>31</v>
      </c>
      <c r="I266" s="99">
        <v>58</v>
      </c>
      <c r="J266" s="99">
        <v>63</v>
      </c>
      <c r="K266" s="99" t="s">
        <v>147</v>
      </c>
      <c r="L266" s="99">
        <v>26</v>
      </c>
      <c r="M266" s="99">
        <v>0</v>
      </c>
      <c r="N266" s="100">
        <v>1283</v>
      </c>
    </row>
    <row r="267" spans="1:14">
      <c r="A267" s="95">
        <v>2183</v>
      </c>
      <c r="B267" s="109" t="s">
        <v>486</v>
      </c>
      <c r="C267" s="99">
        <v>930</v>
      </c>
      <c r="D267" s="99">
        <v>612</v>
      </c>
      <c r="E267" s="99">
        <v>240</v>
      </c>
      <c r="F267" s="99">
        <v>229</v>
      </c>
      <c r="G267" s="99" t="s">
        <v>147</v>
      </c>
      <c r="H267" s="99">
        <v>13</v>
      </c>
      <c r="I267" s="99">
        <v>0</v>
      </c>
      <c r="J267" s="99">
        <v>0</v>
      </c>
      <c r="K267" s="99">
        <v>8</v>
      </c>
      <c r="L267" s="99">
        <v>9</v>
      </c>
      <c r="M267" s="99">
        <v>0</v>
      </c>
      <c r="N267" s="100">
        <v>1264</v>
      </c>
    </row>
    <row r="268" spans="1:14">
      <c r="A268" s="95">
        <v>2184</v>
      </c>
      <c r="B268" s="109" t="s">
        <v>487</v>
      </c>
      <c r="C268" s="99">
        <v>1156</v>
      </c>
      <c r="D268" s="99">
        <v>803</v>
      </c>
      <c r="E268" s="99">
        <v>376</v>
      </c>
      <c r="F268" s="99">
        <v>536</v>
      </c>
      <c r="G268" s="99" t="s">
        <v>147</v>
      </c>
      <c r="H268" s="99">
        <v>26</v>
      </c>
      <c r="I268" s="99">
        <v>80</v>
      </c>
      <c r="J268" s="99">
        <v>0</v>
      </c>
      <c r="K268" s="99">
        <v>4</v>
      </c>
      <c r="L268" s="99">
        <v>13</v>
      </c>
      <c r="M268" s="99">
        <v>0</v>
      </c>
      <c r="N268" s="100">
        <v>1692</v>
      </c>
    </row>
    <row r="269" spans="1:14">
      <c r="A269" s="104">
        <v>22</v>
      </c>
      <c r="B269" s="110" t="s">
        <v>552</v>
      </c>
      <c r="C269" s="105">
        <v>6234</v>
      </c>
      <c r="D269" s="105">
        <v>4339</v>
      </c>
      <c r="E269" s="105">
        <v>2590</v>
      </c>
      <c r="F269" s="105">
        <v>1967</v>
      </c>
      <c r="G269" s="105">
        <v>862</v>
      </c>
      <c r="H269" s="105">
        <v>148</v>
      </c>
      <c r="I269" s="105">
        <v>301</v>
      </c>
      <c r="J269" s="105">
        <v>121</v>
      </c>
      <c r="K269" s="105">
        <v>19</v>
      </c>
      <c r="L269" s="105">
        <v>43</v>
      </c>
      <c r="M269" s="105">
        <v>5</v>
      </c>
      <c r="N269" s="106">
        <v>10001</v>
      </c>
    </row>
    <row r="270" spans="1:14">
      <c r="A270" s="95">
        <v>2260</v>
      </c>
      <c r="B270" s="109" t="s">
        <v>488</v>
      </c>
      <c r="C270" s="99">
        <v>277</v>
      </c>
      <c r="D270" s="99">
        <v>246</v>
      </c>
      <c r="E270" s="99">
        <v>107</v>
      </c>
      <c r="F270" s="99">
        <v>160</v>
      </c>
      <c r="G270" s="99">
        <v>38</v>
      </c>
      <c r="H270" s="99">
        <v>11</v>
      </c>
      <c r="I270" s="99">
        <v>34</v>
      </c>
      <c r="J270" s="99">
        <v>0</v>
      </c>
      <c r="K270" s="99">
        <v>0</v>
      </c>
      <c r="L270" s="99" t="s">
        <v>147</v>
      </c>
      <c r="M270" s="99">
        <v>0</v>
      </c>
      <c r="N270" s="100">
        <v>454</v>
      </c>
    </row>
    <row r="271" spans="1:14">
      <c r="A271" s="95">
        <v>2262</v>
      </c>
      <c r="B271" s="109" t="s">
        <v>489</v>
      </c>
      <c r="C271" s="99">
        <v>443</v>
      </c>
      <c r="D271" s="99">
        <v>338</v>
      </c>
      <c r="E271" s="99">
        <v>164</v>
      </c>
      <c r="F271" s="99">
        <v>234</v>
      </c>
      <c r="G271" s="99">
        <v>176</v>
      </c>
      <c r="H271" s="99">
        <v>22</v>
      </c>
      <c r="I271" s="99">
        <v>15</v>
      </c>
      <c r="J271" s="99">
        <v>8</v>
      </c>
      <c r="K271" s="99">
        <v>0</v>
      </c>
      <c r="L271" s="99">
        <v>0</v>
      </c>
      <c r="M271" s="99">
        <v>0</v>
      </c>
      <c r="N271" s="100">
        <v>695</v>
      </c>
    </row>
    <row r="272" spans="1:14">
      <c r="A272" s="95">
        <v>2280</v>
      </c>
      <c r="B272" s="109" t="s">
        <v>490</v>
      </c>
      <c r="C272" s="99">
        <v>1090</v>
      </c>
      <c r="D272" s="99">
        <v>498</v>
      </c>
      <c r="E272" s="99">
        <v>226</v>
      </c>
      <c r="F272" s="99">
        <v>303</v>
      </c>
      <c r="G272" s="99">
        <v>20</v>
      </c>
      <c r="H272" s="99">
        <v>22</v>
      </c>
      <c r="I272" s="99">
        <v>20</v>
      </c>
      <c r="J272" s="99">
        <v>19</v>
      </c>
      <c r="K272" s="99" t="s">
        <v>147</v>
      </c>
      <c r="L272" s="99">
        <v>11</v>
      </c>
      <c r="M272" s="99">
        <v>0</v>
      </c>
      <c r="N272" s="100">
        <v>1519</v>
      </c>
    </row>
    <row r="273" spans="1:14">
      <c r="A273" s="95">
        <v>2281</v>
      </c>
      <c r="B273" s="109" t="s">
        <v>491</v>
      </c>
      <c r="C273" s="99">
        <v>2057</v>
      </c>
      <c r="D273" s="99">
        <v>1522</v>
      </c>
      <c r="E273" s="99">
        <v>1050</v>
      </c>
      <c r="F273" s="99">
        <v>782</v>
      </c>
      <c r="G273" s="99">
        <v>201</v>
      </c>
      <c r="H273" s="99">
        <v>37</v>
      </c>
      <c r="I273" s="99">
        <v>76</v>
      </c>
      <c r="J273" s="99">
        <v>50</v>
      </c>
      <c r="K273" s="99">
        <v>0</v>
      </c>
      <c r="L273" s="99" t="s">
        <v>147</v>
      </c>
      <c r="M273" s="99">
        <v>0</v>
      </c>
      <c r="N273" s="100">
        <v>3609</v>
      </c>
    </row>
    <row r="274" spans="1:14">
      <c r="A274" s="95">
        <v>2282</v>
      </c>
      <c r="B274" s="109" t="s">
        <v>492</v>
      </c>
      <c r="C274" s="99">
        <v>590</v>
      </c>
      <c r="D274" s="99">
        <v>355</v>
      </c>
      <c r="E274" s="99">
        <v>211</v>
      </c>
      <c r="F274" s="99">
        <v>79</v>
      </c>
      <c r="G274" s="99">
        <v>4</v>
      </c>
      <c r="H274" s="99">
        <v>8</v>
      </c>
      <c r="I274" s="99">
        <v>36</v>
      </c>
      <c r="J274" s="99">
        <v>8</v>
      </c>
      <c r="K274" s="186" t="s">
        <v>147</v>
      </c>
      <c r="L274" s="99">
        <v>10</v>
      </c>
      <c r="M274" s="99">
        <v>0</v>
      </c>
      <c r="N274" s="100">
        <v>884</v>
      </c>
    </row>
    <row r="275" spans="1:14">
      <c r="A275" s="95">
        <v>2283</v>
      </c>
      <c r="B275" s="109" t="s">
        <v>493</v>
      </c>
      <c r="C275" s="99">
        <v>700</v>
      </c>
      <c r="D275" s="99">
        <v>461</v>
      </c>
      <c r="E275" s="99">
        <v>244</v>
      </c>
      <c r="F275" s="99">
        <v>249</v>
      </c>
      <c r="G275" s="99">
        <v>144</v>
      </c>
      <c r="H275" s="99">
        <v>24</v>
      </c>
      <c r="I275" s="99">
        <v>43</v>
      </c>
      <c r="J275" s="99">
        <v>7</v>
      </c>
      <c r="K275" s="99">
        <v>7</v>
      </c>
      <c r="L275" s="99">
        <v>4</v>
      </c>
      <c r="M275" s="99">
        <v>0</v>
      </c>
      <c r="N275" s="100">
        <v>1045</v>
      </c>
    </row>
    <row r="276" spans="1:14">
      <c r="A276" s="95">
        <v>2284</v>
      </c>
      <c r="B276" s="109" t="s">
        <v>494</v>
      </c>
      <c r="C276" s="99">
        <v>1416</v>
      </c>
      <c r="D276" s="99">
        <v>921</v>
      </c>
      <c r="E276" s="99">
        <v>588</v>
      </c>
      <c r="F276" s="99">
        <v>232</v>
      </c>
      <c r="G276" s="99">
        <v>282</v>
      </c>
      <c r="H276" s="99">
        <v>24</v>
      </c>
      <c r="I276" s="99">
        <v>77</v>
      </c>
      <c r="J276" s="99">
        <v>30</v>
      </c>
      <c r="K276" s="99">
        <v>6</v>
      </c>
      <c r="L276" s="99">
        <v>15</v>
      </c>
      <c r="M276" s="99">
        <v>5</v>
      </c>
      <c r="N276" s="100">
        <v>2213</v>
      </c>
    </row>
    <row r="277" spans="1:14">
      <c r="A277" s="104">
        <v>23</v>
      </c>
      <c r="B277" s="110" t="s">
        <v>547</v>
      </c>
      <c r="C277" s="105">
        <v>3474</v>
      </c>
      <c r="D277" s="105">
        <v>2632</v>
      </c>
      <c r="E277" s="105">
        <v>1315</v>
      </c>
      <c r="F277" s="105">
        <v>1197</v>
      </c>
      <c r="G277" s="105">
        <v>587</v>
      </c>
      <c r="H277" s="105">
        <v>180</v>
      </c>
      <c r="I277" s="105">
        <v>64</v>
      </c>
      <c r="J277" s="105">
        <v>121</v>
      </c>
      <c r="K277" s="105">
        <v>21</v>
      </c>
      <c r="L277" s="105">
        <v>7</v>
      </c>
      <c r="M277" s="105">
        <v>16</v>
      </c>
      <c r="N277" s="106">
        <v>5516</v>
      </c>
    </row>
    <row r="278" spans="1:14">
      <c r="A278" s="95">
        <v>2303</v>
      </c>
      <c r="B278" s="109" t="s">
        <v>495</v>
      </c>
      <c r="C278" s="99">
        <v>195</v>
      </c>
      <c r="D278" s="99">
        <v>121</v>
      </c>
      <c r="E278" s="99">
        <v>72</v>
      </c>
      <c r="F278" s="99">
        <v>25</v>
      </c>
      <c r="G278" s="99">
        <v>0</v>
      </c>
      <c r="H278" s="99">
        <v>0</v>
      </c>
      <c r="I278" s="99">
        <v>0</v>
      </c>
      <c r="J278" s="99" t="s">
        <v>147</v>
      </c>
      <c r="K278" s="99" t="s">
        <v>147</v>
      </c>
      <c r="L278" s="99">
        <v>0</v>
      </c>
      <c r="M278" s="99">
        <v>0</v>
      </c>
      <c r="N278" s="100">
        <v>291</v>
      </c>
    </row>
    <row r="279" spans="1:14">
      <c r="A279" s="95">
        <v>2305</v>
      </c>
      <c r="B279" s="109" t="s">
        <v>496</v>
      </c>
      <c r="C279" s="99">
        <v>204</v>
      </c>
      <c r="D279" s="99">
        <v>203</v>
      </c>
      <c r="E279" s="99">
        <v>55</v>
      </c>
      <c r="F279" s="99">
        <v>118</v>
      </c>
      <c r="G279" s="99">
        <v>17</v>
      </c>
      <c r="H279" s="99">
        <v>7</v>
      </c>
      <c r="I279" s="99">
        <v>0</v>
      </c>
      <c r="J279" s="99">
        <v>17</v>
      </c>
      <c r="K279" s="99">
        <v>0</v>
      </c>
      <c r="L279" s="99">
        <v>0</v>
      </c>
      <c r="M279" s="99">
        <v>0</v>
      </c>
      <c r="N279" s="100">
        <v>334</v>
      </c>
    </row>
    <row r="280" spans="1:14">
      <c r="A280" s="95">
        <v>2309</v>
      </c>
      <c r="B280" s="109" t="s">
        <v>497</v>
      </c>
      <c r="C280" s="99">
        <v>299</v>
      </c>
      <c r="D280" s="99">
        <v>225</v>
      </c>
      <c r="E280" s="99">
        <v>121</v>
      </c>
      <c r="F280" s="99">
        <v>143</v>
      </c>
      <c r="G280" s="99">
        <v>0</v>
      </c>
      <c r="H280" s="99">
        <v>9</v>
      </c>
      <c r="I280" s="99">
        <v>9</v>
      </c>
      <c r="J280" s="99">
        <v>15</v>
      </c>
      <c r="K280" s="99">
        <v>0</v>
      </c>
      <c r="L280" s="99">
        <v>0</v>
      </c>
      <c r="M280" s="99">
        <v>16</v>
      </c>
      <c r="N280" s="100">
        <v>480</v>
      </c>
    </row>
    <row r="281" spans="1:14">
      <c r="A281" s="95">
        <v>2313</v>
      </c>
      <c r="B281" s="109" t="s">
        <v>498</v>
      </c>
      <c r="C281" s="99">
        <v>347</v>
      </c>
      <c r="D281" s="99">
        <v>240</v>
      </c>
      <c r="E281" s="99">
        <v>171</v>
      </c>
      <c r="F281" s="99">
        <v>80</v>
      </c>
      <c r="G281" s="99" t="s">
        <v>147</v>
      </c>
      <c r="H281" s="99">
        <v>28</v>
      </c>
      <c r="I281" s="99" t="s">
        <v>147</v>
      </c>
      <c r="J281" s="99">
        <v>8</v>
      </c>
      <c r="K281" s="99">
        <v>0</v>
      </c>
      <c r="L281" s="99">
        <v>5</v>
      </c>
      <c r="M281" s="99">
        <v>0</v>
      </c>
      <c r="N281" s="100">
        <v>585</v>
      </c>
    </row>
    <row r="282" spans="1:14">
      <c r="A282" s="95">
        <v>2321</v>
      </c>
      <c r="B282" s="109" t="s">
        <v>499</v>
      </c>
      <c r="C282" s="99">
        <v>200</v>
      </c>
      <c r="D282" s="99">
        <v>199</v>
      </c>
      <c r="E282" s="99">
        <v>93</v>
      </c>
      <c r="F282" s="99">
        <v>101</v>
      </c>
      <c r="G282" s="99">
        <v>14</v>
      </c>
      <c r="H282" s="99">
        <v>15</v>
      </c>
      <c r="I282" s="99">
        <v>0</v>
      </c>
      <c r="J282" s="99">
        <v>8</v>
      </c>
      <c r="K282" s="99" t="s">
        <v>147</v>
      </c>
      <c r="L282" s="99" t="s">
        <v>147</v>
      </c>
      <c r="M282" s="99">
        <v>0</v>
      </c>
      <c r="N282" s="100">
        <v>381</v>
      </c>
    </row>
    <row r="283" spans="1:14">
      <c r="A283" s="95">
        <v>2326</v>
      </c>
      <c r="B283" s="109" t="s">
        <v>500</v>
      </c>
      <c r="C283" s="99">
        <v>209</v>
      </c>
      <c r="D283" s="99">
        <v>180</v>
      </c>
      <c r="E283" s="99">
        <v>90</v>
      </c>
      <c r="F283" s="99">
        <v>141</v>
      </c>
      <c r="G283" s="186" t="s">
        <v>147</v>
      </c>
      <c r="H283" s="99">
        <v>10</v>
      </c>
      <c r="I283" s="186" t="s">
        <v>147</v>
      </c>
      <c r="J283" s="99" t="s">
        <v>147</v>
      </c>
      <c r="K283" s="99">
        <v>0</v>
      </c>
      <c r="L283" s="99">
        <v>0</v>
      </c>
      <c r="M283" s="99">
        <v>0</v>
      </c>
      <c r="N283" s="100">
        <v>360</v>
      </c>
    </row>
    <row r="284" spans="1:14">
      <c r="A284" s="95">
        <v>2361</v>
      </c>
      <c r="B284" s="109" t="s">
        <v>501</v>
      </c>
      <c r="C284" s="99">
        <v>322</v>
      </c>
      <c r="D284" s="99">
        <v>221</v>
      </c>
      <c r="E284" s="99">
        <v>118</v>
      </c>
      <c r="F284" s="99">
        <v>130</v>
      </c>
      <c r="G284" s="99">
        <v>42</v>
      </c>
      <c r="H284" s="99">
        <v>25</v>
      </c>
      <c r="I284" s="99">
        <v>12</v>
      </c>
      <c r="J284" s="99">
        <v>16</v>
      </c>
      <c r="K284" s="99" t="s">
        <v>147</v>
      </c>
      <c r="L284" s="99" t="s">
        <v>147</v>
      </c>
      <c r="M284" s="99">
        <v>0</v>
      </c>
      <c r="N284" s="100">
        <v>495</v>
      </c>
    </row>
    <row r="285" spans="1:14">
      <c r="A285" s="95">
        <v>2380</v>
      </c>
      <c r="B285" s="109" t="s">
        <v>502</v>
      </c>
      <c r="C285" s="99">
        <v>1698</v>
      </c>
      <c r="D285" s="99">
        <v>1243</v>
      </c>
      <c r="E285" s="99">
        <v>595</v>
      </c>
      <c r="F285" s="99">
        <v>459</v>
      </c>
      <c r="G285" s="99">
        <v>503</v>
      </c>
      <c r="H285" s="99">
        <v>86</v>
      </c>
      <c r="I285" s="99">
        <v>36</v>
      </c>
      <c r="J285" s="99">
        <v>51</v>
      </c>
      <c r="K285" s="99">
        <v>17</v>
      </c>
      <c r="L285" s="99">
        <v>0</v>
      </c>
      <c r="M285" s="99">
        <v>0</v>
      </c>
      <c r="N285" s="100">
        <v>2590</v>
      </c>
    </row>
    <row r="286" spans="1:14">
      <c r="A286" s="104">
        <v>24</v>
      </c>
      <c r="B286" s="110" t="s">
        <v>553</v>
      </c>
      <c r="C286" s="105">
        <v>5654</v>
      </c>
      <c r="D286" s="105">
        <v>4810</v>
      </c>
      <c r="E286" s="105">
        <v>2412</v>
      </c>
      <c r="F286" s="105">
        <v>1708</v>
      </c>
      <c r="G286" s="105">
        <v>196</v>
      </c>
      <c r="H286" s="105">
        <v>280</v>
      </c>
      <c r="I286" s="105">
        <v>350</v>
      </c>
      <c r="J286" s="105">
        <v>119</v>
      </c>
      <c r="K286" s="105">
        <v>31</v>
      </c>
      <c r="L286" s="105">
        <v>6</v>
      </c>
      <c r="M286" s="105">
        <v>0</v>
      </c>
      <c r="N286" s="106">
        <v>9752</v>
      </c>
    </row>
    <row r="287" spans="1:14">
      <c r="A287" s="95">
        <v>2401</v>
      </c>
      <c r="B287" s="109" t="s">
        <v>503</v>
      </c>
      <c r="C287" s="99">
        <v>185</v>
      </c>
      <c r="D287" s="99">
        <v>148</v>
      </c>
      <c r="E287" s="99">
        <v>79</v>
      </c>
      <c r="F287" s="99">
        <v>98</v>
      </c>
      <c r="G287" s="99">
        <v>17</v>
      </c>
      <c r="H287" s="99">
        <v>15</v>
      </c>
      <c r="I287" s="99">
        <v>19</v>
      </c>
      <c r="J287" s="99">
        <v>4</v>
      </c>
      <c r="K287" s="99">
        <v>0</v>
      </c>
      <c r="L287" s="99">
        <v>0</v>
      </c>
      <c r="M287" s="99">
        <v>0</v>
      </c>
      <c r="N287" s="100">
        <v>321</v>
      </c>
    </row>
    <row r="288" spans="1:14">
      <c r="A288" s="95">
        <v>2403</v>
      </c>
      <c r="B288" s="109" t="s">
        <v>504</v>
      </c>
      <c r="C288" s="99">
        <v>65</v>
      </c>
      <c r="D288" s="99">
        <v>47</v>
      </c>
      <c r="E288" s="99">
        <v>39</v>
      </c>
      <c r="F288" s="99">
        <v>40</v>
      </c>
      <c r="G288" s="99">
        <v>0</v>
      </c>
      <c r="H288" s="99" t="s">
        <v>147</v>
      </c>
      <c r="I288" s="99">
        <v>0</v>
      </c>
      <c r="J288" s="99" t="s">
        <v>147</v>
      </c>
      <c r="K288" s="99">
        <v>0</v>
      </c>
      <c r="L288" s="99">
        <v>0</v>
      </c>
      <c r="M288" s="99">
        <v>0</v>
      </c>
      <c r="N288" s="100">
        <v>124</v>
      </c>
    </row>
    <row r="289" spans="1:14">
      <c r="A289" s="95">
        <v>2404</v>
      </c>
      <c r="B289" s="109" t="s">
        <v>505</v>
      </c>
      <c r="C289" s="99">
        <v>154</v>
      </c>
      <c r="D289" s="99">
        <v>163</v>
      </c>
      <c r="E289" s="99">
        <v>57</v>
      </c>
      <c r="F289" s="99">
        <v>0</v>
      </c>
      <c r="G289" s="99">
        <v>12</v>
      </c>
      <c r="H289" s="99">
        <v>6</v>
      </c>
      <c r="I289" s="99">
        <v>18</v>
      </c>
      <c r="J289" s="99">
        <v>7</v>
      </c>
      <c r="K289" s="99" t="s">
        <v>147</v>
      </c>
      <c r="L289" s="99">
        <v>0</v>
      </c>
      <c r="M289" s="99">
        <v>0</v>
      </c>
      <c r="N289" s="100">
        <v>256</v>
      </c>
    </row>
    <row r="290" spans="1:14">
      <c r="A290" s="93">
        <v>2409</v>
      </c>
      <c r="B290" s="107" t="s">
        <v>506</v>
      </c>
      <c r="C290" s="97">
        <v>187</v>
      </c>
      <c r="D290" s="97">
        <v>154</v>
      </c>
      <c r="E290" s="97">
        <v>75</v>
      </c>
      <c r="F290" s="97">
        <v>96</v>
      </c>
      <c r="G290" s="97" t="s">
        <v>147</v>
      </c>
      <c r="H290" s="97">
        <v>9</v>
      </c>
      <c r="I290" s="97">
        <v>9</v>
      </c>
      <c r="J290" s="97">
        <v>6</v>
      </c>
      <c r="K290" s="97" t="s">
        <v>147</v>
      </c>
      <c r="L290" s="97">
        <v>0</v>
      </c>
      <c r="M290" s="97">
        <v>0</v>
      </c>
      <c r="N290" s="98">
        <v>309</v>
      </c>
    </row>
    <row r="291" spans="1:14">
      <c r="A291" s="95">
        <v>2417</v>
      </c>
      <c r="B291" s="109" t="s">
        <v>507</v>
      </c>
      <c r="C291" s="99">
        <v>111</v>
      </c>
      <c r="D291" s="99">
        <v>70</v>
      </c>
      <c r="E291" s="99">
        <v>63</v>
      </c>
      <c r="F291" s="99">
        <v>68</v>
      </c>
      <c r="G291" s="99">
        <v>6</v>
      </c>
      <c r="H291" s="99">
        <v>8</v>
      </c>
      <c r="I291" s="99" t="s">
        <v>147</v>
      </c>
      <c r="J291" s="99" t="s">
        <v>147</v>
      </c>
      <c r="K291" s="99">
        <v>0</v>
      </c>
      <c r="L291" s="99" t="s">
        <v>147</v>
      </c>
      <c r="M291" s="99">
        <v>0</v>
      </c>
      <c r="N291" s="100">
        <v>201</v>
      </c>
    </row>
    <row r="292" spans="1:14">
      <c r="A292" s="95">
        <v>2418</v>
      </c>
      <c r="B292" s="109" t="s">
        <v>508</v>
      </c>
      <c r="C292" s="99">
        <v>85</v>
      </c>
      <c r="D292" s="99">
        <v>83</v>
      </c>
      <c r="E292" s="99">
        <v>39</v>
      </c>
      <c r="F292" s="99">
        <v>48</v>
      </c>
      <c r="G292" s="99">
        <v>0</v>
      </c>
      <c r="H292" s="99">
        <v>4</v>
      </c>
      <c r="I292" s="99">
        <v>0</v>
      </c>
      <c r="J292" s="99" t="s">
        <v>147</v>
      </c>
      <c r="K292" s="99">
        <v>0</v>
      </c>
      <c r="L292" s="99">
        <v>0</v>
      </c>
      <c r="M292" s="99">
        <v>0</v>
      </c>
      <c r="N292" s="100">
        <v>153</v>
      </c>
    </row>
    <row r="293" spans="1:14">
      <c r="A293" s="95">
        <v>2421</v>
      </c>
      <c r="B293" s="109" t="s">
        <v>509</v>
      </c>
      <c r="C293" s="99">
        <v>146</v>
      </c>
      <c r="D293" s="99">
        <v>206</v>
      </c>
      <c r="E293" s="99">
        <v>28</v>
      </c>
      <c r="F293" s="99">
        <v>89</v>
      </c>
      <c r="G293" s="99" t="s">
        <v>147</v>
      </c>
      <c r="H293" s="99">
        <v>17</v>
      </c>
      <c r="I293" s="99">
        <v>0</v>
      </c>
      <c r="J293" s="99">
        <v>0</v>
      </c>
      <c r="K293" s="99">
        <v>0</v>
      </c>
      <c r="L293" s="99">
        <v>0</v>
      </c>
      <c r="M293" s="99">
        <v>0</v>
      </c>
      <c r="N293" s="100">
        <v>305</v>
      </c>
    </row>
    <row r="294" spans="1:14">
      <c r="A294" s="95">
        <v>2422</v>
      </c>
      <c r="B294" s="109" t="s">
        <v>510</v>
      </c>
      <c r="C294" s="99">
        <v>60</v>
      </c>
      <c r="D294" s="99">
        <v>51</v>
      </c>
      <c r="E294" s="99" t="s">
        <v>147</v>
      </c>
      <c r="F294" s="99">
        <v>51</v>
      </c>
      <c r="G294" s="99" t="s">
        <v>147</v>
      </c>
      <c r="H294" s="99" t="s">
        <v>147</v>
      </c>
      <c r="I294" s="99">
        <v>0</v>
      </c>
      <c r="J294" s="99">
        <v>0</v>
      </c>
      <c r="K294" s="99">
        <v>0</v>
      </c>
      <c r="L294" s="99">
        <v>0</v>
      </c>
      <c r="M294" s="99">
        <v>0</v>
      </c>
      <c r="N294" s="100">
        <v>101</v>
      </c>
    </row>
    <row r="295" spans="1:14">
      <c r="A295" s="95">
        <v>2425</v>
      </c>
      <c r="B295" s="109" t="s">
        <v>511</v>
      </c>
      <c r="C295" s="99">
        <v>76</v>
      </c>
      <c r="D295" s="99">
        <v>81</v>
      </c>
      <c r="E295" s="186" t="s">
        <v>147</v>
      </c>
      <c r="F295" s="99">
        <v>37</v>
      </c>
      <c r="G295" s="99" t="s">
        <v>147</v>
      </c>
      <c r="H295" s="99" t="s">
        <v>147</v>
      </c>
      <c r="I295" s="99" t="s">
        <v>147</v>
      </c>
      <c r="J295" s="99">
        <v>0</v>
      </c>
      <c r="K295" s="99">
        <v>0</v>
      </c>
      <c r="L295" s="99">
        <v>0</v>
      </c>
      <c r="M295" s="99">
        <v>0</v>
      </c>
      <c r="N295" s="100">
        <v>138</v>
      </c>
    </row>
    <row r="296" spans="1:14">
      <c r="A296" s="95">
        <v>2460</v>
      </c>
      <c r="B296" s="109" t="s">
        <v>512</v>
      </c>
      <c r="C296" s="99">
        <v>241</v>
      </c>
      <c r="D296" s="99">
        <v>159</v>
      </c>
      <c r="E296" s="99">
        <v>76</v>
      </c>
      <c r="F296" s="99">
        <v>88</v>
      </c>
      <c r="G296" s="99">
        <v>0</v>
      </c>
      <c r="H296" s="99">
        <v>13</v>
      </c>
      <c r="I296" s="99">
        <v>9</v>
      </c>
      <c r="J296" s="99">
        <v>0</v>
      </c>
      <c r="K296" s="99" t="s">
        <v>147</v>
      </c>
      <c r="L296" s="99" t="s">
        <v>147</v>
      </c>
      <c r="M296" s="99">
        <v>0</v>
      </c>
      <c r="N296" s="100">
        <v>352</v>
      </c>
    </row>
    <row r="297" spans="1:14">
      <c r="A297" s="95">
        <v>2462</v>
      </c>
      <c r="B297" s="109" t="s">
        <v>513</v>
      </c>
      <c r="C297" s="99">
        <v>130</v>
      </c>
      <c r="D297" s="99">
        <v>144</v>
      </c>
      <c r="E297" s="99">
        <v>79</v>
      </c>
      <c r="F297" s="99">
        <v>118</v>
      </c>
      <c r="G297" s="99">
        <v>38</v>
      </c>
      <c r="H297" s="99">
        <v>13</v>
      </c>
      <c r="I297" s="99" t="s">
        <v>147</v>
      </c>
      <c r="J297" s="99" t="s">
        <v>147</v>
      </c>
      <c r="K297" s="99">
        <v>0</v>
      </c>
      <c r="L297" s="99">
        <v>0</v>
      </c>
      <c r="M297" s="99">
        <v>0</v>
      </c>
      <c r="N297" s="100">
        <v>282</v>
      </c>
    </row>
    <row r="298" spans="1:14">
      <c r="A298" s="95">
        <v>2463</v>
      </c>
      <c r="B298" s="109" t="s">
        <v>514</v>
      </c>
      <c r="C298" s="99">
        <v>83</v>
      </c>
      <c r="D298" s="99">
        <v>69</v>
      </c>
      <c r="E298" s="99">
        <v>35</v>
      </c>
      <c r="F298" s="99">
        <v>29</v>
      </c>
      <c r="G298" s="99" t="s">
        <v>147</v>
      </c>
      <c r="H298" s="99">
        <v>5</v>
      </c>
      <c r="I298" s="99">
        <v>0</v>
      </c>
      <c r="J298" s="99">
        <v>4</v>
      </c>
      <c r="K298" s="99">
        <v>0</v>
      </c>
      <c r="L298" s="99">
        <v>0</v>
      </c>
      <c r="M298" s="99">
        <v>0</v>
      </c>
      <c r="N298" s="100">
        <v>136</v>
      </c>
    </row>
    <row r="299" spans="1:14">
      <c r="A299" s="95">
        <v>2480</v>
      </c>
      <c r="B299" s="109" t="s">
        <v>515</v>
      </c>
      <c r="C299" s="99">
        <v>2078</v>
      </c>
      <c r="D299" s="99">
        <v>1914</v>
      </c>
      <c r="E299" s="99">
        <v>913</v>
      </c>
      <c r="F299" s="99">
        <v>280</v>
      </c>
      <c r="G299" s="99">
        <v>58</v>
      </c>
      <c r="H299" s="99">
        <v>121</v>
      </c>
      <c r="I299" s="99">
        <v>157</v>
      </c>
      <c r="J299" s="99">
        <v>65</v>
      </c>
      <c r="K299" s="99" t="s">
        <v>147</v>
      </c>
      <c r="L299" s="99" t="s">
        <v>147</v>
      </c>
      <c r="M299" s="99">
        <v>0</v>
      </c>
      <c r="N299" s="100">
        <v>3658</v>
      </c>
    </row>
    <row r="300" spans="1:14">
      <c r="A300" s="95">
        <v>2481</v>
      </c>
      <c r="B300" s="109" t="s">
        <v>516</v>
      </c>
      <c r="C300" s="99">
        <v>258</v>
      </c>
      <c r="D300" s="99">
        <v>246</v>
      </c>
      <c r="E300" s="99">
        <v>135</v>
      </c>
      <c r="F300" s="99">
        <v>0</v>
      </c>
      <c r="G300" s="99">
        <v>55</v>
      </c>
      <c r="H300" s="99">
        <v>31</v>
      </c>
      <c r="I300" s="99">
        <v>16</v>
      </c>
      <c r="J300" s="99">
        <v>14</v>
      </c>
      <c r="K300" s="99">
        <v>0</v>
      </c>
      <c r="L300" s="99" t="s">
        <v>147</v>
      </c>
      <c r="M300" s="99">
        <v>0</v>
      </c>
      <c r="N300" s="100">
        <v>469</v>
      </c>
    </row>
    <row r="301" spans="1:14">
      <c r="A301" s="95">
        <v>2482</v>
      </c>
      <c r="B301" s="109" t="s">
        <v>517</v>
      </c>
      <c r="C301" s="99">
        <v>1796</v>
      </c>
      <c r="D301" s="99">
        <v>1276</v>
      </c>
      <c r="E301" s="99">
        <v>773</v>
      </c>
      <c r="F301" s="99">
        <v>666</v>
      </c>
      <c r="G301" s="99">
        <v>0</v>
      </c>
      <c r="H301" s="99">
        <v>31</v>
      </c>
      <c r="I301" s="99">
        <v>115</v>
      </c>
      <c r="J301" s="99">
        <v>10</v>
      </c>
      <c r="K301" s="99">
        <v>25</v>
      </c>
      <c r="L301" s="99">
        <v>0</v>
      </c>
      <c r="M301" s="99">
        <v>0</v>
      </c>
      <c r="N301" s="100">
        <v>2949</v>
      </c>
    </row>
    <row r="302" spans="1:14">
      <c r="A302" s="104">
        <v>25</v>
      </c>
      <c r="B302" s="110" t="s">
        <v>548</v>
      </c>
      <c r="C302" s="105">
        <v>6317</v>
      </c>
      <c r="D302" s="105">
        <v>4745</v>
      </c>
      <c r="E302" s="105">
        <v>3002</v>
      </c>
      <c r="F302" s="105">
        <v>2749</v>
      </c>
      <c r="G302" s="105">
        <v>702</v>
      </c>
      <c r="H302" s="105">
        <v>347</v>
      </c>
      <c r="I302" s="105">
        <v>232</v>
      </c>
      <c r="J302" s="105">
        <v>151</v>
      </c>
      <c r="K302" s="105">
        <v>48</v>
      </c>
      <c r="L302" s="105">
        <v>95</v>
      </c>
      <c r="M302" s="105">
        <v>0</v>
      </c>
      <c r="N302" s="106">
        <v>10646</v>
      </c>
    </row>
    <row r="303" spans="1:14">
      <c r="A303" s="95">
        <v>2505</v>
      </c>
      <c r="B303" s="109" t="s">
        <v>518</v>
      </c>
      <c r="C303" s="99">
        <v>204</v>
      </c>
      <c r="D303" s="99">
        <v>165</v>
      </c>
      <c r="E303" s="99">
        <v>68</v>
      </c>
      <c r="F303" s="99">
        <v>118</v>
      </c>
      <c r="G303" s="99">
        <v>61</v>
      </c>
      <c r="H303" s="99">
        <v>14</v>
      </c>
      <c r="I303" s="99">
        <v>0</v>
      </c>
      <c r="J303" s="99" t="s">
        <v>147</v>
      </c>
      <c r="K303" s="99">
        <v>4</v>
      </c>
      <c r="L303" s="99">
        <v>5</v>
      </c>
      <c r="M303" s="99">
        <v>0</v>
      </c>
      <c r="N303" s="100">
        <v>301</v>
      </c>
    </row>
    <row r="304" spans="1:14">
      <c r="A304" s="95">
        <v>2506</v>
      </c>
      <c r="B304" s="109" t="s">
        <v>519</v>
      </c>
      <c r="C304" s="99">
        <v>66</v>
      </c>
      <c r="D304" s="99">
        <v>65</v>
      </c>
      <c r="E304" s="99">
        <v>39</v>
      </c>
      <c r="F304" s="99">
        <v>42</v>
      </c>
      <c r="G304" s="99">
        <v>0</v>
      </c>
      <c r="H304" s="186" t="s">
        <v>147</v>
      </c>
      <c r="I304" s="99">
        <v>0</v>
      </c>
      <c r="J304" s="99">
        <v>0</v>
      </c>
      <c r="K304" s="99">
        <v>0</v>
      </c>
      <c r="L304" s="99">
        <v>0</v>
      </c>
      <c r="M304" s="99">
        <v>0</v>
      </c>
      <c r="N304" s="100">
        <v>135</v>
      </c>
    </row>
    <row r="305" spans="1:14">
      <c r="A305" s="95">
        <v>2510</v>
      </c>
      <c r="B305" s="109" t="s">
        <v>520</v>
      </c>
      <c r="C305" s="99">
        <v>124</v>
      </c>
      <c r="D305" s="99">
        <v>101</v>
      </c>
      <c r="E305" s="99">
        <v>56</v>
      </c>
      <c r="F305" s="99">
        <v>82</v>
      </c>
      <c r="G305" s="99">
        <v>19</v>
      </c>
      <c r="H305" s="99">
        <v>6</v>
      </c>
      <c r="I305" s="99">
        <v>0</v>
      </c>
      <c r="J305" s="99">
        <v>0</v>
      </c>
      <c r="K305" s="99">
        <v>4</v>
      </c>
      <c r="L305" s="99">
        <v>4</v>
      </c>
      <c r="M305" s="99">
        <v>0</v>
      </c>
      <c r="N305" s="100">
        <v>216</v>
      </c>
    </row>
    <row r="306" spans="1:14">
      <c r="A306" s="95">
        <v>2513</v>
      </c>
      <c r="B306" s="109" t="s">
        <v>521</v>
      </c>
      <c r="C306" s="99">
        <v>117</v>
      </c>
      <c r="D306" s="99">
        <v>108</v>
      </c>
      <c r="E306" s="99">
        <v>67</v>
      </c>
      <c r="F306" s="99">
        <v>61</v>
      </c>
      <c r="G306" s="99" t="s">
        <v>147</v>
      </c>
      <c r="H306" s="99" t="s">
        <v>147</v>
      </c>
      <c r="I306" s="99">
        <v>0</v>
      </c>
      <c r="J306" s="99">
        <v>0</v>
      </c>
      <c r="K306" s="99">
        <v>0</v>
      </c>
      <c r="L306" s="99">
        <v>0</v>
      </c>
      <c r="M306" s="99">
        <v>0</v>
      </c>
      <c r="N306" s="100">
        <v>215</v>
      </c>
    </row>
    <row r="307" spans="1:14">
      <c r="A307" s="95">
        <v>2514</v>
      </c>
      <c r="B307" s="109" t="s">
        <v>522</v>
      </c>
      <c r="C307" s="99">
        <v>435</v>
      </c>
      <c r="D307" s="99">
        <v>380</v>
      </c>
      <c r="E307" s="99">
        <v>245</v>
      </c>
      <c r="F307" s="99">
        <v>166</v>
      </c>
      <c r="G307" s="99">
        <v>134</v>
      </c>
      <c r="H307" s="99">
        <v>22</v>
      </c>
      <c r="I307" s="99">
        <v>12</v>
      </c>
      <c r="J307" s="99">
        <v>13</v>
      </c>
      <c r="K307" s="99">
        <v>5</v>
      </c>
      <c r="L307" s="99">
        <v>20</v>
      </c>
      <c r="M307" s="99">
        <v>0</v>
      </c>
      <c r="N307" s="100">
        <v>794</v>
      </c>
    </row>
    <row r="308" spans="1:14">
      <c r="A308" s="95">
        <v>2518</v>
      </c>
      <c r="B308" s="109" t="s">
        <v>523</v>
      </c>
      <c r="C308" s="99">
        <v>190</v>
      </c>
      <c r="D308" s="99">
        <v>162</v>
      </c>
      <c r="E308" s="99">
        <v>70</v>
      </c>
      <c r="F308" s="99">
        <v>103</v>
      </c>
      <c r="G308" s="99">
        <v>34</v>
      </c>
      <c r="H308" s="99">
        <v>22</v>
      </c>
      <c r="I308" s="99" t="s">
        <v>147</v>
      </c>
      <c r="J308" s="99">
        <v>10</v>
      </c>
      <c r="K308" s="99">
        <v>0</v>
      </c>
      <c r="L308" s="99" t="s">
        <v>147</v>
      </c>
      <c r="M308" s="99">
        <v>0</v>
      </c>
      <c r="N308" s="100">
        <v>307</v>
      </c>
    </row>
    <row r="309" spans="1:14">
      <c r="A309" s="93">
        <v>2521</v>
      </c>
      <c r="B309" s="107" t="s">
        <v>524</v>
      </c>
      <c r="C309" s="97">
        <v>222</v>
      </c>
      <c r="D309" s="97">
        <v>173</v>
      </c>
      <c r="E309" s="97">
        <v>136</v>
      </c>
      <c r="F309" s="97">
        <v>171</v>
      </c>
      <c r="G309" s="97">
        <v>0</v>
      </c>
      <c r="H309" s="97">
        <v>0</v>
      </c>
      <c r="I309" s="97">
        <v>0</v>
      </c>
      <c r="J309" s="97">
        <v>0</v>
      </c>
      <c r="K309" s="97">
        <v>0</v>
      </c>
      <c r="L309" s="97">
        <v>0</v>
      </c>
      <c r="M309" s="97">
        <v>0</v>
      </c>
      <c r="N309" s="98">
        <v>417</v>
      </c>
    </row>
    <row r="310" spans="1:14">
      <c r="A310" s="93">
        <v>2523</v>
      </c>
      <c r="B310" s="107" t="s">
        <v>525</v>
      </c>
      <c r="C310" s="97">
        <v>375</v>
      </c>
      <c r="D310" s="97">
        <v>274</v>
      </c>
      <c r="E310" s="97">
        <v>205</v>
      </c>
      <c r="F310" s="97">
        <v>189</v>
      </c>
      <c r="G310" s="96" t="s">
        <v>147</v>
      </c>
      <c r="H310" s="97">
        <v>13</v>
      </c>
      <c r="I310" s="97" t="s">
        <v>147</v>
      </c>
      <c r="J310" s="97">
        <v>11</v>
      </c>
      <c r="K310" s="97">
        <v>9</v>
      </c>
      <c r="L310" s="97">
        <v>0</v>
      </c>
      <c r="M310" s="97">
        <v>0</v>
      </c>
      <c r="N310" s="98">
        <v>664</v>
      </c>
    </row>
    <row r="311" spans="1:14">
      <c r="A311" s="93">
        <v>2560</v>
      </c>
      <c r="B311" s="107" t="s">
        <v>526</v>
      </c>
      <c r="C311" s="97">
        <v>264</v>
      </c>
      <c r="D311" s="97">
        <v>176</v>
      </c>
      <c r="E311" s="97">
        <v>103</v>
      </c>
      <c r="F311" s="97">
        <v>126</v>
      </c>
      <c r="G311" s="97">
        <v>23</v>
      </c>
      <c r="H311" s="97">
        <v>19</v>
      </c>
      <c r="I311" s="97">
        <v>25</v>
      </c>
      <c r="J311" s="97">
        <v>6</v>
      </c>
      <c r="K311" s="97">
        <v>0</v>
      </c>
      <c r="L311" s="97">
        <v>0</v>
      </c>
      <c r="M311" s="97">
        <v>0</v>
      </c>
      <c r="N311" s="98">
        <v>405</v>
      </c>
    </row>
    <row r="312" spans="1:14">
      <c r="A312" s="93">
        <v>2580</v>
      </c>
      <c r="B312" s="107" t="s">
        <v>527</v>
      </c>
      <c r="C312" s="97">
        <v>1724</v>
      </c>
      <c r="D312" s="97">
        <v>1193</v>
      </c>
      <c r="E312" s="97">
        <v>785</v>
      </c>
      <c r="F312" s="97">
        <v>734</v>
      </c>
      <c r="G312" s="97">
        <v>74</v>
      </c>
      <c r="H312" s="97">
        <v>104</v>
      </c>
      <c r="I312" s="97">
        <v>110</v>
      </c>
      <c r="J312" s="97">
        <v>67</v>
      </c>
      <c r="K312" s="97">
        <v>18</v>
      </c>
      <c r="L312" s="97">
        <v>39</v>
      </c>
      <c r="M312" s="97">
        <v>0</v>
      </c>
      <c r="N312" s="98">
        <v>2846</v>
      </c>
    </row>
    <row r="313" spans="1:14">
      <c r="A313" s="93">
        <v>2581</v>
      </c>
      <c r="B313" s="107" t="s">
        <v>528</v>
      </c>
      <c r="C313" s="97">
        <v>917</v>
      </c>
      <c r="D313" s="97">
        <v>584</v>
      </c>
      <c r="E313" s="97">
        <v>505</v>
      </c>
      <c r="F313" s="97">
        <v>247</v>
      </c>
      <c r="G313" s="97">
        <v>54</v>
      </c>
      <c r="H313" s="97">
        <v>66</v>
      </c>
      <c r="I313" s="97">
        <v>37</v>
      </c>
      <c r="J313" s="96" t="s">
        <v>147</v>
      </c>
      <c r="K313" s="97">
        <v>0</v>
      </c>
      <c r="L313" s="97">
        <v>13</v>
      </c>
      <c r="M313" s="97">
        <v>0</v>
      </c>
      <c r="N313" s="98">
        <v>1592</v>
      </c>
    </row>
    <row r="314" spans="1:14">
      <c r="A314" s="93">
        <v>2582</v>
      </c>
      <c r="B314" s="107" t="s">
        <v>529</v>
      </c>
      <c r="C314" s="97">
        <v>854</v>
      </c>
      <c r="D314" s="97">
        <v>576</v>
      </c>
      <c r="E314" s="97">
        <v>345</v>
      </c>
      <c r="F314" s="97">
        <v>305</v>
      </c>
      <c r="G314" s="97">
        <v>172</v>
      </c>
      <c r="H314" s="97">
        <v>41</v>
      </c>
      <c r="I314" s="97">
        <v>26</v>
      </c>
      <c r="J314" s="97">
        <v>20</v>
      </c>
      <c r="K314" s="97" t="s">
        <v>147</v>
      </c>
      <c r="L314" s="97">
        <v>6</v>
      </c>
      <c r="M314" s="97">
        <v>0</v>
      </c>
      <c r="N314" s="98">
        <v>1311</v>
      </c>
    </row>
    <row r="315" spans="1:14">
      <c r="A315" s="93">
        <v>2583</v>
      </c>
      <c r="B315" s="107" t="s">
        <v>530</v>
      </c>
      <c r="C315" s="97">
        <v>319</v>
      </c>
      <c r="D315" s="97">
        <v>309</v>
      </c>
      <c r="E315" s="97">
        <v>131</v>
      </c>
      <c r="F315" s="97">
        <v>117</v>
      </c>
      <c r="G315" s="97">
        <v>9</v>
      </c>
      <c r="H315" s="97">
        <v>8</v>
      </c>
      <c r="I315" s="97" t="s">
        <v>147</v>
      </c>
      <c r="J315" s="97">
        <v>5</v>
      </c>
      <c r="K315" s="97" t="s">
        <v>147</v>
      </c>
      <c r="L315" s="97" t="s">
        <v>147</v>
      </c>
      <c r="M315" s="97">
        <v>0</v>
      </c>
      <c r="N315" s="98">
        <v>525</v>
      </c>
    </row>
    <row r="316" spans="1:14">
      <c r="A316" s="93">
        <v>2584</v>
      </c>
      <c r="B316" s="107" t="s">
        <v>531</v>
      </c>
      <c r="C316" s="97">
        <v>507</v>
      </c>
      <c r="D316" s="97">
        <v>479</v>
      </c>
      <c r="E316" s="97">
        <v>247</v>
      </c>
      <c r="F316" s="97">
        <v>288</v>
      </c>
      <c r="G316" s="97">
        <v>112</v>
      </c>
      <c r="H316" s="97">
        <v>24</v>
      </c>
      <c r="I316" s="97">
        <v>16</v>
      </c>
      <c r="J316" s="97">
        <v>13</v>
      </c>
      <c r="K316" s="97">
        <v>5</v>
      </c>
      <c r="L316" s="97">
        <v>4</v>
      </c>
      <c r="M316" s="97">
        <v>0</v>
      </c>
      <c r="N316" s="98">
        <v>919</v>
      </c>
    </row>
    <row r="317" spans="1:14">
      <c r="A317" s="32" t="s">
        <v>777</v>
      </c>
    </row>
    <row r="318" spans="1:14" ht="14.25" thickBot="1">
      <c r="A318" s="114" t="s">
        <v>567</v>
      </c>
    </row>
    <row r="319" spans="1:14" ht="14.25" thickBot="1">
      <c r="A319" s="78" t="s">
        <v>570</v>
      </c>
      <c r="B319" s="80"/>
    </row>
    <row r="320" spans="1:14" ht="14.25" thickBot="1">
      <c r="A320" s="78" t="s">
        <v>574</v>
      </c>
      <c r="B320" s="80"/>
    </row>
    <row r="321" spans="2:2" ht="14.25" thickBot="1">
      <c r="B321" s="81"/>
    </row>
    <row r="322" spans="2:2" ht="14.25" thickBot="1">
      <c r="B322" s="80"/>
    </row>
    <row r="323" spans="2:2" ht="14.25" thickBot="1">
      <c r="B323" s="80"/>
    </row>
    <row r="324" spans="2:2" ht="14.25" thickBot="1">
      <c r="B324" s="80"/>
    </row>
    <row r="325" spans="2:2" ht="14.25" thickBot="1">
      <c r="B325" s="80"/>
    </row>
    <row r="326" spans="2:2" ht="14.25" thickBot="1">
      <c r="B326" s="80"/>
    </row>
    <row r="327" spans="2:2" ht="14.25" thickBot="1">
      <c r="B327" s="80"/>
    </row>
    <row r="328" spans="2:2" ht="14.25" thickBot="1">
      <c r="B328" s="80"/>
    </row>
    <row r="329" spans="2:2" ht="14.25" thickBot="1">
      <c r="B329" s="80"/>
    </row>
    <row r="330" spans="2:2" ht="14.25" thickBot="1">
      <c r="B330" s="80"/>
    </row>
    <row r="331" spans="2:2" ht="14.25" thickBot="1">
      <c r="B331" s="80"/>
    </row>
    <row r="332" spans="2:2" ht="14.25" thickBot="1">
      <c r="B332" s="80"/>
    </row>
    <row r="333" spans="2:2" ht="14.25" thickBot="1">
      <c r="B333" s="80"/>
    </row>
    <row r="334" spans="2:2" ht="14.25" thickBot="1">
      <c r="B334" s="80"/>
    </row>
    <row r="335" spans="2:2" ht="14.25" thickBot="1">
      <c r="B335" s="80"/>
    </row>
    <row r="336" spans="2:2" ht="14.25" thickBot="1">
      <c r="B336" s="80"/>
    </row>
    <row r="337" spans="2:14" ht="14.25" thickBot="1">
      <c r="B337" s="80"/>
    </row>
    <row r="338" spans="2:14" ht="14.25" thickBot="1">
      <c r="B338" s="80"/>
    </row>
    <row r="339" spans="2:14" ht="14.25" thickBot="1">
      <c r="B339" s="80"/>
    </row>
    <row r="340" spans="2:14" ht="14.25" thickBot="1">
      <c r="B340" s="80"/>
    </row>
    <row r="341" spans="2:14" ht="14.25" thickBot="1">
      <c r="B341" s="80"/>
    </row>
    <row r="342" spans="2:14">
      <c r="B342" s="80"/>
    </row>
    <row r="344" spans="2:14" ht="14.25" thickBot="1"/>
    <row r="345" spans="2:14">
      <c r="B345" s="80"/>
      <c r="C345" s="87"/>
      <c r="D345" s="88"/>
      <c r="E345" s="88"/>
      <c r="F345" s="88"/>
      <c r="G345" s="88"/>
      <c r="H345" s="88"/>
      <c r="I345" s="88"/>
      <c r="J345" s="88"/>
      <c r="K345" s="88"/>
      <c r="L345" s="88"/>
      <c r="M345" s="88"/>
      <c r="N345" s="88"/>
    </row>
  </sheetData>
  <pageMargins left="0.7" right="0.7" top="0.75" bottom="0.75" header="0.3" footer="0.3"/>
  <pageSetup paperSize="9" fitToHeight="0" orientation="landscape" r:id="rId1"/>
  <ignoredErrors>
    <ignoredError sqref="A6:A103" numberStoredAsText="1"/>
  </ignoredErrors>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72B60-6880-4153-B0D4-30DC602F9683}">
  <sheetPr codeName="Blad20">
    <tabColor theme="2" tint="-9.9978637043366805E-2"/>
  </sheetPr>
  <dimension ref="A1:N345"/>
  <sheetViews>
    <sheetView showGridLines="0" zoomScaleNormal="100" workbookViewId="0">
      <pane ySplit="5" topLeftCell="A6" activePane="bottomLeft" state="frozen"/>
      <selection pane="bottomLeft"/>
    </sheetView>
  </sheetViews>
  <sheetFormatPr defaultColWidth="9.33203125" defaultRowHeight="13.5"/>
  <cols>
    <col min="1" max="1" width="15.33203125" style="24" customWidth="1"/>
    <col min="2" max="2" width="30.6640625" style="24" customWidth="1"/>
    <col min="3" max="3" width="16.83203125" style="84" customWidth="1"/>
    <col min="4" max="4" width="32.6640625" style="84" customWidth="1"/>
    <col min="5" max="5" width="26.33203125" style="84" customWidth="1"/>
    <col min="6" max="6" width="19.1640625" style="84" customWidth="1"/>
    <col min="7" max="7" width="13.33203125" style="84" customWidth="1"/>
    <col min="8" max="8" width="17.6640625" style="84" customWidth="1"/>
    <col min="9" max="9" width="22" style="84" customWidth="1"/>
    <col min="10" max="11" width="13.33203125" style="84" customWidth="1"/>
    <col min="12" max="12" width="26.5" style="84" customWidth="1"/>
    <col min="13" max="13" width="17.5" style="84" customWidth="1"/>
    <col min="14" max="14" width="16.33203125" style="84" customWidth="1"/>
    <col min="15" max="18" width="9.33203125" style="24" customWidth="1"/>
    <col min="19" max="21" width="9.33203125" style="24"/>
    <col min="22" max="22" width="11.5" style="24" bestFit="1" customWidth="1"/>
    <col min="23" max="16384" width="9.33203125" style="24"/>
  </cols>
  <sheetData>
    <row r="1" spans="1:14">
      <c r="A1" s="74" t="s">
        <v>555</v>
      </c>
    </row>
    <row r="2" spans="1:14" ht="17.25" customHeight="1">
      <c r="A2" s="215" t="s">
        <v>733</v>
      </c>
      <c r="B2" s="60"/>
      <c r="C2" s="85"/>
      <c r="D2" s="85"/>
      <c r="E2" s="85"/>
      <c r="F2" s="85"/>
      <c r="G2" s="85"/>
      <c r="H2" s="85"/>
      <c r="I2" s="85"/>
      <c r="J2" s="85"/>
      <c r="K2" s="85"/>
      <c r="L2" s="85"/>
      <c r="M2" s="85"/>
      <c r="N2" s="85"/>
    </row>
    <row r="3" spans="1:14" ht="17.25" customHeight="1">
      <c r="A3" s="58" t="s">
        <v>734</v>
      </c>
      <c r="B3" s="59"/>
      <c r="C3" s="86"/>
      <c r="D3" s="86"/>
      <c r="E3" s="86"/>
      <c r="F3" s="86"/>
      <c r="G3" s="86"/>
      <c r="H3" s="86"/>
      <c r="I3" s="86"/>
      <c r="J3" s="86"/>
      <c r="K3" s="86"/>
      <c r="L3" s="86"/>
      <c r="M3" s="86"/>
      <c r="N3" s="86"/>
    </row>
    <row r="4" spans="1:14" s="83" customFormat="1" ht="24" customHeight="1">
      <c r="A4" s="89" t="s">
        <v>122</v>
      </c>
      <c r="B4" s="90" t="s">
        <v>121</v>
      </c>
      <c r="C4" s="91" t="s">
        <v>124</v>
      </c>
      <c r="D4" s="91" t="s">
        <v>125</v>
      </c>
      <c r="E4" s="91" t="s">
        <v>706</v>
      </c>
      <c r="F4" s="91" t="s">
        <v>48</v>
      </c>
      <c r="G4" s="91" t="s">
        <v>135</v>
      </c>
      <c r="H4" s="91" t="s">
        <v>50</v>
      </c>
      <c r="I4" s="91" t="s">
        <v>137</v>
      </c>
      <c r="J4" s="91" t="s">
        <v>138</v>
      </c>
      <c r="K4" s="91" t="s">
        <v>139</v>
      </c>
      <c r="L4" s="91" t="s">
        <v>140</v>
      </c>
      <c r="M4" s="91" t="s">
        <v>141</v>
      </c>
      <c r="N4" s="92" t="s">
        <v>56</v>
      </c>
    </row>
    <row r="5" spans="1:14">
      <c r="A5" s="93">
        <v>0</v>
      </c>
      <c r="B5" s="107" t="s">
        <v>142</v>
      </c>
      <c r="C5" s="96">
        <v>290297</v>
      </c>
      <c r="D5" s="97">
        <v>225347</v>
      </c>
      <c r="E5" s="97">
        <v>111636</v>
      </c>
      <c r="F5" s="97">
        <v>74139</v>
      </c>
      <c r="G5" s="97">
        <v>38376</v>
      </c>
      <c r="H5" s="97">
        <v>35268</v>
      </c>
      <c r="I5" s="97">
        <v>18211</v>
      </c>
      <c r="J5" s="97">
        <v>12522</v>
      </c>
      <c r="K5" s="97">
        <v>4784</v>
      </c>
      <c r="L5" s="97">
        <v>1854</v>
      </c>
      <c r="M5" s="97">
        <v>2646</v>
      </c>
      <c r="N5" s="98">
        <v>428113</v>
      </c>
    </row>
    <row r="6" spans="1:14">
      <c r="A6" s="101" t="s">
        <v>143</v>
      </c>
      <c r="B6" s="108" t="s">
        <v>533</v>
      </c>
      <c r="C6" s="102">
        <v>49627</v>
      </c>
      <c r="D6" s="102">
        <v>44492</v>
      </c>
      <c r="E6" s="102">
        <v>20804</v>
      </c>
      <c r="F6" s="102">
        <v>11434</v>
      </c>
      <c r="G6" s="102">
        <v>8747</v>
      </c>
      <c r="H6" s="102">
        <v>3755</v>
      </c>
      <c r="I6" s="102">
        <v>4727</v>
      </c>
      <c r="J6" s="102">
        <v>2238</v>
      </c>
      <c r="K6" s="102">
        <v>2174</v>
      </c>
      <c r="L6" s="102">
        <v>210</v>
      </c>
      <c r="M6" s="102">
        <v>1118</v>
      </c>
      <c r="N6" s="103">
        <v>78170</v>
      </c>
    </row>
    <row r="7" spans="1:14">
      <c r="A7" s="95" t="s">
        <v>145</v>
      </c>
      <c r="B7" s="109" t="s">
        <v>146</v>
      </c>
      <c r="C7" s="99">
        <v>881</v>
      </c>
      <c r="D7" s="99">
        <v>798</v>
      </c>
      <c r="E7" s="99">
        <v>477</v>
      </c>
      <c r="F7" s="99">
        <v>229</v>
      </c>
      <c r="G7" s="99">
        <v>180</v>
      </c>
      <c r="H7" s="99">
        <v>76</v>
      </c>
      <c r="I7" s="99">
        <v>93</v>
      </c>
      <c r="J7" s="99">
        <v>24</v>
      </c>
      <c r="K7" s="99">
        <v>45</v>
      </c>
      <c r="L7" s="99" t="s">
        <v>147</v>
      </c>
      <c r="M7" s="99">
        <v>0</v>
      </c>
      <c r="N7" s="100">
        <v>1512</v>
      </c>
    </row>
    <row r="8" spans="1:14">
      <c r="A8" s="95" t="s">
        <v>148</v>
      </c>
      <c r="B8" s="109" t="s">
        <v>149</v>
      </c>
      <c r="C8" s="99">
        <v>680</v>
      </c>
      <c r="D8" s="99">
        <v>538</v>
      </c>
      <c r="E8" s="99">
        <v>319</v>
      </c>
      <c r="F8" s="99">
        <v>217</v>
      </c>
      <c r="G8" s="99">
        <v>69</v>
      </c>
      <c r="H8" s="99">
        <v>69</v>
      </c>
      <c r="I8" s="99">
        <v>80</v>
      </c>
      <c r="J8" s="99">
        <v>34</v>
      </c>
      <c r="K8" s="99">
        <v>19</v>
      </c>
      <c r="L8" s="99" t="s">
        <v>147</v>
      </c>
      <c r="M8" s="99">
        <v>0</v>
      </c>
      <c r="N8" s="100">
        <v>1066</v>
      </c>
    </row>
    <row r="9" spans="1:14">
      <c r="A9" s="95" t="s">
        <v>150</v>
      </c>
      <c r="B9" s="109" t="s">
        <v>151</v>
      </c>
      <c r="C9" s="99">
        <v>1191</v>
      </c>
      <c r="D9" s="99">
        <v>912</v>
      </c>
      <c r="E9" s="99">
        <v>439</v>
      </c>
      <c r="F9" s="99">
        <v>305</v>
      </c>
      <c r="G9" s="99">
        <v>269</v>
      </c>
      <c r="H9" s="99">
        <v>91</v>
      </c>
      <c r="I9" s="99">
        <v>88</v>
      </c>
      <c r="J9" s="99">
        <v>71</v>
      </c>
      <c r="K9" s="99">
        <v>25</v>
      </c>
      <c r="L9" s="99">
        <v>5</v>
      </c>
      <c r="M9" s="99" t="s">
        <v>147</v>
      </c>
      <c r="N9" s="100">
        <v>1699</v>
      </c>
    </row>
    <row r="10" spans="1:14">
      <c r="A10" s="95" t="s">
        <v>152</v>
      </c>
      <c r="B10" s="109" t="s">
        <v>153</v>
      </c>
      <c r="C10" s="99">
        <v>755</v>
      </c>
      <c r="D10" s="99">
        <v>680</v>
      </c>
      <c r="E10" s="99">
        <v>365</v>
      </c>
      <c r="F10" s="99">
        <v>198</v>
      </c>
      <c r="G10" s="99">
        <v>0</v>
      </c>
      <c r="H10" s="99">
        <v>113</v>
      </c>
      <c r="I10" s="99">
        <v>100</v>
      </c>
      <c r="J10" s="99">
        <v>36</v>
      </c>
      <c r="K10" s="99">
        <v>22</v>
      </c>
      <c r="L10" s="99" t="s">
        <v>147</v>
      </c>
      <c r="M10" s="99" t="s">
        <v>147</v>
      </c>
      <c r="N10" s="100">
        <v>1283</v>
      </c>
    </row>
    <row r="11" spans="1:14">
      <c r="A11" s="95" t="s">
        <v>154</v>
      </c>
      <c r="B11" s="109" t="s">
        <v>155</v>
      </c>
      <c r="C11" s="99">
        <v>1867</v>
      </c>
      <c r="D11" s="99">
        <v>1822</v>
      </c>
      <c r="E11" s="99">
        <v>635</v>
      </c>
      <c r="F11" s="99">
        <v>684</v>
      </c>
      <c r="G11" s="99">
        <v>557</v>
      </c>
      <c r="H11" s="99">
        <v>190</v>
      </c>
      <c r="I11" s="99">
        <v>137</v>
      </c>
      <c r="J11" s="99">
        <v>146</v>
      </c>
      <c r="K11" s="99">
        <v>47</v>
      </c>
      <c r="L11" s="99">
        <v>13</v>
      </c>
      <c r="M11" s="99">
        <v>212</v>
      </c>
      <c r="N11" s="100">
        <v>2937</v>
      </c>
    </row>
    <row r="12" spans="1:14">
      <c r="A12" s="95" t="s">
        <v>156</v>
      </c>
      <c r="B12" s="109" t="s">
        <v>157</v>
      </c>
      <c r="C12" s="99">
        <v>581</v>
      </c>
      <c r="D12" s="99">
        <v>695</v>
      </c>
      <c r="E12" s="99">
        <v>275</v>
      </c>
      <c r="F12" s="99">
        <v>280</v>
      </c>
      <c r="G12" s="99">
        <v>41</v>
      </c>
      <c r="H12" s="99">
        <v>71</v>
      </c>
      <c r="I12" s="99">
        <v>50</v>
      </c>
      <c r="J12" s="99">
        <v>0</v>
      </c>
      <c r="K12" s="99">
        <v>16</v>
      </c>
      <c r="L12" s="99" t="s">
        <v>147</v>
      </c>
      <c r="M12" s="99">
        <v>5</v>
      </c>
      <c r="N12" s="100">
        <v>953</v>
      </c>
    </row>
    <row r="13" spans="1:14">
      <c r="A13" s="95" t="s">
        <v>158</v>
      </c>
      <c r="B13" s="109" t="s">
        <v>159</v>
      </c>
      <c r="C13" s="99">
        <v>1850</v>
      </c>
      <c r="D13" s="99">
        <v>1602</v>
      </c>
      <c r="E13" s="99">
        <v>787</v>
      </c>
      <c r="F13" s="99">
        <v>613</v>
      </c>
      <c r="G13" s="99">
        <v>290</v>
      </c>
      <c r="H13" s="99">
        <v>219</v>
      </c>
      <c r="I13" s="99">
        <v>186</v>
      </c>
      <c r="J13" s="99">
        <v>114</v>
      </c>
      <c r="K13" s="99">
        <v>72</v>
      </c>
      <c r="L13" s="99">
        <v>15</v>
      </c>
      <c r="M13" s="99">
        <v>0</v>
      </c>
      <c r="N13" s="100">
        <v>2992</v>
      </c>
    </row>
    <row r="14" spans="1:14">
      <c r="A14" s="95" t="s">
        <v>160</v>
      </c>
      <c r="B14" s="109" t="s">
        <v>161</v>
      </c>
      <c r="C14" s="99">
        <v>1649</v>
      </c>
      <c r="D14" s="99">
        <v>1495</v>
      </c>
      <c r="E14" s="99">
        <v>667</v>
      </c>
      <c r="F14" s="99">
        <v>398</v>
      </c>
      <c r="G14" s="99">
        <v>54</v>
      </c>
      <c r="H14" s="99">
        <v>125</v>
      </c>
      <c r="I14" s="99">
        <v>183</v>
      </c>
      <c r="J14" s="99">
        <v>47</v>
      </c>
      <c r="K14" s="99">
        <v>18</v>
      </c>
      <c r="L14" s="99">
        <v>8</v>
      </c>
      <c r="M14" s="99">
        <v>0</v>
      </c>
      <c r="N14" s="100">
        <v>2534</v>
      </c>
    </row>
    <row r="15" spans="1:14">
      <c r="A15" s="95" t="s">
        <v>162</v>
      </c>
      <c r="B15" s="109" t="s">
        <v>163</v>
      </c>
      <c r="C15" s="99">
        <v>430</v>
      </c>
      <c r="D15" s="99">
        <v>369</v>
      </c>
      <c r="E15" s="99">
        <v>169</v>
      </c>
      <c r="F15" s="99">
        <v>0</v>
      </c>
      <c r="G15" s="99">
        <v>113</v>
      </c>
      <c r="H15" s="99">
        <v>41</v>
      </c>
      <c r="I15" s="99">
        <v>74</v>
      </c>
      <c r="J15" s="99">
        <v>38</v>
      </c>
      <c r="K15" s="99" t="s">
        <v>147</v>
      </c>
      <c r="L15" s="99" t="s">
        <v>147</v>
      </c>
      <c r="M15" s="99">
        <v>0</v>
      </c>
      <c r="N15" s="100">
        <v>637</v>
      </c>
    </row>
    <row r="16" spans="1:14">
      <c r="A16" s="95" t="s">
        <v>164</v>
      </c>
      <c r="B16" s="109" t="s">
        <v>165</v>
      </c>
      <c r="C16" s="99">
        <v>1766</v>
      </c>
      <c r="D16" s="99">
        <v>1415</v>
      </c>
      <c r="E16" s="99">
        <v>782</v>
      </c>
      <c r="F16" s="99">
        <v>327</v>
      </c>
      <c r="G16" s="99">
        <v>322</v>
      </c>
      <c r="H16" s="99">
        <v>244</v>
      </c>
      <c r="I16" s="99">
        <v>192</v>
      </c>
      <c r="J16" s="99">
        <v>39</v>
      </c>
      <c r="K16" s="99">
        <v>52</v>
      </c>
      <c r="L16" s="99">
        <v>23</v>
      </c>
      <c r="M16" s="99">
        <v>51</v>
      </c>
      <c r="N16" s="100">
        <v>2832</v>
      </c>
    </row>
    <row r="17" spans="1:14">
      <c r="A17" s="95" t="s">
        <v>166</v>
      </c>
      <c r="B17" s="109" t="s">
        <v>167</v>
      </c>
      <c r="C17" s="99">
        <v>1524</v>
      </c>
      <c r="D17" s="99">
        <v>922</v>
      </c>
      <c r="E17" s="99">
        <v>413</v>
      </c>
      <c r="F17" s="99">
        <v>449</v>
      </c>
      <c r="G17" s="99">
        <v>400</v>
      </c>
      <c r="H17" s="99">
        <v>122</v>
      </c>
      <c r="I17" s="99">
        <v>96</v>
      </c>
      <c r="J17" s="99">
        <v>86</v>
      </c>
      <c r="K17" s="99">
        <v>18</v>
      </c>
      <c r="L17" s="99">
        <v>5</v>
      </c>
      <c r="M17" s="99">
        <v>10</v>
      </c>
      <c r="N17" s="100">
        <v>2026</v>
      </c>
    </row>
    <row r="18" spans="1:14">
      <c r="A18" s="95" t="s">
        <v>168</v>
      </c>
      <c r="B18" s="109" t="s">
        <v>169</v>
      </c>
      <c r="C18" s="99">
        <v>616</v>
      </c>
      <c r="D18" s="99">
        <v>559</v>
      </c>
      <c r="E18" s="99">
        <v>247</v>
      </c>
      <c r="F18" s="99">
        <v>258</v>
      </c>
      <c r="G18" s="99">
        <v>163</v>
      </c>
      <c r="H18" s="99">
        <v>75</v>
      </c>
      <c r="I18" s="99">
        <v>52</v>
      </c>
      <c r="J18" s="99">
        <v>37</v>
      </c>
      <c r="K18" s="99">
        <v>13</v>
      </c>
      <c r="L18" s="99">
        <v>4</v>
      </c>
      <c r="M18" s="99">
        <v>19</v>
      </c>
      <c r="N18" s="100">
        <v>951</v>
      </c>
    </row>
    <row r="19" spans="1:14">
      <c r="A19" s="95" t="s">
        <v>170</v>
      </c>
      <c r="B19" s="109" t="s">
        <v>171</v>
      </c>
      <c r="C19" s="99">
        <v>226</v>
      </c>
      <c r="D19" s="99">
        <v>188</v>
      </c>
      <c r="E19" s="99">
        <v>54</v>
      </c>
      <c r="F19" s="99">
        <v>114</v>
      </c>
      <c r="G19" s="99">
        <v>27</v>
      </c>
      <c r="H19" s="99">
        <v>7</v>
      </c>
      <c r="I19" s="99">
        <v>34</v>
      </c>
      <c r="J19" s="99">
        <v>12</v>
      </c>
      <c r="K19" s="99" t="s">
        <v>147</v>
      </c>
      <c r="L19" s="99" t="s">
        <v>147</v>
      </c>
      <c r="M19" s="99">
        <v>0</v>
      </c>
      <c r="N19" s="100">
        <v>342</v>
      </c>
    </row>
    <row r="20" spans="1:14">
      <c r="A20" s="95" t="s">
        <v>172</v>
      </c>
      <c r="B20" s="109" t="s">
        <v>173</v>
      </c>
      <c r="C20" s="99">
        <v>2096</v>
      </c>
      <c r="D20" s="99">
        <v>1312</v>
      </c>
      <c r="E20" s="99">
        <v>928</v>
      </c>
      <c r="F20" s="99">
        <v>0</v>
      </c>
      <c r="G20" s="99">
        <v>0</v>
      </c>
      <c r="H20" s="99">
        <v>43</v>
      </c>
      <c r="I20" s="99">
        <v>151</v>
      </c>
      <c r="J20" s="99">
        <v>45</v>
      </c>
      <c r="K20" s="99">
        <v>31</v>
      </c>
      <c r="L20" s="99" t="s">
        <v>147</v>
      </c>
      <c r="M20" s="99">
        <v>91</v>
      </c>
      <c r="N20" s="100">
        <v>3052</v>
      </c>
    </row>
    <row r="21" spans="1:14">
      <c r="A21" s="95" t="s">
        <v>174</v>
      </c>
      <c r="B21" s="109" t="s">
        <v>175</v>
      </c>
      <c r="C21" s="99">
        <v>869</v>
      </c>
      <c r="D21" s="99">
        <v>625</v>
      </c>
      <c r="E21" s="99">
        <v>438</v>
      </c>
      <c r="F21" s="99">
        <v>178</v>
      </c>
      <c r="G21" s="99">
        <v>150</v>
      </c>
      <c r="H21" s="99">
        <v>76</v>
      </c>
      <c r="I21" s="99">
        <v>90</v>
      </c>
      <c r="J21" s="99">
        <v>55</v>
      </c>
      <c r="K21" s="99">
        <v>5</v>
      </c>
      <c r="L21" s="99">
        <v>4</v>
      </c>
      <c r="M21" s="99">
        <v>0</v>
      </c>
      <c r="N21" s="100">
        <v>1385</v>
      </c>
    </row>
    <row r="22" spans="1:14">
      <c r="A22" s="95" t="s">
        <v>176</v>
      </c>
      <c r="B22" s="109" t="s">
        <v>177</v>
      </c>
      <c r="C22" s="99">
        <v>1267</v>
      </c>
      <c r="D22" s="99">
        <v>1135</v>
      </c>
      <c r="E22" s="99">
        <v>719</v>
      </c>
      <c r="F22" s="99">
        <v>375</v>
      </c>
      <c r="G22" s="99">
        <v>75</v>
      </c>
      <c r="H22" s="99">
        <v>82</v>
      </c>
      <c r="I22" s="99">
        <v>187</v>
      </c>
      <c r="J22" s="99">
        <v>39</v>
      </c>
      <c r="K22" s="99">
        <v>15</v>
      </c>
      <c r="L22" s="99" t="s">
        <v>147</v>
      </c>
      <c r="M22" s="99">
        <v>0</v>
      </c>
      <c r="N22" s="100">
        <v>2137</v>
      </c>
    </row>
    <row r="23" spans="1:14">
      <c r="A23" s="95" t="s">
        <v>178</v>
      </c>
      <c r="B23" s="109" t="s">
        <v>144</v>
      </c>
      <c r="C23" s="99">
        <v>19176</v>
      </c>
      <c r="D23" s="99">
        <v>19142</v>
      </c>
      <c r="E23" s="99">
        <v>7595</v>
      </c>
      <c r="F23" s="99">
        <v>4413</v>
      </c>
      <c r="G23" s="99">
        <v>4347</v>
      </c>
      <c r="H23" s="99">
        <v>1131</v>
      </c>
      <c r="I23" s="99">
        <v>1679</v>
      </c>
      <c r="J23" s="99">
        <v>779</v>
      </c>
      <c r="K23" s="99">
        <v>1519</v>
      </c>
      <c r="L23" s="99">
        <v>56</v>
      </c>
      <c r="M23" s="99">
        <v>0</v>
      </c>
      <c r="N23" s="100">
        <v>30575</v>
      </c>
    </row>
    <row r="24" spans="1:14">
      <c r="A24" s="95" t="s">
        <v>179</v>
      </c>
      <c r="B24" s="109" t="s">
        <v>180</v>
      </c>
      <c r="C24" s="99">
        <v>1889</v>
      </c>
      <c r="D24" s="99">
        <v>1711</v>
      </c>
      <c r="E24" s="99">
        <v>834</v>
      </c>
      <c r="F24" s="99">
        <v>429</v>
      </c>
      <c r="G24" s="99">
        <v>380</v>
      </c>
      <c r="H24" s="99">
        <v>155</v>
      </c>
      <c r="I24" s="99">
        <v>300</v>
      </c>
      <c r="J24" s="99">
        <v>111</v>
      </c>
      <c r="K24" s="99">
        <v>88</v>
      </c>
      <c r="L24" s="99">
        <v>8</v>
      </c>
      <c r="M24" s="99">
        <v>334</v>
      </c>
      <c r="N24" s="100">
        <v>3078</v>
      </c>
    </row>
    <row r="25" spans="1:14">
      <c r="A25" s="95" t="s">
        <v>181</v>
      </c>
      <c r="B25" s="109" t="s">
        <v>182</v>
      </c>
      <c r="C25" s="99">
        <v>2079</v>
      </c>
      <c r="D25" s="99">
        <v>2014</v>
      </c>
      <c r="E25" s="99">
        <v>978</v>
      </c>
      <c r="F25" s="99">
        <v>470</v>
      </c>
      <c r="G25" s="99">
        <v>223</v>
      </c>
      <c r="H25" s="99">
        <v>255</v>
      </c>
      <c r="I25" s="99">
        <v>257</v>
      </c>
      <c r="J25" s="99">
        <v>146</v>
      </c>
      <c r="K25" s="99">
        <v>78</v>
      </c>
      <c r="L25" s="99">
        <v>7</v>
      </c>
      <c r="M25" s="99">
        <v>120</v>
      </c>
      <c r="N25" s="100">
        <v>3555</v>
      </c>
    </row>
    <row r="26" spans="1:14">
      <c r="A26" s="95" t="s">
        <v>183</v>
      </c>
      <c r="B26" s="109" t="s">
        <v>184</v>
      </c>
      <c r="C26" s="99">
        <v>743</v>
      </c>
      <c r="D26" s="99">
        <v>796</v>
      </c>
      <c r="E26" s="99">
        <v>317</v>
      </c>
      <c r="F26" s="99">
        <v>38</v>
      </c>
      <c r="G26" s="99">
        <v>193</v>
      </c>
      <c r="H26" s="99">
        <v>28</v>
      </c>
      <c r="I26" s="99">
        <v>60</v>
      </c>
      <c r="J26" s="99">
        <v>28</v>
      </c>
      <c r="K26" s="99">
        <v>15</v>
      </c>
      <c r="L26" s="99">
        <v>5</v>
      </c>
      <c r="M26" s="99">
        <v>28</v>
      </c>
      <c r="N26" s="100">
        <v>1324</v>
      </c>
    </row>
    <row r="27" spans="1:14">
      <c r="A27" s="95" t="s">
        <v>185</v>
      </c>
      <c r="B27" s="109" t="s">
        <v>186</v>
      </c>
      <c r="C27" s="99">
        <v>1469</v>
      </c>
      <c r="D27" s="99">
        <v>1298</v>
      </c>
      <c r="E27" s="99">
        <v>792</v>
      </c>
      <c r="F27" s="99">
        <v>351</v>
      </c>
      <c r="G27" s="99">
        <v>34</v>
      </c>
      <c r="H27" s="99">
        <v>5</v>
      </c>
      <c r="I27" s="99">
        <v>144</v>
      </c>
      <c r="J27" s="99">
        <v>39</v>
      </c>
      <c r="K27" s="99">
        <v>21</v>
      </c>
      <c r="L27" s="99" t="s">
        <v>147</v>
      </c>
      <c r="M27" s="99" t="s">
        <v>147</v>
      </c>
      <c r="N27" s="100">
        <v>2389</v>
      </c>
    </row>
    <row r="28" spans="1:14">
      <c r="A28" s="95" t="s">
        <v>187</v>
      </c>
      <c r="B28" s="109" t="s">
        <v>188</v>
      </c>
      <c r="C28" s="99">
        <v>1266</v>
      </c>
      <c r="D28" s="99">
        <v>1112</v>
      </c>
      <c r="E28" s="99">
        <v>696</v>
      </c>
      <c r="F28" s="99">
        <v>456</v>
      </c>
      <c r="G28" s="99">
        <v>148</v>
      </c>
      <c r="H28" s="99">
        <v>69</v>
      </c>
      <c r="I28" s="99">
        <v>157</v>
      </c>
      <c r="J28" s="99">
        <v>75</v>
      </c>
      <c r="K28" s="99">
        <v>8</v>
      </c>
      <c r="L28" s="99">
        <v>0</v>
      </c>
      <c r="M28" s="99">
        <v>10</v>
      </c>
      <c r="N28" s="100">
        <v>2112</v>
      </c>
    </row>
    <row r="29" spans="1:14">
      <c r="A29" s="95" t="s">
        <v>189</v>
      </c>
      <c r="B29" s="109" t="s">
        <v>190</v>
      </c>
      <c r="C29" s="99">
        <v>306</v>
      </c>
      <c r="D29" s="99">
        <v>246</v>
      </c>
      <c r="E29" s="99">
        <v>99</v>
      </c>
      <c r="F29" s="99">
        <v>138</v>
      </c>
      <c r="G29" s="99">
        <v>7</v>
      </c>
      <c r="H29" s="99">
        <v>42</v>
      </c>
      <c r="I29" s="99">
        <v>37</v>
      </c>
      <c r="J29" s="99">
        <v>20</v>
      </c>
      <c r="K29" s="99" t="s">
        <v>147</v>
      </c>
      <c r="L29" s="99" t="s">
        <v>147</v>
      </c>
      <c r="M29" s="99">
        <v>5</v>
      </c>
      <c r="N29" s="100">
        <v>457</v>
      </c>
    </row>
    <row r="30" spans="1:14">
      <c r="A30" s="95" t="s">
        <v>191</v>
      </c>
      <c r="B30" s="109" t="s">
        <v>192</v>
      </c>
      <c r="C30" s="99">
        <v>2715</v>
      </c>
      <c r="D30" s="99">
        <v>1836</v>
      </c>
      <c r="E30" s="99">
        <v>1191</v>
      </c>
      <c r="F30" s="99">
        <v>0</v>
      </c>
      <c r="G30" s="99">
        <v>340</v>
      </c>
      <c r="H30" s="99">
        <v>202</v>
      </c>
      <c r="I30" s="99">
        <v>143</v>
      </c>
      <c r="J30" s="99">
        <v>120</v>
      </c>
      <c r="K30" s="99">
        <v>27</v>
      </c>
      <c r="L30" s="99">
        <v>18</v>
      </c>
      <c r="M30" s="99">
        <v>157</v>
      </c>
      <c r="N30" s="100">
        <v>3970</v>
      </c>
    </row>
    <row r="31" spans="1:14">
      <c r="A31" s="95" t="s">
        <v>193</v>
      </c>
      <c r="B31" s="109" t="s">
        <v>194</v>
      </c>
      <c r="C31" s="99">
        <v>1017</v>
      </c>
      <c r="D31" s="99">
        <v>682</v>
      </c>
      <c r="E31" s="99">
        <v>404</v>
      </c>
      <c r="F31" s="99">
        <v>207</v>
      </c>
      <c r="G31" s="99">
        <v>163</v>
      </c>
      <c r="H31" s="99">
        <v>74</v>
      </c>
      <c r="I31" s="99">
        <v>59</v>
      </c>
      <c r="J31" s="99">
        <v>43</v>
      </c>
      <c r="K31" s="99">
        <v>7</v>
      </c>
      <c r="L31" s="99">
        <v>10</v>
      </c>
      <c r="M31" s="99">
        <v>73</v>
      </c>
      <c r="N31" s="100">
        <v>1430</v>
      </c>
    </row>
    <row r="32" spans="1:14">
      <c r="A32" s="95" t="s">
        <v>195</v>
      </c>
      <c r="B32" s="109" t="s">
        <v>196</v>
      </c>
      <c r="C32" s="99">
        <v>873</v>
      </c>
      <c r="D32" s="99">
        <v>712</v>
      </c>
      <c r="E32" s="99">
        <v>261</v>
      </c>
      <c r="F32" s="99">
        <v>316</v>
      </c>
      <c r="G32" s="99">
        <v>208</v>
      </c>
      <c r="H32" s="99">
        <v>152</v>
      </c>
      <c r="I32" s="99">
        <v>102</v>
      </c>
      <c r="J32" s="99">
        <v>55</v>
      </c>
      <c r="K32" s="99">
        <v>11</v>
      </c>
      <c r="L32" s="99">
        <v>11</v>
      </c>
      <c r="M32" s="99">
        <v>0</v>
      </c>
      <c r="N32" s="100">
        <v>1306</v>
      </c>
    </row>
    <row r="33" spans="1:14">
      <c r="A33" s="104" t="s">
        <v>197</v>
      </c>
      <c r="B33" s="110" t="s">
        <v>534</v>
      </c>
      <c r="C33" s="105">
        <v>9780</v>
      </c>
      <c r="D33" s="105">
        <v>7375</v>
      </c>
      <c r="E33" s="105">
        <v>3806</v>
      </c>
      <c r="F33" s="105">
        <v>1984</v>
      </c>
      <c r="G33" s="105">
        <v>609</v>
      </c>
      <c r="H33" s="105">
        <v>1237</v>
      </c>
      <c r="I33" s="105">
        <v>473</v>
      </c>
      <c r="J33" s="105">
        <v>359</v>
      </c>
      <c r="K33" s="105">
        <v>116</v>
      </c>
      <c r="L33" s="105">
        <v>114</v>
      </c>
      <c r="M33" s="105">
        <v>83</v>
      </c>
      <c r="N33" s="106">
        <v>14371</v>
      </c>
    </row>
    <row r="34" spans="1:14">
      <c r="A34" s="95" t="s">
        <v>199</v>
      </c>
      <c r="B34" s="109" t="s">
        <v>200</v>
      </c>
      <c r="C34" s="99">
        <v>667</v>
      </c>
      <c r="D34" s="99">
        <v>431</v>
      </c>
      <c r="E34" s="99">
        <v>165</v>
      </c>
      <c r="F34" s="99">
        <v>125</v>
      </c>
      <c r="G34" s="99">
        <v>153</v>
      </c>
      <c r="H34" s="99">
        <v>82</v>
      </c>
      <c r="I34" s="99">
        <v>55</v>
      </c>
      <c r="J34" s="99">
        <v>42</v>
      </c>
      <c r="K34" s="99" t="s">
        <v>147</v>
      </c>
      <c r="L34" s="99" t="s">
        <v>147</v>
      </c>
      <c r="M34" s="99">
        <v>0</v>
      </c>
      <c r="N34" s="100">
        <v>848</v>
      </c>
    </row>
    <row r="35" spans="1:14">
      <c r="A35" s="95" t="s">
        <v>201</v>
      </c>
      <c r="B35" s="109" t="s">
        <v>202</v>
      </c>
      <c r="C35" s="99">
        <v>374</v>
      </c>
      <c r="D35" s="99">
        <v>267</v>
      </c>
      <c r="E35" s="99">
        <v>91</v>
      </c>
      <c r="F35" s="99">
        <v>0</v>
      </c>
      <c r="G35" s="99">
        <v>28</v>
      </c>
      <c r="H35" s="99">
        <v>46</v>
      </c>
      <c r="I35" s="99">
        <v>32</v>
      </c>
      <c r="J35" s="99">
        <v>20</v>
      </c>
      <c r="K35" s="99">
        <v>11</v>
      </c>
      <c r="L35" s="99">
        <v>7</v>
      </c>
      <c r="M35" s="99">
        <v>0</v>
      </c>
      <c r="N35" s="100">
        <v>487</v>
      </c>
    </row>
    <row r="36" spans="1:14">
      <c r="A36" s="95" t="s">
        <v>203</v>
      </c>
      <c r="B36" s="109" t="s">
        <v>204</v>
      </c>
      <c r="C36" s="99">
        <v>300</v>
      </c>
      <c r="D36" s="99">
        <v>213</v>
      </c>
      <c r="E36" s="99">
        <v>136</v>
      </c>
      <c r="F36" s="99">
        <v>71</v>
      </c>
      <c r="G36" s="99">
        <v>56</v>
      </c>
      <c r="H36" s="99">
        <v>58</v>
      </c>
      <c r="I36" s="99">
        <v>21</v>
      </c>
      <c r="J36" s="99">
        <v>31</v>
      </c>
      <c r="K36" s="99">
        <v>0</v>
      </c>
      <c r="L36" s="99" t="s">
        <v>147</v>
      </c>
      <c r="M36" s="99">
        <v>40</v>
      </c>
      <c r="N36" s="100">
        <v>450</v>
      </c>
    </row>
    <row r="37" spans="1:14">
      <c r="A37" s="95" t="s">
        <v>205</v>
      </c>
      <c r="B37" s="109" t="s">
        <v>206</v>
      </c>
      <c r="C37" s="99">
        <v>438</v>
      </c>
      <c r="D37" s="99">
        <v>340</v>
      </c>
      <c r="E37" s="99">
        <v>181</v>
      </c>
      <c r="F37" s="99">
        <v>0</v>
      </c>
      <c r="G37" s="99">
        <v>91</v>
      </c>
      <c r="H37" s="99">
        <v>85</v>
      </c>
      <c r="I37" s="99">
        <v>14</v>
      </c>
      <c r="J37" s="99">
        <v>24</v>
      </c>
      <c r="K37" s="99">
        <v>4</v>
      </c>
      <c r="L37" s="99" t="s">
        <v>147</v>
      </c>
      <c r="M37" s="99" t="s">
        <v>147</v>
      </c>
      <c r="N37" s="100">
        <v>672</v>
      </c>
    </row>
    <row r="38" spans="1:14">
      <c r="A38" s="95" t="s">
        <v>207</v>
      </c>
      <c r="B38" s="109" t="s">
        <v>208</v>
      </c>
      <c r="C38" s="99">
        <v>684</v>
      </c>
      <c r="D38" s="99">
        <v>480</v>
      </c>
      <c r="E38" s="99">
        <v>222</v>
      </c>
      <c r="F38" s="99">
        <v>255</v>
      </c>
      <c r="G38" s="99" t="s">
        <v>147</v>
      </c>
      <c r="H38" s="99">
        <v>87</v>
      </c>
      <c r="I38" s="99">
        <v>25</v>
      </c>
      <c r="J38" s="99">
        <v>41</v>
      </c>
      <c r="K38" s="99">
        <v>10</v>
      </c>
      <c r="L38" s="99">
        <v>13</v>
      </c>
      <c r="M38" s="186" t="s">
        <v>147</v>
      </c>
      <c r="N38" s="100">
        <v>1013</v>
      </c>
    </row>
    <row r="39" spans="1:14">
      <c r="A39" s="95" t="s">
        <v>209</v>
      </c>
      <c r="B39" s="109" t="s">
        <v>198</v>
      </c>
      <c r="C39" s="99">
        <v>5079</v>
      </c>
      <c r="D39" s="99">
        <v>3867</v>
      </c>
      <c r="E39" s="99">
        <v>2336</v>
      </c>
      <c r="F39" s="99">
        <v>1375</v>
      </c>
      <c r="G39" s="99">
        <v>107</v>
      </c>
      <c r="H39" s="99">
        <v>633</v>
      </c>
      <c r="I39" s="99">
        <v>226</v>
      </c>
      <c r="J39" s="99">
        <v>12</v>
      </c>
      <c r="K39" s="99">
        <v>61</v>
      </c>
      <c r="L39" s="99">
        <v>51</v>
      </c>
      <c r="M39" s="99">
        <v>33</v>
      </c>
      <c r="N39" s="100">
        <v>7808</v>
      </c>
    </row>
    <row r="40" spans="1:14">
      <c r="A40" s="95" t="s">
        <v>210</v>
      </c>
      <c r="B40" s="109" t="s">
        <v>211</v>
      </c>
      <c r="C40" s="99">
        <v>1302</v>
      </c>
      <c r="D40" s="99">
        <v>1073</v>
      </c>
      <c r="E40" s="99">
        <v>532</v>
      </c>
      <c r="F40" s="99">
        <v>0</v>
      </c>
      <c r="G40" s="99">
        <v>152</v>
      </c>
      <c r="H40" s="99">
        <v>178</v>
      </c>
      <c r="I40" s="99">
        <v>76</v>
      </c>
      <c r="J40" s="99">
        <v>103</v>
      </c>
      <c r="K40" s="99">
        <v>26</v>
      </c>
      <c r="L40" s="99">
        <v>16</v>
      </c>
      <c r="M40" s="99">
        <v>5</v>
      </c>
      <c r="N40" s="100">
        <v>1968</v>
      </c>
    </row>
    <row r="41" spans="1:14">
      <c r="A41" s="95" t="s">
        <v>212</v>
      </c>
      <c r="B41" s="109" t="s">
        <v>213</v>
      </c>
      <c r="C41" s="99">
        <v>959</v>
      </c>
      <c r="D41" s="99">
        <v>728</v>
      </c>
      <c r="E41" s="99">
        <v>147</v>
      </c>
      <c r="F41" s="99">
        <v>160</v>
      </c>
      <c r="G41" s="186" t="s">
        <v>147</v>
      </c>
      <c r="H41" s="99">
        <v>68</v>
      </c>
      <c r="I41" s="99">
        <v>25</v>
      </c>
      <c r="J41" s="99">
        <v>87</v>
      </c>
      <c r="K41" s="99" t="s">
        <v>147</v>
      </c>
      <c r="L41" s="99">
        <v>21</v>
      </c>
      <c r="M41" s="99">
        <v>0</v>
      </c>
      <c r="N41" s="100">
        <v>1174</v>
      </c>
    </row>
    <row r="42" spans="1:14" ht="13.5" customHeight="1">
      <c r="A42" s="104" t="s">
        <v>214</v>
      </c>
      <c r="B42" s="110" t="s">
        <v>549</v>
      </c>
      <c r="C42" s="105">
        <v>10041</v>
      </c>
      <c r="D42" s="105">
        <v>6680</v>
      </c>
      <c r="E42" s="105">
        <v>3700</v>
      </c>
      <c r="F42" s="105">
        <v>2849</v>
      </c>
      <c r="G42" s="105">
        <v>245</v>
      </c>
      <c r="H42" s="105">
        <v>1129</v>
      </c>
      <c r="I42" s="105">
        <v>604</v>
      </c>
      <c r="J42" s="105">
        <v>483</v>
      </c>
      <c r="K42" s="105">
        <v>62</v>
      </c>
      <c r="L42" s="105">
        <v>57</v>
      </c>
      <c r="M42" s="105">
        <v>505</v>
      </c>
      <c r="N42" s="106">
        <v>14210</v>
      </c>
    </row>
    <row r="43" spans="1:14">
      <c r="A43" s="95" t="s">
        <v>215</v>
      </c>
      <c r="B43" s="109" t="s">
        <v>216</v>
      </c>
      <c r="C43" s="99">
        <v>344</v>
      </c>
      <c r="D43" s="99">
        <v>273</v>
      </c>
      <c r="E43" s="99">
        <v>101</v>
      </c>
      <c r="F43" s="99">
        <v>75</v>
      </c>
      <c r="G43" s="99">
        <v>28</v>
      </c>
      <c r="H43" s="99">
        <v>59</v>
      </c>
      <c r="I43" s="99">
        <v>50</v>
      </c>
      <c r="J43" s="99">
        <v>20</v>
      </c>
      <c r="K43" s="186" t="s">
        <v>147</v>
      </c>
      <c r="L43" s="99">
        <v>4</v>
      </c>
      <c r="M43" s="99">
        <v>0</v>
      </c>
      <c r="N43" s="100">
        <v>462</v>
      </c>
    </row>
    <row r="44" spans="1:14">
      <c r="A44" s="95" t="s">
        <v>217</v>
      </c>
      <c r="B44" s="109" t="s">
        <v>218</v>
      </c>
      <c r="C44" s="99">
        <v>384</v>
      </c>
      <c r="D44" s="99">
        <v>280</v>
      </c>
      <c r="E44" s="99">
        <v>112</v>
      </c>
      <c r="F44" s="99">
        <v>165</v>
      </c>
      <c r="G44" s="99">
        <v>34</v>
      </c>
      <c r="H44" s="99">
        <v>53</v>
      </c>
      <c r="I44" s="99">
        <v>34</v>
      </c>
      <c r="J44" s="99">
        <v>16</v>
      </c>
      <c r="K44" s="99">
        <v>5</v>
      </c>
      <c r="L44" s="186" t="s">
        <v>147</v>
      </c>
      <c r="M44" s="99">
        <v>0</v>
      </c>
      <c r="N44" s="100">
        <v>521</v>
      </c>
    </row>
    <row r="45" spans="1:14">
      <c r="A45" s="95" t="s">
        <v>219</v>
      </c>
      <c r="B45" s="109" t="s">
        <v>220</v>
      </c>
      <c r="C45" s="99">
        <v>1980</v>
      </c>
      <c r="D45" s="99">
        <v>1400</v>
      </c>
      <c r="E45" s="99">
        <v>766</v>
      </c>
      <c r="F45" s="99">
        <v>662</v>
      </c>
      <c r="G45" s="99">
        <v>4</v>
      </c>
      <c r="H45" s="99">
        <v>218</v>
      </c>
      <c r="I45" s="99">
        <v>183</v>
      </c>
      <c r="J45" s="99">
        <v>113</v>
      </c>
      <c r="K45" s="99">
        <v>9</v>
      </c>
      <c r="L45" s="99">
        <v>33</v>
      </c>
      <c r="M45" s="99">
        <v>0</v>
      </c>
      <c r="N45" s="100">
        <v>2840</v>
      </c>
    </row>
    <row r="46" spans="1:14">
      <c r="A46" s="95" t="s">
        <v>221</v>
      </c>
      <c r="B46" s="109" t="s">
        <v>222</v>
      </c>
      <c r="C46" s="99">
        <v>531</v>
      </c>
      <c r="D46" s="99">
        <v>386</v>
      </c>
      <c r="E46" s="99">
        <v>199</v>
      </c>
      <c r="F46" s="99">
        <v>164</v>
      </c>
      <c r="G46" s="99">
        <v>25</v>
      </c>
      <c r="H46" s="99">
        <v>107</v>
      </c>
      <c r="I46" s="99">
        <v>31</v>
      </c>
      <c r="J46" s="99">
        <v>28</v>
      </c>
      <c r="K46" s="99" t="s">
        <v>147</v>
      </c>
      <c r="L46" s="99">
        <v>0</v>
      </c>
      <c r="M46" s="99">
        <v>0</v>
      </c>
      <c r="N46" s="100">
        <v>745</v>
      </c>
    </row>
    <row r="47" spans="1:14">
      <c r="A47" s="95" t="s">
        <v>223</v>
      </c>
      <c r="B47" s="109" t="s">
        <v>224</v>
      </c>
      <c r="C47" s="99">
        <v>678</v>
      </c>
      <c r="D47" s="99">
        <v>382</v>
      </c>
      <c r="E47" s="99">
        <v>157</v>
      </c>
      <c r="F47" s="99">
        <v>207</v>
      </c>
      <c r="G47" s="99">
        <v>27</v>
      </c>
      <c r="H47" s="99">
        <v>79</v>
      </c>
      <c r="I47" s="99">
        <v>26</v>
      </c>
      <c r="J47" s="99">
        <v>17</v>
      </c>
      <c r="K47" s="99">
        <v>4</v>
      </c>
      <c r="L47" s="99">
        <v>5</v>
      </c>
      <c r="M47" s="99">
        <v>0</v>
      </c>
      <c r="N47" s="100">
        <v>924</v>
      </c>
    </row>
    <row r="48" spans="1:14">
      <c r="A48" s="95" t="s">
        <v>225</v>
      </c>
      <c r="B48" s="109" t="s">
        <v>226</v>
      </c>
      <c r="C48" s="99">
        <v>1215</v>
      </c>
      <c r="D48" s="99">
        <v>836</v>
      </c>
      <c r="E48" s="99">
        <v>491</v>
      </c>
      <c r="F48" s="99">
        <v>291</v>
      </c>
      <c r="G48" s="99">
        <v>16</v>
      </c>
      <c r="H48" s="99">
        <v>175</v>
      </c>
      <c r="I48" s="99">
        <v>73</v>
      </c>
      <c r="J48" s="99">
        <v>82</v>
      </c>
      <c r="K48" s="99">
        <v>6</v>
      </c>
      <c r="L48" s="99" t="s">
        <v>147</v>
      </c>
      <c r="M48" s="99">
        <v>211</v>
      </c>
      <c r="N48" s="100">
        <v>1779</v>
      </c>
    </row>
    <row r="49" spans="1:14">
      <c r="A49" s="95" t="s">
        <v>227</v>
      </c>
      <c r="B49" s="109" t="s">
        <v>228</v>
      </c>
      <c r="C49" s="99">
        <v>3286</v>
      </c>
      <c r="D49" s="99">
        <v>2095</v>
      </c>
      <c r="E49" s="99">
        <v>1312</v>
      </c>
      <c r="F49" s="99">
        <v>1110</v>
      </c>
      <c r="G49" s="99">
        <v>46</v>
      </c>
      <c r="H49" s="99">
        <v>249</v>
      </c>
      <c r="I49" s="99">
        <v>138</v>
      </c>
      <c r="J49" s="99">
        <v>151</v>
      </c>
      <c r="K49" s="99">
        <v>15</v>
      </c>
      <c r="L49" s="99">
        <v>0</v>
      </c>
      <c r="M49" s="99">
        <v>4</v>
      </c>
      <c r="N49" s="100">
        <v>4720</v>
      </c>
    </row>
    <row r="50" spans="1:14">
      <c r="A50" s="95" t="s">
        <v>229</v>
      </c>
      <c r="B50" s="109" t="s">
        <v>230</v>
      </c>
      <c r="C50" s="99">
        <v>1218</v>
      </c>
      <c r="D50" s="99">
        <v>714</v>
      </c>
      <c r="E50" s="99">
        <v>426</v>
      </c>
      <c r="F50" s="99">
        <v>142</v>
      </c>
      <c r="G50" s="99">
        <v>34</v>
      </c>
      <c r="H50" s="99">
        <v>120</v>
      </c>
      <c r="I50" s="99">
        <v>35</v>
      </c>
      <c r="J50" s="99">
        <v>44</v>
      </c>
      <c r="K50" s="99">
        <v>8</v>
      </c>
      <c r="L50" s="99">
        <v>4</v>
      </c>
      <c r="M50" s="99">
        <v>192</v>
      </c>
      <c r="N50" s="100">
        <v>1645</v>
      </c>
    </row>
    <row r="51" spans="1:14">
      <c r="A51" s="95" t="s">
        <v>231</v>
      </c>
      <c r="B51" s="109" t="s">
        <v>232</v>
      </c>
      <c r="C51" s="99">
        <v>422</v>
      </c>
      <c r="D51" s="99">
        <v>323</v>
      </c>
      <c r="E51" s="99">
        <v>138</v>
      </c>
      <c r="F51" s="99">
        <v>36</v>
      </c>
      <c r="G51" s="99">
        <v>31</v>
      </c>
      <c r="H51" s="99">
        <v>70</v>
      </c>
      <c r="I51" s="99">
        <v>35</v>
      </c>
      <c r="J51" s="99">
        <v>12</v>
      </c>
      <c r="K51" s="99">
        <v>8</v>
      </c>
      <c r="L51" s="99">
        <v>4</v>
      </c>
      <c r="M51" s="99">
        <v>98</v>
      </c>
      <c r="N51" s="100">
        <v>608</v>
      </c>
    </row>
    <row r="52" spans="1:14">
      <c r="A52" s="104" t="s">
        <v>233</v>
      </c>
      <c r="B52" s="110" t="s">
        <v>550</v>
      </c>
      <c r="C52" s="105">
        <v>13928</v>
      </c>
      <c r="D52" s="105">
        <v>8940</v>
      </c>
      <c r="E52" s="105">
        <v>5654</v>
      </c>
      <c r="F52" s="105">
        <v>4338</v>
      </c>
      <c r="G52" s="105">
        <v>2637</v>
      </c>
      <c r="H52" s="105">
        <v>1784</v>
      </c>
      <c r="I52" s="105">
        <v>729</v>
      </c>
      <c r="J52" s="105">
        <v>555</v>
      </c>
      <c r="K52" s="105">
        <v>146</v>
      </c>
      <c r="L52" s="105">
        <v>47</v>
      </c>
      <c r="M52" s="105">
        <v>0</v>
      </c>
      <c r="N52" s="106">
        <v>20428</v>
      </c>
    </row>
    <row r="53" spans="1:14">
      <c r="A53" s="95" t="s">
        <v>234</v>
      </c>
      <c r="B53" s="109" t="s">
        <v>235</v>
      </c>
      <c r="C53" s="99">
        <v>215</v>
      </c>
      <c r="D53" s="99">
        <v>162</v>
      </c>
      <c r="E53" s="99">
        <v>73</v>
      </c>
      <c r="F53" s="99">
        <v>107</v>
      </c>
      <c r="G53" s="186" t="s">
        <v>147</v>
      </c>
      <c r="H53" s="99">
        <v>39</v>
      </c>
      <c r="I53" s="99" t="s">
        <v>147</v>
      </c>
      <c r="J53" s="186" t="s">
        <v>147</v>
      </c>
      <c r="K53" s="99">
        <v>0</v>
      </c>
      <c r="L53" s="99">
        <v>0</v>
      </c>
      <c r="M53" s="99">
        <v>0</v>
      </c>
      <c r="N53" s="100">
        <v>295</v>
      </c>
    </row>
    <row r="54" spans="1:14">
      <c r="A54" s="95" t="s">
        <v>236</v>
      </c>
      <c r="B54" s="109" t="s">
        <v>237</v>
      </c>
      <c r="C54" s="99">
        <v>140</v>
      </c>
      <c r="D54" s="99">
        <v>120</v>
      </c>
      <c r="E54" s="99">
        <v>22</v>
      </c>
      <c r="F54" s="99">
        <v>72</v>
      </c>
      <c r="G54" s="99">
        <v>54</v>
      </c>
      <c r="H54" s="99">
        <v>41</v>
      </c>
      <c r="I54" s="99">
        <v>20</v>
      </c>
      <c r="J54" s="99">
        <v>18</v>
      </c>
      <c r="K54" s="99">
        <v>0</v>
      </c>
      <c r="L54" s="99">
        <v>0</v>
      </c>
      <c r="M54" s="99">
        <v>0</v>
      </c>
      <c r="N54" s="100">
        <v>210</v>
      </c>
    </row>
    <row r="55" spans="1:14">
      <c r="A55" s="95" t="s">
        <v>238</v>
      </c>
      <c r="B55" s="109" t="s">
        <v>239</v>
      </c>
      <c r="C55" s="99">
        <v>429</v>
      </c>
      <c r="D55" s="99">
        <v>310</v>
      </c>
      <c r="E55" s="99">
        <v>131</v>
      </c>
      <c r="F55" s="99">
        <v>159</v>
      </c>
      <c r="G55" s="99">
        <v>92</v>
      </c>
      <c r="H55" s="99">
        <v>38</v>
      </c>
      <c r="I55" s="99">
        <v>26</v>
      </c>
      <c r="J55" s="99">
        <v>28</v>
      </c>
      <c r="K55" s="99">
        <v>15</v>
      </c>
      <c r="L55" s="99">
        <v>4</v>
      </c>
      <c r="M55" s="99">
        <v>0</v>
      </c>
      <c r="N55" s="100">
        <v>569</v>
      </c>
    </row>
    <row r="56" spans="1:14">
      <c r="A56" s="95" t="s">
        <v>240</v>
      </c>
      <c r="B56" s="109" t="s">
        <v>241</v>
      </c>
      <c r="C56" s="99">
        <v>254</v>
      </c>
      <c r="D56" s="99">
        <v>188</v>
      </c>
      <c r="E56" s="99">
        <v>44</v>
      </c>
      <c r="F56" s="99">
        <v>99</v>
      </c>
      <c r="G56" s="99">
        <v>32</v>
      </c>
      <c r="H56" s="99">
        <v>44</v>
      </c>
      <c r="I56" s="186" t="s">
        <v>147</v>
      </c>
      <c r="J56" s="99">
        <v>18</v>
      </c>
      <c r="K56" s="99">
        <v>0</v>
      </c>
      <c r="L56" s="99" t="s">
        <v>147</v>
      </c>
      <c r="M56" s="99">
        <v>0</v>
      </c>
      <c r="N56" s="100">
        <v>328</v>
      </c>
    </row>
    <row r="57" spans="1:14">
      <c r="A57" s="95" t="s">
        <v>242</v>
      </c>
      <c r="B57" s="109" t="s">
        <v>243</v>
      </c>
      <c r="C57" s="99">
        <v>483</v>
      </c>
      <c r="D57" s="99">
        <v>308</v>
      </c>
      <c r="E57" s="99">
        <v>175</v>
      </c>
      <c r="F57" s="99">
        <v>7</v>
      </c>
      <c r="G57" s="99">
        <v>70</v>
      </c>
      <c r="H57" s="99">
        <v>69</v>
      </c>
      <c r="I57" s="99">
        <v>48</v>
      </c>
      <c r="J57" s="99">
        <v>22</v>
      </c>
      <c r="K57" s="99" t="s">
        <v>147</v>
      </c>
      <c r="L57" s="99" t="s">
        <v>147</v>
      </c>
      <c r="M57" s="99">
        <v>0</v>
      </c>
      <c r="N57" s="100">
        <v>643</v>
      </c>
    </row>
    <row r="58" spans="1:14">
      <c r="A58" s="95" t="s">
        <v>244</v>
      </c>
      <c r="B58" s="109" t="s">
        <v>245</v>
      </c>
      <c r="C58" s="99">
        <v>842</v>
      </c>
      <c r="D58" s="99">
        <v>727</v>
      </c>
      <c r="E58" s="99">
        <v>190</v>
      </c>
      <c r="F58" s="99">
        <v>233</v>
      </c>
      <c r="G58" s="99">
        <v>49</v>
      </c>
      <c r="H58" s="99">
        <v>104</v>
      </c>
      <c r="I58" s="99">
        <v>39</v>
      </c>
      <c r="J58" s="99">
        <v>57</v>
      </c>
      <c r="K58" s="99">
        <v>5</v>
      </c>
      <c r="L58" s="99">
        <v>0</v>
      </c>
      <c r="M58" s="99">
        <v>0</v>
      </c>
      <c r="N58" s="100">
        <v>1185</v>
      </c>
    </row>
    <row r="59" spans="1:14">
      <c r="A59" s="95" t="s">
        <v>246</v>
      </c>
      <c r="B59" s="109" t="s">
        <v>247</v>
      </c>
      <c r="C59" s="99">
        <v>331</v>
      </c>
      <c r="D59" s="99">
        <v>283</v>
      </c>
      <c r="E59" s="99">
        <v>79</v>
      </c>
      <c r="F59" s="99">
        <v>207</v>
      </c>
      <c r="G59" s="99">
        <v>52</v>
      </c>
      <c r="H59" s="99">
        <v>48</v>
      </c>
      <c r="I59" s="99">
        <v>21</v>
      </c>
      <c r="J59" s="99">
        <v>19</v>
      </c>
      <c r="K59" s="99">
        <v>14</v>
      </c>
      <c r="L59" s="99">
        <v>0</v>
      </c>
      <c r="M59" s="99">
        <v>0</v>
      </c>
      <c r="N59" s="100">
        <v>478</v>
      </c>
    </row>
    <row r="60" spans="1:14">
      <c r="A60" s="95" t="s">
        <v>248</v>
      </c>
      <c r="B60" s="109" t="s">
        <v>249</v>
      </c>
      <c r="C60" s="99">
        <v>4100</v>
      </c>
      <c r="D60" s="99">
        <v>1303</v>
      </c>
      <c r="E60" s="99">
        <v>2186</v>
      </c>
      <c r="F60" s="99">
        <v>1363</v>
      </c>
      <c r="G60" s="99">
        <v>772</v>
      </c>
      <c r="H60" s="99">
        <v>584</v>
      </c>
      <c r="I60" s="99">
        <v>207</v>
      </c>
      <c r="J60" s="99" t="s">
        <v>147</v>
      </c>
      <c r="K60" s="99">
        <v>40</v>
      </c>
      <c r="L60" s="99">
        <v>21</v>
      </c>
      <c r="M60" s="99">
        <v>0</v>
      </c>
      <c r="N60" s="100">
        <v>6488</v>
      </c>
    </row>
    <row r="61" spans="1:14">
      <c r="A61" s="95" t="s">
        <v>250</v>
      </c>
      <c r="B61" s="109" t="s">
        <v>251</v>
      </c>
      <c r="C61" s="99">
        <v>3629</v>
      </c>
      <c r="D61" s="99">
        <v>2999</v>
      </c>
      <c r="E61" s="99">
        <v>1637</v>
      </c>
      <c r="F61" s="99">
        <v>1041</v>
      </c>
      <c r="G61" s="99">
        <v>786</v>
      </c>
      <c r="H61" s="99">
        <v>312</v>
      </c>
      <c r="I61" s="99">
        <v>186</v>
      </c>
      <c r="J61" s="99">
        <v>201</v>
      </c>
      <c r="K61" s="99">
        <v>56</v>
      </c>
      <c r="L61" s="99">
        <v>0</v>
      </c>
      <c r="M61" s="99">
        <v>0</v>
      </c>
      <c r="N61" s="100">
        <v>5542</v>
      </c>
    </row>
    <row r="62" spans="1:14">
      <c r="A62" s="95" t="s">
        <v>252</v>
      </c>
      <c r="B62" s="109" t="s">
        <v>253</v>
      </c>
      <c r="C62" s="99">
        <v>475</v>
      </c>
      <c r="D62" s="99">
        <v>385</v>
      </c>
      <c r="E62" s="99">
        <v>143</v>
      </c>
      <c r="F62" s="99">
        <v>104</v>
      </c>
      <c r="G62" s="99">
        <v>46</v>
      </c>
      <c r="H62" s="99">
        <v>91</v>
      </c>
      <c r="I62" s="99">
        <v>29</v>
      </c>
      <c r="J62" s="99">
        <v>24</v>
      </c>
      <c r="K62" s="99">
        <v>0</v>
      </c>
      <c r="L62" s="99">
        <v>0</v>
      </c>
      <c r="M62" s="99">
        <v>0</v>
      </c>
      <c r="N62" s="100">
        <v>652</v>
      </c>
    </row>
    <row r="63" spans="1:14">
      <c r="A63" s="95" t="s">
        <v>254</v>
      </c>
      <c r="B63" s="109" t="s">
        <v>255</v>
      </c>
      <c r="C63" s="99">
        <v>1614</v>
      </c>
      <c r="D63" s="99">
        <v>1173</v>
      </c>
      <c r="E63" s="99">
        <v>515</v>
      </c>
      <c r="F63" s="99">
        <v>476</v>
      </c>
      <c r="G63" s="99">
        <v>494</v>
      </c>
      <c r="H63" s="99">
        <v>213</v>
      </c>
      <c r="I63" s="99">
        <v>69</v>
      </c>
      <c r="J63" s="99">
        <v>86</v>
      </c>
      <c r="K63" s="99" t="s">
        <v>147</v>
      </c>
      <c r="L63" s="99">
        <v>8</v>
      </c>
      <c r="M63" s="99">
        <v>0</v>
      </c>
      <c r="N63" s="100">
        <v>2154</v>
      </c>
    </row>
    <row r="64" spans="1:14">
      <c r="A64" s="95" t="s">
        <v>256</v>
      </c>
      <c r="B64" s="109" t="s">
        <v>257</v>
      </c>
      <c r="C64" s="99">
        <v>416</v>
      </c>
      <c r="D64" s="99">
        <v>284</v>
      </c>
      <c r="E64" s="99">
        <v>133</v>
      </c>
      <c r="F64" s="99">
        <v>160</v>
      </c>
      <c r="G64" s="99" t="s">
        <v>147</v>
      </c>
      <c r="H64" s="99">
        <v>73</v>
      </c>
      <c r="I64" s="99">
        <v>36</v>
      </c>
      <c r="J64" s="99">
        <v>17</v>
      </c>
      <c r="K64" s="99">
        <v>6</v>
      </c>
      <c r="L64" s="99" t="s">
        <v>147</v>
      </c>
      <c r="M64" s="99">
        <v>0</v>
      </c>
      <c r="N64" s="100">
        <v>543</v>
      </c>
    </row>
    <row r="65" spans="1:14">
      <c r="A65" s="95" t="s">
        <v>258</v>
      </c>
      <c r="B65" s="109" t="s">
        <v>259</v>
      </c>
      <c r="C65" s="99">
        <v>1029</v>
      </c>
      <c r="D65" s="99">
        <v>717</v>
      </c>
      <c r="E65" s="99">
        <v>335</v>
      </c>
      <c r="F65" s="99">
        <v>315</v>
      </c>
      <c r="G65" s="99">
        <v>168</v>
      </c>
      <c r="H65" s="99">
        <v>129</v>
      </c>
      <c r="I65" s="99">
        <v>33</v>
      </c>
      <c r="J65" s="99">
        <v>53</v>
      </c>
      <c r="K65" s="99">
        <v>7</v>
      </c>
      <c r="L65" s="99">
        <v>9</v>
      </c>
      <c r="M65" s="99">
        <v>0</v>
      </c>
      <c r="N65" s="100">
        <v>1404</v>
      </c>
    </row>
    <row r="66" spans="1:14">
      <c r="A66" s="104" t="s">
        <v>260</v>
      </c>
      <c r="B66" s="110" t="s">
        <v>535</v>
      </c>
      <c r="C66" s="105">
        <v>11090</v>
      </c>
      <c r="D66" s="105">
        <v>7536</v>
      </c>
      <c r="E66" s="105">
        <v>3921</v>
      </c>
      <c r="F66" s="105">
        <v>5033</v>
      </c>
      <c r="G66" s="105">
        <v>1077</v>
      </c>
      <c r="H66" s="105">
        <v>1648</v>
      </c>
      <c r="I66" s="105">
        <v>669</v>
      </c>
      <c r="J66" s="105">
        <v>533</v>
      </c>
      <c r="K66" s="105">
        <v>126</v>
      </c>
      <c r="L66" s="105">
        <v>79</v>
      </c>
      <c r="M66" s="105">
        <v>12</v>
      </c>
      <c r="N66" s="106">
        <v>15905</v>
      </c>
    </row>
    <row r="67" spans="1:14">
      <c r="A67" s="95" t="s">
        <v>262</v>
      </c>
      <c r="B67" s="109" t="s">
        <v>263</v>
      </c>
      <c r="C67" s="99">
        <v>172</v>
      </c>
      <c r="D67" s="99">
        <v>76</v>
      </c>
      <c r="E67" s="99">
        <v>58</v>
      </c>
      <c r="F67" s="99">
        <v>56</v>
      </c>
      <c r="G67" s="99">
        <v>6</v>
      </c>
      <c r="H67" s="99">
        <v>15</v>
      </c>
      <c r="I67" s="99">
        <v>11</v>
      </c>
      <c r="J67" s="99" t="s">
        <v>147</v>
      </c>
      <c r="K67" s="186" t="s">
        <v>147</v>
      </c>
      <c r="L67" s="99">
        <v>0</v>
      </c>
      <c r="M67" s="99">
        <v>0</v>
      </c>
      <c r="N67" s="100">
        <v>254</v>
      </c>
    </row>
    <row r="68" spans="1:14">
      <c r="A68" s="95" t="s">
        <v>264</v>
      </c>
      <c r="B68" s="109" t="s">
        <v>265</v>
      </c>
      <c r="C68" s="99">
        <v>283</v>
      </c>
      <c r="D68" s="99">
        <v>218</v>
      </c>
      <c r="E68" s="99">
        <v>87</v>
      </c>
      <c r="F68" s="99">
        <v>114</v>
      </c>
      <c r="G68" s="99">
        <v>6</v>
      </c>
      <c r="H68" s="99">
        <v>43</v>
      </c>
      <c r="I68" s="99">
        <v>21</v>
      </c>
      <c r="J68" s="99">
        <v>0</v>
      </c>
      <c r="K68" s="99">
        <v>0</v>
      </c>
      <c r="L68" s="99" t="s">
        <v>147</v>
      </c>
      <c r="M68" s="99">
        <v>0</v>
      </c>
      <c r="N68" s="100">
        <v>398</v>
      </c>
    </row>
    <row r="69" spans="1:14">
      <c r="A69" s="95" t="s">
        <v>266</v>
      </c>
      <c r="B69" s="109" t="s">
        <v>267</v>
      </c>
      <c r="C69" s="99">
        <v>200</v>
      </c>
      <c r="D69" s="99">
        <v>77</v>
      </c>
      <c r="E69" s="99">
        <v>52</v>
      </c>
      <c r="F69" s="99">
        <v>61</v>
      </c>
      <c r="G69" s="99">
        <v>0</v>
      </c>
      <c r="H69" s="99">
        <v>28</v>
      </c>
      <c r="I69" s="99">
        <v>0</v>
      </c>
      <c r="J69" s="99" t="s">
        <v>147</v>
      </c>
      <c r="K69" s="99" t="s">
        <v>147</v>
      </c>
      <c r="L69" s="99" t="s">
        <v>147</v>
      </c>
      <c r="M69" s="99">
        <v>0</v>
      </c>
      <c r="N69" s="100">
        <v>261</v>
      </c>
    </row>
    <row r="70" spans="1:14">
      <c r="A70" s="95" t="s">
        <v>268</v>
      </c>
      <c r="B70" s="109" t="s">
        <v>269</v>
      </c>
      <c r="C70" s="99">
        <v>298</v>
      </c>
      <c r="D70" s="99">
        <v>232</v>
      </c>
      <c r="E70" s="99">
        <v>81</v>
      </c>
      <c r="F70" s="99">
        <v>175</v>
      </c>
      <c r="G70" s="186" t="s">
        <v>147</v>
      </c>
      <c r="H70" s="99">
        <v>50</v>
      </c>
      <c r="I70" s="99">
        <v>35</v>
      </c>
      <c r="J70" s="99">
        <v>7</v>
      </c>
      <c r="K70" s="99">
        <v>4</v>
      </c>
      <c r="L70" s="99" t="s">
        <v>147</v>
      </c>
      <c r="M70" s="99" t="s">
        <v>147</v>
      </c>
      <c r="N70" s="100">
        <v>408</v>
      </c>
    </row>
    <row r="71" spans="1:14">
      <c r="A71" s="95" t="s">
        <v>270</v>
      </c>
      <c r="B71" s="109" t="s">
        <v>271</v>
      </c>
      <c r="C71" s="99">
        <v>941</v>
      </c>
      <c r="D71" s="99">
        <v>666</v>
      </c>
      <c r="E71" s="99">
        <v>313</v>
      </c>
      <c r="F71" s="99">
        <v>426</v>
      </c>
      <c r="G71" s="99">
        <v>132</v>
      </c>
      <c r="H71" s="99">
        <v>154</v>
      </c>
      <c r="I71" s="99">
        <v>35</v>
      </c>
      <c r="J71" s="99">
        <v>48</v>
      </c>
      <c r="K71" s="99">
        <v>12</v>
      </c>
      <c r="L71" s="99">
        <v>8</v>
      </c>
      <c r="M71" s="99">
        <v>0</v>
      </c>
      <c r="N71" s="100">
        <v>1310</v>
      </c>
    </row>
    <row r="72" spans="1:14">
      <c r="A72" s="95" t="s">
        <v>272</v>
      </c>
      <c r="B72" s="109" t="s">
        <v>273</v>
      </c>
      <c r="C72" s="99">
        <v>358</v>
      </c>
      <c r="D72" s="99">
        <v>283</v>
      </c>
      <c r="E72" s="99">
        <v>129</v>
      </c>
      <c r="F72" s="99">
        <v>124</v>
      </c>
      <c r="G72" s="99">
        <v>21</v>
      </c>
      <c r="H72" s="99">
        <v>60</v>
      </c>
      <c r="I72" s="99">
        <v>12</v>
      </c>
      <c r="J72" s="99">
        <v>8</v>
      </c>
      <c r="K72" s="99">
        <v>8</v>
      </c>
      <c r="L72" s="99" t="s">
        <v>147</v>
      </c>
      <c r="M72" s="99">
        <v>0</v>
      </c>
      <c r="N72" s="100">
        <v>534</v>
      </c>
    </row>
    <row r="73" spans="1:14">
      <c r="A73" s="95" t="s">
        <v>274</v>
      </c>
      <c r="B73" s="109" t="s">
        <v>261</v>
      </c>
      <c r="C73" s="99">
        <v>4195</v>
      </c>
      <c r="D73" s="99">
        <v>2912</v>
      </c>
      <c r="E73" s="99">
        <v>1630</v>
      </c>
      <c r="F73" s="99">
        <v>1928</v>
      </c>
      <c r="G73" s="99">
        <v>615</v>
      </c>
      <c r="H73" s="99">
        <v>768</v>
      </c>
      <c r="I73" s="99">
        <v>256</v>
      </c>
      <c r="J73" s="99">
        <v>291</v>
      </c>
      <c r="K73" s="99">
        <v>48</v>
      </c>
      <c r="L73" s="99">
        <v>42</v>
      </c>
      <c r="M73" s="99">
        <v>0</v>
      </c>
      <c r="N73" s="100">
        <v>6172</v>
      </c>
    </row>
    <row r="74" spans="1:14">
      <c r="A74" s="95" t="s">
        <v>275</v>
      </c>
      <c r="B74" s="109" t="s">
        <v>276</v>
      </c>
      <c r="C74" s="99">
        <v>771</v>
      </c>
      <c r="D74" s="99">
        <v>458</v>
      </c>
      <c r="E74" s="99">
        <v>244</v>
      </c>
      <c r="F74" s="99">
        <v>250</v>
      </c>
      <c r="G74" s="99">
        <v>9</v>
      </c>
      <c r="H74" s="99">
        <v>95</v>
      </c>
      <c r="I74" s="99">
        <v>29</v>
      </c>
      <c r="J74" s="99">
        <v>10</v>
      </c>
      <c r="K74" s="99">
        <v>10</v>
      </c>
      <c r="L74" s="99">
        <v>11</v>
      </c>
      <c r="M74" s="99">
        <v>0</v>
      </c>
      <c r="N74" s="100">
        <v>1115</v>
      </c>
    </row>
    <row r="75" spans="1:14">
      <c r="A75" s="95" t="s">
        <v>277</v>
      </c>
      <c r="B75" s="109" t="s">
        <v>278</v>
      </c>
      <c r="C75" s="99">
        <v>1037</v>
      </c>
      <c r="D75" s="99">
        <v>642</v>
      </c>
      <c r="E75" s="99">
        <v>394</v>
      </c>
      <c r="F75" s="99">
        <v>451</v>
      </c>
      <c r="G75" s="99">
        <v>0</v>
      </c>
      <c r="H75" s="99">
        <v>119</v>
      </c>
      <c r="I75" s="99">
        <v>68</v>
      </c>
      <c r="J75" s="99">
        <v>45</v>
      </c>
      <c r="K75" s="99">
        <v>9</v>
      </c>
      <c r="L75" s="99">
        <v>5</v>
      </c>
      <c r="M75" s="99">
        <v>0</v>
      </c>
      <c r="N75" s="100">
        <v>1458</v>
      </c>
    </row>
    <row r="76" spans="1:14">
      <c r="A76" s="95" t="s">
        <v>279</v>
      </c>
      <c r="B76" s="109" t="s">
        <v>280</v>
      </c>
      <c r="C76" s="99">
        <v>401</v>
      </c>
      <c r="D76" s="99">
        <v>283</v>
      </c>
      <c r="E76" s="99">
        <v>120</v>
      </c>
      <c r="F76" s="99">
        <v>163</v>
      </c>
      <c r="G76" s="99" t="s">
        <v>147</v>
      </c>
      <c r="H76" s="99">
        <v>54</v>
      </c>
      <c r="I76" s="99">
        <v>17</v>
      </c>
      <c r="J76" s="99">
        <v>27</v>
      </c>
      <c r="K76" s="99">
        <v>4</v>
      </c>
      <c r="L76" s="99" t="s">
        <v>147</v>
      </c>
      <c r="M76" s="99">
        <v>0</v>
      </c>
      <c r="N76" s="100">
        <v>532</v>
      </c>
    </row>
    <row r="77" spans="1:14">
      <c r="A77" s="95" t="s">
        <v>281</v>
      </c>
      <c r="B77" s="109" t="s">
        <v>282</v>
      </c>
      <c r="C77" s="99">
        <v>984</v>
      </c>
      <c r="D77" s="99">
        <v>679</v>
      </c>
      <c r="E77" s="99">
        <v>378</v>
      </c>
      <c r="F77" s="99">
        <v>570</v>
      </c>
      <c r="G77" s="99">
        <v>92</v>
      </c>
      <c r="H77" s="99">
        <v>165</v>
      </c>
      <c r="I77" s="99">
        <v>70</v>
      </c>
      <c r="J77" s="99">
        <v>59</v>
      </c>
      <c r="K77" s="99">
        <v>19</v>
      </c>
      <c r="L77" s="99" t="s">
        <v>147</v>
      </c>
      <c r="M77" s="99">
        <v>0</v>
      </c>
      <c r="N77" s="100">
        <v>1483</v>
      </c>
    </row>
    <row r="78" spans="1:14">
      <c r="A78" s="95" t="s">
        <v>283</v>
      </c>
      <c r="B78" s="109" t="s">
        <v>284</v>
      </c>
      <c r="C78" s="99">
        <v>691</v>
      </c>
      <c r="D78" s="99">
        <v>490</v>
      </c>
      <c r="E78" s="99">
        <v>210</v>
      </c>
      <c r="F78" s="99">
        <v>299</v>
      </c>
      <c r="G78" s="99">
        <v>98</v>
      </c>
      <c r="H78" s="99">
        <v>4</v>
      </c>
      <c r="I78" s="99">
        <v>31</v>
      </c>
      <c r="J78" s="99">
        <v>33</v>
      </c>
      <c r="K78" s="99">
        <v>0</v>
      </c>
      <c r="L78" s="99">
        <v>0</v>
      </c>
      <c r="M78" s="99">
        <v>0</v>
      </c>
      <c r="N78" s="100">
        <v>963</v>
      </c>
    </row>
    <row r="79" spans="1:14">
      <c r="A79" s="95" t="s">
        <v>285</v>
      </c>
      <c r="B79" s="109" t="s">
        <v>286</v>
      </c>
      <c r="C79" s="99">
        <v>785</v>
      </c>
      <c r="D79" s="99">
        <v>536</v>
      </c>
      <c r="E79" s="99">
        <v>231</v>
      </c>
      <c r="F79" s="99">
        <v>425</v>
      </c>
      <c r="G79" s="99">
        <v>91</v>
      </c>
      <c r="H79" s="99">
        <v>93</v>
      </c>
      <c r="I79" s="99">
        <v>84</v>
      </c>
      <c r="J79" s="99" t="s">
        <v>147</v>
      </c>
      <c r="K79" s="99">
        <v>7</v>
      </c>
      <c r="L79" s="99">
        <v>0</v>
      </c>
      <c r="M79" s="186" t="s">
        <v>147</v>
      </c>
      <c r="N79" s="100">
        <v>1062</v>
      </c>
    </row>
    <row r="80" spans="1:14">
      <c r="A80" s="104" t="s">
        <v>287</v>
      </c>
      <c r="B80" s="110" t="s">
        <v>536</v>
      </c>
      <c r="C80" s="105">
        <v>6304</v>
      </c>
      <c r="D80" s="105">
        <v>4597</v>
      </c>
      <c r="E80" s="105">
        <v>2222</v>
      </c>
      <c r="F80" s="105">
        <v>2786</v>
      </c>
      <c r="G80" s="105">
        <v>792</v>
      </c>
      <c r="H80" s="105">
        <v>809</v>
      </c>
      <c r="I80" s="105">
        <v>255</v>
      </c>
      <c r="J80" s="105">
        <v>414</v>
      </c>
      <c r="K80" s="105">
        <v>93</v>
      </c>
      <c r="L80" s="105">
        <v>46</v>
      </c>
      <c r="M80" s="105">
        <v>21</v>
      </c>
      <c r="N80" s="106">
        <v>8969</v>
      </c>
    </row>
    <row r="81" spans="1:14">
      <c r="A81" s="95" t="s">
        <v>288</v>
      </c>
      <c r="B81" s="109" t="s">
        <v>289</v>
      </c>
      <c r="C81" s="99">
        <v>373</v>
      </c>
      <c r="D81" s="99">
        <v>252</v>
      </c>
      <c r="E81" s="99">
        <v>134</v>
      </c>
      <c r="F81" s="99">
        <v>169</v>
      </c>
      <c r="G81" s="186" t="s">
        <v>147</v>
      </c>
      <c r="H81" s="99">
        <v>35</v>
      </c>
      <c r="I81" s="99">
        <v>22</v>
      </c>
      <c r="J81" s="99">
        <v>19</v>
      </c>
      <c r="K81" s="99">
        <v>7</v>
      </c>
      <c r="L81" s="99">
        <v>7</v>
      </c>
      <c r="M81" s="99">
        <v>10</v>
      </c>
      <c r="N81" s="100">
        <v>522</v>
      </c>
    </row>
    <row r="82" spans="1:14">
      <c r="A82" s="95" t="s">
        <v>290</v>
      </c>
      <c r="B82" s="109" t="s">
        <v>291</v>
      </c>
      <c r="C82" s="99">
        <v>332</v>
      </c>
      <c r="D82" s="99">
        <v>264</v>
      </c>
      <c r="E82" s="99">
        <v>81</v>
      </c>
      <c r="F82" s="99">
        <v>171</v>
      </c>
      <c r="G82" s="99">
        <v>125</v>
      </c>
      <c r="H82" s="99">
        <v>30</v>
      </c>
      <c r="I82" s="99">
        <v>0</v>
      </c>
      <c r="J82" s="99">
        <v>21</v>
      </c>
      <c r="K82" s="99">
        <v>6</v>
      </c>
      <c r="L82" s="99" t="s">
        <v>147</v>
      </c>
      <c r="M82" s="99">
        <v>0</v>
      </c>
      <c r="N82" s="100">
        <v>417</v>
      </c>
    </row>
    <row r="83" spans="1:14">
      <c r="A83" s="95" t="s">
        <v>292</v>
      </c>
      <c r="B83" s="109" t="s">
        <v>293</v>
      </c>
      <c r="C83" s="99">
        <v>476</v>
      </c>
      <c r="D83" s="99">
        <v>334</v>
      </c>
      <c r="E83" s="99">
        <v>210</v>
      </c>
      <c r="F83" s="99">
        <v>260</v>
      </c>
      <c r="G83" s="99">
        <v>18</v>
      </c>
      <c r="H83" s="99">
        <v>63</v>
      </c>
      <c r="I83" s="99">
        <v>44</v>
      </c>
      <c r="J83" s="99">
        <v>33</v>
      </c>
      <c r="K83" s="99">
        <v>11</v>
      </c>
      <c r="L83" s="99">
        <v>0</v>
      </c>
      <c r="M83" s="99">
        <v>11</v>
      </c>
      <c r="N83" s="100">
        <v>740</v>
      </c>
    </row>
    <row r="84" spans="1:14">
      <c r="A84" s="95" t="s">
        <v>294</v>
      </c>
      <c r="B84" s="109" t="s">
        <v>295</v>
      </c>
      <c r="C84" s="99">
        <v>729</v>
      </c>
      <c r="D84" s="99">
        <v>503</v>
      </c>
      <c r="E84" s="99">
        <v>239</v>
      </c>
      <c r="F84" s="99">
        <v>396</v>
      </c>
      <c r="G84" s="99">
        <v>167</v>
      </c>
      <c r="H84" s="99">
        <v>88</v>
      </c>
      <c r="I84" s="99">
        <v>35</v>
      </c>
      <c r="J84" s="99">
        <v>37</v>
      </c>
      <c r="K84" s="99">
        <v>9</v>
      </c>
      <c r="L84" s="99">
        <v>0</v>
      </c>
      <c r="M84" s="99">
        <v>0</v>
      </c>
      <c r="N84" s="100">
        <v>1010</v>
      </c>
    </row>
    <row r="85" spans="1:14">
      <c r="A85" s="95" t="s">
        <v>296</v>
      </c>
      <c r="B85" s="109" t="s">
        <v>297</v>
      </c>
      <c r="C85" s="99">
        <v>590</v>
      </c>
      <c r="D85" s="99">
        <v>370</v>
      </c>
      <c r="E85" s="99">
        <v>158</v>
      </c>
      <c r="F85" s="99">
        <v>247</v>
      </c>
      <c r="G85" s="99">
        <v>87</v>
      </c>
      <c r="H85" s="99">
        <v>79</v>
      </c>
      <c r="I85" s="99">
        <v>23</v>
      </c>
      <c r="J85" s="99">
        <v>38</v>
      </c>
      <c r="K85" s="99">
        <v>7</v>
      </c>
      <c r="L85" s="99" t="s">
        <v>147</v>
      </c>
      <c r="M85" s="99">
        <v>0</v>
      </c>
      <c r="N85" s="100">
        <v>778</v>
      </c>
    </row>
    <row r="86" spans="1:14">
      <c r="A86" s="95" t="s">
        <v>298</v>
      </c>
      <c r="B86" s="109" t="s">
        <v>299</v>
      </c>
      <c r="C86" s="99">
        <v>429</v>
      </c>
      <c r="D86" s="99">
        <v>316</v>
      </c>
      <c r="E86" s="99">
        <v>137</v>
      </c>
      <c r="F86" s="99">
        <v>147</v>
      </c>
      <c r="G86" s="99" t="s">
        <v>147</v>
      </c>
      <c r="H86" s="99">
        <v>50</v>
      </c>
      <c r="I86" s="99">
        <v>28</v>
      </c>
      <c r="J86" s="99">
        <v>0</v>
      </c>
      <c r="K86" s="99">
        <v>6</v>
      </c>
      <c r="L86" s="99">
        <v>7</v>
      </c>
      <c r="M86" s="99">
        <v>0</v>
      </c>
      <c r="N86" s="100">
        <v>592</v>
      </c>
    </row>
    <row r="87" spans="1:14">
      <c r="A87" s="95" t="s">
        <v>300</v>
      </c>
      <c r="B87" s="109" t="s">
        <v>301</v>
      </c>
      <c r="C87" s="99">
        <v>2412</v>
      </c>
      <c r="D87" s="99">
        <v>1813</v>
      </c>
      <c r="E87" s="99">
        <v>890</v>
      </c>
      <c r="F87" s="99">
        <v>992</v>
      </c>
      <c r="G87" s="99">
        <v>298</v>
      </c>
      <c r="H87" s="99">
        <v>332</v>
      </c>
      <c r="I87" s="99">
        <v>84</v>
      </c>
      <c r="J87" s="99">
        <v>210</v>
      </c>
      <c r="K87" s="99">
        <v>42</v>
      </c>
      <c r="L87" s="99">
        <v>20</v>
      </c>
      <c r="M87" s="99">
        <v>0</v>
      </c>
      <c r="N87" s="100">
        <v>3509</v>
      </c>
    </row>
    <row r="88" spans="1:14">
      <c r="A88" s="95" t="s">
        <v>302</v>
      </c>
      <c r="B88" s="109" t="s">
        <v>303</v>
      </c>
      <c r="C88" s="99">
        <v>973</v>
      </c>
      <c r="D88" s="99">
        <v>746</v>
      </c>
      <c r="E88" s="99">
        <v>375</v>
      </c>
      <c r="F88" s="99">
        <v>405</v>
      </c>
      <c r="G88" s="99">
        <v>88</v>
      </c>
      <c r="H88" s="99">
        <v>133</v>
      </c>
      <c r="I88" s="99">
        <v>19</v>
      </c>
      <c r="J88" s="99">
        <v>56</v>
      </c>
      <c r="K88" s="99">
        <v>5</v>
      </c>
      <c r="L88" s="99">
        <v>7</v>
      </c>
      <c r="M88" s="99">
        <v>0</v>
      </c>
      <c r="N88" s="100">
        <v>1418</v>
      </c>
    </row>
    <row r="89" spans="1:14">
      <c r="A89" s="104" t="s">
        <v>304</v>
      </c>
      <c r="B89" s="110" t="s">
        <v>537</v>
      </c>
      <c r="C89" s="105">
        <v>9592</v>
      </c>
      <c r="D89" s="105">
        <v>7719</v>
      </c>
      <c r="E89" s="105">
        <v>2846</v>
      </c>
      <c r="F89" s="105">
        <v>3481</v>
      </c>
      <c r="G89" s="105">
        <v>2364</v>
      </c>
      <c r="H89" s="105">
        <v>1104</v>
      </c>
      <c r="I89" s="105">
        <v>519</v>
      </c>
      <c r="J89" s="105">
        <v>493</v>
      </c>
      <c r="K89" s="105">
        <v>162</v>
      </c>
      <c r="L89" s="105">
        <v>44</v>
      </c>
      <c r="M89" s="105">
        <v>6</v>
      </c>
      <c r="N89" s="106">
        <v>13327</v>
      </c>
    </row>
    <row r="90" spans="1:14">
      <c r="A90" s="95" t="s">
        <v>306</v>
      </c>
      <c r="B90" s="109" t="s">
        <v>307</v>
      </c>
      <c r="C90" s="99">
        <v>192</v>
      </c>
      <c r="D90" s="99">
        <v>172</v>
      </c>
      <c r="E90" s="99">
        <v>77</v>
      </c>
      <c r="F90" s="99">
        <v>116</v>
      </c>
      <c r="G90" s="99">
        <v>112</v>
      </c>
      <c r="H90" s="99">
        <v>30</v>
      </c>
      <c r="I90" s="99">
        <v>0</v>
      </c>
      <c r="J90" s="99">
        <v>28</v>
      </c>
      <c r="K90" s="99" t="s">
        <v>147</v>
      </c>
      <c r="L90" s="99">
        <v>0</v>
      </c>
      <c r="M90" s="99">
        <v>0</v>
      </c>
      <c r="N90" s="100">
        <v>314</v>
      </c>
    </row>
    <row r="91" spans="1:14">
      <c r="A91" s="95" t="s">
        <v>308</v>
      </c>
      <c r="B91" s="109" t="s">
        <v>309</v>
      </c>
      <c r="C91" s="99">
        <v>313</v>
      </c>
      <c r="D91" s="99">
        <v>247</v>
      </c>
      <c r="E91" s="99">
        <v>61</v>
      </c>
      <c r="F91" s="99">
        <v>179</v>
      </c>
      <c r="G91" s="99">
        <v>28</v>
      </c>
      <c r="H91" s="99">
        <v>39</v>
      </c>
      <c r="I91" s="99" t="s">
        <v>147</v>
      </c>
      <c r="J91" s="99">
        <v>21</v>
      </c>
      <c r="K91" s="186" t="s">
        <v>147</v>
      </c>
      <c r="L91" s="99">
        <v>0</v>
      </c>
      <c r="M91" s="99">
        <v>0</v>
      </c>
      <c r="N91" s="100">
        <v>423</v>
      </c>
    </row>
    <row r="92" spans="1:14">
      <c r="A92" s="95" t="s">
        <v>310</v>
      </c>
      <c r="B92" s="109" t="s">
        <v>311</v>
      </c>
      <c r="C92" s="99">
        <v>522</v>
      </c>
      <c r="D92" s="99">
        <v>491</v>
      </c>
      <c r="E92" s="99">
        <v>62</v>
      </c>
      <c r="F92" s="99">
        <v>0</v>
      </c>
      <c r="G92" s="99">
        <v>10</v>
      </c>
      <c r="H92" s="99">
        <v>79</v>
      </c>
      <c r="I92" s="99">
        <v>51</v>
      </c>
      <c r="J92" s="99">
        <v>25</v>
      </c>
      <c r="K92" s="99">
        <v>9</v>
      </c>
      <c r="L92" s="99" t="s">
        <v>147</v>
      </c>
      <c r="M92" s="99">
        <v>0</v>
      </c>
      <c r="N92" s="100">
        <v>731</v>
      </c>
    </row>
    <row r="93" spans="1:14">
      <c r="A93" s="95" t="s">
        <v>312</v>
      </c>
      <c r="B93" s="109" t="s">
        <v>313</v>
      </c>
      <c r="C93" s="99">
        <v>669</v>
      </c>
      <c r="D93" s="99">
        <v>418</v>
      </c>
      <c r="E93" s="99">
        <v>181</v>
      </c>
      <c r="F93" s="99">
        <v>191</v>
      </c>
      <c r="G93" s="99">
        <v>146</v>
      </c>
      <c r="H93" s="99">
        <v>71</v>
      </c>
      <c r="I93" s="99">
        <v>35</v>
      </c>
      <c r="J93" s="99">
        <v>42</v>
      </c>
      <c r="K93" s="99">
        <v>18</v>
      </c>
      <c r="L93" s="99">
        <v>4</v>
      </c>
      <c r="M93" s="99">
        <v>0</v>
      </c>
      <c r="N93" s="100">
        <v>884</v>
      </c>
    </row>
    <row r="94" spans="1:14">
      <c r="A94" s="95" t="s">
        <v>314</v>
      </c>
      <c r="B94" s="109" t="s">
        <v>315</v>
      </c>
      <c r="C94" s="99">
        <v>530</v>
      </c>
      <c r="D94" s="99">
        <v>345</v>
      </c>
      <c r="E94" s="99">
        <v>194</v>
      </c>
      <c r="F94" s="99">
        <v>263</v>
      </c>
      <c r="G94" s="99">
        <v>277</v>
      </c>
      <c r="H94" s="99">
        <v>73</v>
      </c>
      <c r="I94" s="99">
        <v>25</v>
      </c>
      <c r="J94" s="99" t="s">
        <v>147</v>
      </c>
      <c r="K94" s="99">
        <v>5</v>
      </c>
      <c r="L94" s="99" t="s">
        <v>147</v>
      </c>
      <c r="M94" s="99" t="s">
        <v>147</v>
      </c>
      <c r="N94" s="100">
        <v>772</v>
      </c>
    </row>
    <row r="95" spans="1:14">
      <c r="A95" s="95" t="s">
        <v>316</v>
      </c>
      <c r="B95" s="109" t="s">
        <v>317</v>
      </c>
      <c r="C95" s="99">
        <v>376</v>
      </c>
      <c r="D95" s="99">
        <v>253</v>
      </c>
      <c r="E95" s="99">
        <v>112</v>
      </c>
      <c r="F95" s="99">
        <v>235</v>
      </c>
      <c r="G95" s="99">
        <v>112</v>
      </c>
      <c r="H95" s="99">
        <v>19</v>
      </c>
      <c r="I95" s="99">
        <v>55</v>
      </c>
      <c r="J95" s="99">
        <v>13</v>
      </c>
      <c r="K95" s="99">
        <v>16</v>
      </c>
      <c r="L95" s="99">
        <v>0</v>
      </c>
      <c r="M95" s="99">
        <v>0</v>
      </c>
      <c r="N95" s="100">
        <v>507</v>
      </c>
    </row>
    <row r="96" spans="1:14">
      <c r="A96" s="95" t="s">
        <v>318</v>
      </c>
      <c r="B96" s="109" t="s">
        <v>305</v>
      </c>
      <c r="C96" s="99">
        <v>2216</v>
      </c>
      <c r="D96" s="99">
        <v>2361</v>
      </c>
      <c r="E96" s="99">
        <v>722</v>
      </c>
      <c r="F96" s="99">
        <v>924</v>
      </c>
      <c r="G96" s="99">
        <v>620</v>
      </c>
      <c r="H96" s="99">
        <v>339</v>
      </c>
      <c r="I96" s="99">
        <v>101</v>
      </c>
      <c r="J96" s="99">
        <v>111</v>
      </c>
      <c r="K96" s="99">
        <v>23</v>
      </c>
      <c r="L96" s="99">
        <v>4</v>
      </c>
      <c r="M96" s="99">
        <v>0</v>
      </c>
      <c r="N96" s="100">
        <v>3086</v>
      </c>
    </row>
    <row r="97" spans="1:14">
      <c r="A97" s="95" t="s">
        <v>319</v>
      </c>
      <c r="B97" s="109" t="s">
        <v>320</v>
      </c>
      <c r="C97" s="99">
        <v>912</v>
      </c>
      <c r="D97" s="99">
        <v>720</v>
      </c>
      <c r="E97" s="99">
        <v>240</v>
      </c>
      <c r="F97" s="99">
        <v>435</v>
      </c>
      <c r="G97" s="99">
        <v>269</v>
      </c>
      <c r="H97" s="99">
        <v>76</v>
      </c>
      <c r="I97" s="99">
        <v>46</v>
      </c>
      <c r="J97" s="99">
        <v>63</v>
      </c>
      <c r="K97" s="99">
        <v>46</v>
      </c>
      <c r="L97" s="99">
        <v>0</v>
      </c>
      <c r="M97" s="99">
        <v>0</v>
      </c>
      <c r="N97" s="100">
        <v>1286</v>
      </c>
    </row>
    <row r="98" spans="1:14">
      <c r="A98" s="95" t="s">
        <v>321</v>
      </c>
      <c r="B98" s="109" t="s">
        <v>322</v>
      </c>
      <c r="C98" s="99">
        <v>1109</v>
      </c>
      <c r="D98" s="99">
        <v>761</v>
      </c>
      <c r="E98" s="99">
        <v>305</v>
      </c>
      <c r="F98" s="99">
        <v>482</v>
      </c>
      <c r="G98" s="99">
        <v>248</v>
      </c>
      <c r="H98" s="99">
        <v>123</v>
      </c>
      <c r="I98" s="99">
        <v>33</v>
      </c>
      <c r="J98" s="99">
        <v>12</v>
      </c>
      <c r="K98" s="99">
        <v>13</v>
      </c>
      <c r="L98" s="99">
        <v>13</v>
      </c>
      <c r="M98" s="99">
        <v>0</v>
      </c>
      <c r="N98" s="100">
        <v>1487</v>
      </c>
    </row>
    <row r="99" spans="1:14">
      <c r="A99" s="95" t="s">
        <v>323</v>
      </c>
      <c r="B99" s="109" t="s">
        <v>324</v>
      </c>
      <c r="C99" s="99">
        <v>1469</v>
      </c>
      <c r="D99" s="99">
        <v>1069</v>
      </c>
      <c r="E99" s="99">
        <v>562</v>
      </c>
      <c r="F99" s="99">
        <v>332</v>
      </c>
      <c r="G99" s="99">
        <v>336</v>
      </c>
      <c r="H99" s="99">
        <v>126</v>
      </c>
      <c r="I99" s="99">
        <v>97</v>
      </c>
      <c r="J99" s="99">
        <v>109</v>
      </c>
      <c r="K99" s="99">
        <v>11</v>
      </c>
      <c r="L99" s="99">
        <v>15</v>
      </c>
      <c r="M99" s="99">
        <v>0</v>
      </c>
      <c r="N99" s="100">
        <v>2174</v>
      </c>
    </row>
    <row r="100" spans="1:14">
      <c r="A100" s="95" t="s">
        <v>325</v>
      </c>
      <c r="B100" s="109" t="s">
        <v>326</v>
      </c>
      <c r="C100" s="99">
        <v>631</v>
      </c>
      <c r="D100" s="99">
        <v>501</v>
      </c>
      <c r="E100" s="99">
        <v>172</v>
      </c>
      <c r="F100" s="99">
        <v>328</v>
      </c>
      <c r="G100" s="99">
        <v>145</v>
      </c>
      <c r="H100" s="99">
        <v>59</v>
      </c>
      <c r="I100" s="99">
        <v>51</v>
      </c>
      <c r="J100" s="99">
        <v>62</v>
      </c>
      <c r="K100" s="99">
        <v>0</v>
      </c>
      <c r="L100" s="99">
        <v>0</v>
      </c>
      <c r="M100" s="99">
        <v>0</v>
      </c>
      <c r="N100" s="100">
        <v>872</v>
      </c>
    </row>
    <row r="101" spans="1:14">
      <c r="A101" s="95" t="s">
        <v>327</v>
      </c>
      <c r="B101" s="109" t="s">
        <v>328</v>
      </c>
      <c r="C101" s="99">
        <v>675</v>
      </c>
      <c r="D101" s="99">
        <v>401</v>
      </c>
      <c r="E101" s="99">
        <v>162</v>
      </c>
      <c r="F101" s="99">
        <v>0</v>
      </c>
      <c r="G101" s="99">
        <v>64</v>
      </c>
      <c r="H101" s="99">
        <v>78</v>
      </c>
      <c r="I101" s="186" t="s">
        <v>147</v>
      </c>
      <c r="J101" s="186" t="s">
        <v>147</v>
      </c>
      <c r="K101" s="99">
        <v>16</v>
      </c>
      <c r="L101" s="99">
        <v>4</v>
      </c>
      <c r="M101" s="186" t="s">
        <v>147</v>
      </c>
      <c r="N101" s="100">
        <v>845</v>
      </c>
    </row>
    <row r="102" spans="1:14">
      <c r="A102" s="104" t="s">
        <v>329</v>
      </c>
      <c r="B102" s="110" t="s">
        <v>538</v>
      </c>
      <c r="C102" s="105">
        <v>2107</v>
      </c>
      <c r="D102" s="105">
        <v>1642</v>
      </c>
      <c r="E102" s="105">
        <v>836</v>
      </c>
      <c r="F102" s="105">
        <v>341</v>
      </c>
      <c r="G102" s="105">
        <v>535</v>
      </c>
      <c r="H102" s="105">
        <v>243</v>
      </c>
      <c r="I102" s="105">
        <v>57</v>
      </c>
      <c r="J102" s="105">
        <v>125</v>
      </c>
      <c r="K102" s="105">
        <v>21</v>
      </c>
      <c r="L102" s="105">
        <v>9</v>
      </c>
      <c r="M102" s="105" t="s">
        <v>147</v>
      </c>
      <c r="N102" s="106">
        <v>3046</v>
      </c>
    </row>
    <row r="103" spans="1:14">
      <c r="A103" s="95" t="s">
        <v>331</v>
      </c>
      <c r="B103" s="109" t="s">
        <v>330</v>
      </c>
      <c r="C103" s="99">
        <v>2107</v>
      </c>
      <c r="D103" s="99">
        <v>1642</v>
      </c>
      <c r="E103" s="99">
        <v>836</v>
      </c>
      <c r="F103" s="99">
        <v>341</v>
      </c>
      <c r="G103" s="99">
        <v>535</v>
      </c>
      <c r="H103" s="99">
        <v>243</v>
      </c>
      <c r="I103" s="99">
        <v>57</v>
      </c>
      <c r="J103" s="99">
        <v>125</v>
      </c>
      <c r="K103" s="99">
        <v>21</v>
      </c>
      <c r="L103" s="99">
        <v>9</v>
      </c>
      <c r="M103" s="99" t="s">
        <v>147</v>
      </c>
      <c r="N103" s="100">
        <v>3046</v>
      </c>
    </row>
    <row r="104" spans="1:14">
      <c r="A104" s="104">
        <v>10</v>
      </c>
      <c r="B104" s="110" t="s">
        <v>539</v>
      </c>
      <c r="C104" s="105">
        <v>5915</v>
      </c>
      <c r="D104" s="105">
        <v>4466</v>
      </c>
      <c r="E104" s="105">
        <v>2028</v>
      </c>
      <c r="F104" s="105">
        <v>3056</v>
      </c>
      <c r="G104" s="105">
        <v>1943</v>
      </c>
      <c r="H104" s="105">
        <v>560</v>
      </c>
      <c r="I104" s="105">
        <v>275</v>
      </c>
      <c r="J104" s="105">
        <v>362</v>
      </c>
      <c r="K104" s="105">
        <v>33</v>
      </c>
      <c r="L104" s="105">
        <v>50</v>
      </c>
      <c r="M104" s="105">
        <v>4</v>
      </c>
      <c r="N104" s="106">
        <v>8422</v>
      </c>
    </row>
    <row r="105" spans="1:14">
      <c r="A105" s="95">
        <v>1060</v>
      </c>
      <c r="B105" s="109" t="s">
        <v>332</v>
      </c>
      <c r="C105" s="99">
        <v>643</v>
      </c>
      <c r="D105" s="99">
        <v>676</v>
      </c>
      <c r="E105" s="99">
        <v>213</v>
      </c>
      <c r="F105" s="99">
        <v>121</v>
      </c>
      <c r="G105" s="99">
        <v>152</v>
      </c>
      <c r="H105" s="99">
        <v>70</v>
      </c>
      <c r="I105" s="99">
        <v>22</v>
      </c>
      <c r="J105" s="99">
        <v>23</v>
      </c>
      <c r="K105" s="99">
        <v>7</v>
      </c>
      <c r="L105" s="99">
        <v>23</v>
      </c>
      <c r="M105" s="99">
        <v>0</v>
      </c>
      <c r="N105" s="100">
        <v>877</v>
      </c>
    </row>
    <row r="106" spans="1:14">
      <c r="A106" s="95">
        <v>1080</v>
      </c>
      <c r="B106" s="109" t="s">
        <v>333</v>
      </c>
      <c r="C106" s="99">
        <v>2255</v>
      </c>
      <c r="D106" s="99">
        <v>1591</v>
      </c>
      <c r="E106" s="99">
        <v>847</v>
      </c>
      <c r="F106" s="99">
        <v>1174</v>
      </c>
      <c r="G106" s="99">
        <v>930</v>
      </c>
      <c r="H106" s="99">
        <v>208</v>
      </c>
      <c r="I106" s="99">
        <v>123</v>
      </c>
      <c r="J106" s="99">
        <v>156</v>
      </c>
      <c r="K106" s="99" t="s">
        <v>147</v>
      </c>
      <c r="L106" s="99">
        <v>8</v>
      </c>
      <c r="M106" s="99">
        <v>0</v>
      </c>
      <c r="N106" s="100">
        <v>3253</v>
      </c>
    </row>
    <row r="107" spans="1:14">
      <c r="A107" s="95">
        <v>1081</v>
      </c>
      <c r="B107" s="109" t="s">
        <v>334</v>
      </c>
      <c r="C107" s="99">
        <v>1140</v>
      </c>
      <c r="D107" s="99">
        <v>829</v>
      </c>
      <c r="E107" s="99">
        <v>343</v>
      </c>
      <c r="F107" s="99">
        <v>596</v>
      </c>
      <c r="G107" s="99">
        <v>437</v>
      </c>
      <c r="H107" s="99">
        <v>96</v>
      </c>
      <c r="I107" s="99">
        <v>29</v>
      </c>
      <c r="J107" s="99">
        <v>93</v>
      </c>
      <c r="K107" s="186" t="s">
        <v>147</v>
      </c>
      <c r="L107" s="99">
        <v>10</v>
      </c>
      <c r="M107" s="99" t="s">
        <v>147</v>
      </c>
      <c r="N107" s="100">
        <v>1599</v>
      </c>
    </row>
    <row r="108" spans="1:14">
      <c r="A108" s="95">
        <v>1082</v>
      </c>
      <c r="B108" s="109" t="s">
        <v>335</v>
      </c>
      <c r="C108" s="99">
        <v>1152</v>
      </c>
      <c r="D108" s="99">
        <v>918</v>
      </c>
      <c r="E108" s="99">
        <v>402</v>
      </c>
      <c r="F108" s="99">
        <v>800</v>
      </c>
      <c r="G108" s="99">
        <v>410</v>
      </c>
      <c r="H108" s="99">
        <v>98</v>
      </c>
      <c r="I108" s="99">
        <v>71</v>
      </c>
      <c r="J108" s="99">
        <v>61</v>
      </c>
      <c r="K108" s="99">
        <v>11</v>
      </c>
      <c r="L108" s="99">
        <v>9</v>
      </c>
      <c r="M108" s="99" t="s">
        <v>147</v>
      </c>
      <c r="N108" s="100">
        <v>1714</v>
      </c>
    </row>
    <row r="109" spans="1:14">
      <c r="A109" s="95">
        <v>1083</v>
      </c>
      <c r="B109" s="109" t="s">
        <v>336</v>
      </c>
      <c r="C109" s="99">
        <v>731</v>
      </c>
      <c r="D109" s="99">
        <v>461</v>
      </c>
      <c r="E109" s="99">
        <v>225</v>
      </c>
      <c r="F109" s="99">
        <v>370</v>
      </c>
      <c r="G109" s="99">
        <v>14</v>
      </c>
      <c r="H109" s="99">
        <v>89</v>
      </c>
      <c r="I109" s="99">
        <v>30</v>
      </c>
      <c r="J109" s="99">
        <v>30</v>
      </c>
      <c r="K109" s="99">
        <v>9</v>
      </c>
      <c r="L109" s="99">
        <v>0</v>
      </c>
      <c r="M109" s="99">
        <v>0</v>
      </c>
      <c r="N109" s="100">
        <v>996</v>
      </c>
    </row>
    <row r="110" spans="1:14">
      <c r="A110" s="104">
        <v>12</v>
      </c>
      <c r="B110" s="110" t="s">
        <v>540</v>
      </c>
      <c r="C110" s="105">
        <v>42864</v>
      </c>
      <c r="D110" s="105">
        <v>29115</v>
      </c>
      <c r="E110" s="105">
        <v>13507</v>
      </c>
      <c r="F110" s="105">
        <v>6145</v>
      </c>
      <c r="G110" s="105">
        <v>4700</v>
      </c>
      <c r="H110" s="105">
        <v>4406</v>
      </c>
      <c r="I110" s="105">
        <v>1847</v>
      </c>
      <c r="J110" s="105">
        <v>1501</v>
      </c>
      <c r="K110" s="105">
        <v>313</v>
      </c>
      <c r="L110" s="105">
        <v>343</v>
      </c>
      <c r="M110" s="105">
        <v>92</v>
      </c>
      <c r="N110" s="106">
        <v>57615</v>
      </c>
    </row>
    <row r="111" spans="1:14">
      <c r="A111" s="95">
        <v>1214</v>
      </c>
      <c r="B111" s="109" t="s">
        <v>337</v>
      </c>
      <c r="C111" s="99">
        <v>410</v>
      </c>
      <c r="D111" s="99">
        <v>257</v>
      </c>
      <c r="E111" s="99">
        <v>122</v>
      </c>
      <c r="F111" s="99">
        <v>85</v>
      </c>
      <c r="G111" s="99">
        <v>43</v>
      </c>
      <c r="H111" s="99">
        <v>37</v>
      </c>
      <c r="I111" s="99">
        <v>15</v>
      </c>
      <c r="J111" s="99">
        <v>15</v>
      </c>
      <c r="K111" s="99" t="s">
        <v>147</v>
      </c>
      <c r="L111" s="99" t="s">
        <v>147</v>
      </c>
      <c r="M111" s="99">
        <v>0</v>
      </c>
      <c r="N111" s="100">
        <v>530</v>
      </c>
    </row>
    <row r="112" spans="1:14">
      <c r="A112" s="95">
        <v>1230</v>
      </c>
      <c r="B112" s="109" t="s">
        <v>338</v>
      </c>
      <c r="C112" s="99">
        <v>746</v>
      </c>
      <c r="D112" s="99">
        <v>415</v>
      </c>
      <c r="E112" s="99">
        <v>313</v>
      </c>
      <c r="F112" s="99">
        <v>0</v>
      </c>
      <c r="G112" s="99">
        <v>78</v>
      </c>
      <c r="H112" s="99">
        <v>129</v>
      </c>
      <c r="I112" s="99">
        <v>62</v>
      </c>
      <c r="J112" s="99">
        <v>45</v>
      </c>
      <c r="K112" s="99">
        <v>8</v>
      </c>
      <c r="L112" s="99" t="s">
        <v>147</v>
      </c>
      <c r="M112" s="99" t="s">
        <v>147</v>
      </c>
      <c r="N112" s="100">
        <v>1048</v>
      </c>
    </row>
    <row r="113" spans="1:14">
      <c r="A113" s="95">
        <v>1231</v>
      </c>
      <c r="B113" s="109" t="s">
        <v>339</v>
      </c>
      <c r="C113" s="99">
        <v>562</v>
      </c>
      <c r="D113" s="99">
        <v>345</v>
      </c>
      <c r="E113" s="99">
        <v>162</v>
      </c>
      <c r="F113" s="99">
        <v>123</v>
      </c>
      <c r="G113" s="99">
        <v>27</v>
      </c>
      <c r="H113" s="99">
        <v>49</v>
      </c>
      <c r="I113" s="99">
        <v>18</v>
      </c>
      <c r="J113" s="99">
        <v>8</v>
      </c>
      <c r="K113" s="99">
        <v>0</v>
      </c>
      <c r="L113" s="99">
        <v>6</v>
      </c>
      <c r="M113" s="99">
        <v>0</v>
      </c>
      <c r="N113" s="100">
        <v>729</v>
      </c>
    </row>
    <row r="114" spans="1:14">
      <c r="A114" s="95">
        <v>1233</v>
      </c>
      <c r="B114" s="109" t="s">
        <v>340</v>
      </c>
      <c r="C114" s="99">
        <v>1342</v>
      </c>
      <c r="D114" s="99">
        <v>934</v>
      </c>
      <c r="E114" s="99">
        <v>370</v>
      </c>
      <c r="F114" s="99" t="s">
        <v>147</v>
      </c>
      <c r="G114" s="99">
        <v>358</v>
      </c>
      <c r="H114" s="99">
        <v>151</v>
      </c>
      <c r="I114" s="99">
        <v>101</v>
      </c>
      <c r="J114" s="99">
        <v>112</v>
      </c>
      <c r="K114" s="99" t="s">
        <v>147</v>
      </c>
      <c r="L114" s="99" t="s">
        <v>147</v>
      </c>
      <c r="M114" s="99">
        <v>0</v>
      </c>
      <c r="N114" s="100">
        <v>1681</v>
      </c>
    </row>
    <row r="115" spans="1:14">
      <c r="A115" s="95">
        <v>1256</v>
      </c>
      <c r="B115" s="109" t="s">
        <v>341</v>
      </c>
      <c r="C115" s="99">
        <v>513</v>
      </c>
      <c r="D115" s="99">
        <v>314</v>
      </c>
      <c r="E115" s="99">
        <v>165</v>
      </c>
      <c r="F115" s="99">
        <v>177</v>
      </c>
      <c r="G115" s="99">
        <v>68</v>
      </c>
      <c r="H115" s="99">
        <v>48</v>
      </c>
      <c r="I115" s="99">
        <v>29</v>
      </c>
      <c r="J115" s="99">
        <v>29</v>
      </c>
      <c r="K115" s="99" t="s">
        <v>147</v>
      </c>
      <c r="L115" s="99">
        <v>8</v>
      </c>
      <c r="M115" s="99">
        <v>0</v>
      </c>
      <c r="N115" s="100">
        <v>694</v>
      </c>
    </row>
    <row r="116" spans="1:14">
      <c r="A116" s="95">
        <v>1257</v>
      </c>
      <c r="B116" s="109" t="s">
        <v>342</v>
      </c>
      <c r="C116" s="99">
        <v>425</v>
      </c>
      <c r="D116" s="99">
        <v>279</v>
      </c>
      <c r="E116" s="99">
        <v>75</v>
      </c>
      <c r="F116" s="99">
        <v>140</v>
      </c>
      <c r="G116" s="99">
        <v>0</v>
      </c>
      <c r="H116" s="99">
        <v>39</v>
      </c>
      <c r="I116" s="99">
        <v>26</v>
      </c>
      <c r="J116" s="99">
        <v>11</v>
      </c>
      <c r="K116" s="99" t="s">
        <v>147</v>
      </c>
      <c r="L116" s="99" t="s">
        <v>147</v>
      </c>
      <c r="M116" s="99">
        <v>0</v>
      </c>
      <c r="N116" s="100">
        <v>518</v>
      </c>
    </row>
    <row r="117" spans="1:14">
      <c r="A117" s="95">
        <v>1260</v>
      </c>
      <c r="B117" s="109" t="s">
        <v>343</v>
      </c>
      <c r="C117" s="99">
        <v>536</v>
      </c>
      <c r="D117" s="99">
        <v>278</v>
      </c>
      <c r="E117" s="99">
        <v>134</v>
      </c>
      <c r="F117" s="99">
        <v>12</v>
      </c>
      <c r="G117" s="99">
        <v>29</v>
      </c>
      <c r="H117" s="99">
        <v>46</v>
      </c>
      <c r="I117" s="99">
        <v>28</v>
      </c>
      <c r="J117" s="99">
        <v>30</v>
      </c>
      <c r="K117" s="99">
        <v>4</v>
      </c>
      <c r="L117" s="99" t="s">
        <v>147</v>
      </c>
      <c r="M117" s="99">
        <v>0</v>
      </c>
      <c r="N117" s="100">
        <v>651</v>
      </c>
    </row>
    <row r="118" spans="1:14">
      <c r="A118" s="95">
        <v>1261</v>
      </c>
      <c r="B118" s="109" t="s">
        <v>344</v>
      </c>
      <c r="C118" s="99">
        <v>840</v>
      </c>
      <c r="D118" s="99">
        <v>447</v>
      </c>
      <c r="E118" s="99">
        <v>347</v>
      </c>
      <c r="F118" s="99">
        <v>177</v>
      </c>
      <c r="G118" s="99">
        <v>109</v>
      </c>
      <c r="H118" s="99">
        <v>150</v>
      </c>
      <c r="I118" s="99">
        <v>80</v>
      </c>
      <c r="J118" s="99">
        <v>37</v>
      </c>
      <c r="K118" s="99" t="s">
        <v>147</v>
      </c>
      <c r="L118" s="99">
        <v>0</v>
      </c>
      <c r="M118" s="99">
        <v>0</v>
      </c>
      <c r="N118" s="100">
        <v>1197</v>
      </c>
    </row>
    <row r="119" spans="1:14">
      <c r="A119" s="95">
        <v>1262</v>
      </c>
      <c r="B119" s="109" t="s">
        <v>345</v>
      </c>
      <c r="C119" s="99">
        <v>754</v>
      </c>
      <c r="D119" s="99">
        <v>496</v>
      </c>
      <c r="E119" s="99">
        <v>184</v>
      </c>
      <c r="F119" s="99">
        <v>197</v>
      </c>
      <c r="G119" s="99">
        <v>144</v>
      </c>
      <c r="H119" s="99">
        <v>72</v>
      </c>
      <c r="I119" s="99">
        <v>57</v>
      </c>
      <c r="J119" s="99">
        <v>38</v>
      </c>
      <c r="K119" s="99">
        <v>0</v>
      </c>
      <c r="L119" s="99">
        <v>0</v>
      </c>
      <c r="M119" s="99">
        <v>0</v>
      </c>
      <c r="N119" s="100">
        <v>949</v>
      </c>
    </row>
    <row r="120" spans="1:14">
      <c r="A120" s="95">
        <v>1263</v>
      </c>
      <c r="B120" s="109" t="s">
        <v>346</v>
      </c>
      <c r="C120" s="99">
        <v>693</v>
      </c>
      <c r="D120" s="99">
        <v>435</v>
      </c>
      <c r="E120" s="99">
        <v>180</v>
      </c>
      <c r="F120" s="99">
        <v>337</v>
      </c>
      <c r="G120" s="99">
        <v>32</v>
      </c>
      <c r="H120" s="99">
        <v>44</v>
      </c>
      <c r="I120" s="99">
        <v>21</v>
      </c>
      <c r="J120" s="99">
        <v>12</v>
      </c>
      <c r="K120" s="99">
        <v>10</v>
      </c>
      <c r="L120" s="99">
        <v>0</v>
      </c>
      <c r="M120" s="99">
        <v>0</v>
      </c>
      <c r="N120" s="100">
        <v>892</v>
      </c>
    </row>
    <row r="121" spans="1:14">
      <c r="A121" s="95">
        <v>1264</v>
      </c>
      <c r="B121" s="109" t="s">
        <v>347</v>
      </c>
      <c r="C121" s="99">
        <v>292</v>
      </c>
      <c r="D121" s="99">
        <v>359</v>
      </c>
      <c r="E121" s="99">
        <v>164</v>
      </c>
      <c r="F121" s="99">
        <v>116</v>
      </c>
      <c r="G121" s="99">
        <v>100</v>
      </c>
      <c r="H121" s="99">
        <v>47</v>
      </c>
      <c r="I121" s="186" t="s">
        <v>147</v>
      </c>
      <c r="J121" s="99">
        <v>20</v>
      </c>
      <c r="K121" s="99">
        <v>0</v>
      </c>
      <c r="L121" s="99">
        <v>0</v>
      </c>
      <c r="M121" s="99">
        <v>0</v>
      </c>
      <c r="N121" s="100">
        <v>592</v>
      </c>
    </row>
    <row r="122" spans="1:14">
      <c r="A122" s="95">
        <v>1265</v>
      </c>
      <c r="B122" s="109" t="s">
        <v>348</v>
      </c>
      <c r="C122" s="99">
        <v>766</v>
      </c>
      <c r="D122" s="99">
        <v>401</v>
      </c>
      <c r="E122" s="99">
        <v>194</v>
      </c>
      <c r="F122" s="99">
        <v>135</v>
      </c>
      <c r="G122" s="99">
        <v>21</v>
      </c>
      <c r="H122" s="99">
        <v>57</v>
      </c>
      <c r="I122" s="99">
        <v>18</v>
      </c>
      <c r="J122" s="99">
        <v>29</v>
      </c>
      <c r="K122" s="99">
        <v>7</v>
      </c>
      <c r="L122" s="99">
        <v>11</v>
      </c>
      <c r="M122" s="99">
        <v>5</v>
      </c>
      <c r="N122" s="100">
        <v>957</v>
      </c>
    </row>
    <row r="123" spans="1:14">
      <c r="A123" s="95">
        <v>1266</v>
      </c>
      <c r="B123" s="109" t="s">
        <v>349</v>
      </c>
      <c r="C123" s="99">
        <v>131</v>
      </c>
      <c r="D123" s="99">
        <v>391</v>
      </c>
      <c r="E123" s="99">
        <v>70</v>
      </c>
      <c r="F123" s="99">
        <v>215</v>
      </c>
      <c r="G123" s="99">
        <v>7</v>
      </c>
      <c r="H123" s="99">
        <v>56</v>
      </c>
      <c r="I123" s="99">
        <v>10</v>
      </c>
      <c r="J123" s="186" t="s">
        <v>147</v>
      </c>
      <c r="K123" s="99">
        <v>0</v>
      </c>
      <c r="L123" s="99">
        <v>13</v>
      </c>
      <c r="M123" s="99">
        <v>0</v>
      </c>
      <c r="N123" s="100">
        <v>530</v>
      </c>
    </row>
    <row r="124" spans="1:14">
      <c r="A124" s="95">
        <v>1267</v>
      </c>
      <c r="B124" s="109" t="s">
        <v>350</v>
      </c>
      <c r="C124" s="99">
        <v>538</v>
      </c>
      <c r="D124" s="99">
        <v>291</v>
      </c>
      <c r="E124" s="99">
        <v>201</v>
      </c>
      <c r="F124" s="99">
        <v>0</v>
      </c>
      <c r="G124" s="99">
        <v>13</v>
      </c>
      <c r="H124" s="99">
        <v>68</v>
      </c>
      <c r="I124" s="99">
        <v>18</v>
      </c>
      <c r="J124" s="99" t="s">
        <v>147</v>
      </c>
      <c r="K124" s="99" t="s">
        <v>147</v>
      </c>
      <c r="L124" s="99" t="s">
        <v>147</v>
      </c>
      <c r="M124" s="99">
        <v>0</v>
      </c>
      <c r="N124" s="100">
        <v>707</v>
      </c>
    </row>
    <row r="125" spans="1:14">
      <c r="A125" s="95">
        <v>1270</v>
      </c>
      <c r="B125" s="109" t="s">
        <v>351</v>
      </c>
      <c r="C125" s="99">
        <v>491</v>
      </c>
      <c r="D125" s="99">
        <v>360</v>
      </c>
      <c r="E125" s="99">
        <v>175</v>
      </c>
      <c r="F125" s="99">
        <v>211</v>
      </c>
      <c r="G125" s="99">
        <v>138</v>
      </c>
      <c r="H125" s="99">
        <v>61</v>
      </c>
      <c r="I125" s="99">
        <v>21</v>
      </c>
      <c r="J125" s="99">
        <v>24</v>
      </c>
      <c r="K125" s="99">
        <v>9</v>
      </c>
      <c r="L125" s="99">
        <v>0</v>
      </c>
      <c r="M125" s="99">
        <v>0</v>
      </c>
      <c r="N125" s="100">
        <v>703</v>
      </c>
    </row>
    <row r="126" spans="1:14">
      <c r="A126" s="95">
        <v>1272</v>
      </c>
      <c r="B126" s="109" t="s">
        <v>352</v>
      </c>
      <c r="C126" s="99">
        <v>520</v>
      </c>
      <c r="D126" s="99">
        <v>294</v>
      </c>
      <c r="E126" s="99">
        <v>171</v>
      </c>
      <c r="F126" s="99">
        <v>233</v>
      </c>
      <c r="G126" s="99">
        <v>71</v>
      </c>
      <c r="H126" s="99">
        <v>86</v>
      </c>
      <c r="I126" s="99">
        <v>26</v>
      </c>
      <c r="J126" s="99">
        <v>8</v>
      </c>
      <c r="K126" s="99">
        <v>0</v>
      </c>
      <c r="L126" s="99" t="s">
        <v>147</v>
      </c>
      <c r="M126" s="99">
        <v>0</v>
      </c>
      <c r="N126" s="100">
        <v>700</v>
      </c>
    </row>
    <row r="127" spans="1:14" ht="12.75" customHeight="1">
      <c r="A127" s="95">
        <v>1273</v>
      </c>
      <c r="B127" s="109" t="s">
        <v>353</v>
      </c>
      <c r="C127" s="99">
        <v>536</v>
      </c>
      <c r="D127" s="99">
        <v>374</v>
      </c>
      <c r="E127" s="99">
        <v>190</v>
      </c>
      <c r="F127" s="99">
        <v>232</v>
      </c>
      <c r="G127" s="99">
        <v>49</v>
      </c>
      <c r="H127" s="99">
        <v>68</v>
      </c>
      <c r="I127" s="99">
        <v>34</v>
      </c>
      <c r="J127" s="99">
        <v>30</v>
      </c>
      <c r="K127" s="99" t="s">
        <v>147</v>
      </c>
      <c r="L127" s="99" t="s">
        <v>147</v>
      </c>
      <c r="M127" s="99">
        <v>0</v>
      </c>
      <c r="N127" s="100">
        <v>778</v>
      </c>
    </row>
    <row r="128" spans="1:14">
      <c r="A128" s="95">
        <v>1275</v>
      </c>
      <c r="B128" s="109" t="s">
        <v>354</v>
      </c>
      <c r="C128" s="99">
        <v>294</v>
      </c>
      <c r="D128" s="99">
        <v>204</v>
      </c>
      <c r="E128" s="99">
        <v>59</v>
      </c>
      <c r="F128" s="99">
        <v>111</v>
      </c>
      <c r="G128" s="99">
        <v>22</v>
      </c>
      <c r="H128" s="99">
        <v>29</v>
      </c>
      <c r="I128" s="99" t="s">
        <v>147</v>
      </c>
      <c r="J128" s="99">
        <v>12</v>
      </c>
      <c r="K128" s="99" t="s">
        <v>147</v>
      </c>
      <c r="L128" s="99">
        <v>0</v>
      </c>
      <c r="M128" s="99">
        <v>0</v>
      </c>
      <c r="N128" s="100">
        <v>381</v>
      </c>
    </row>
    <row r="129" spans="1:14">
      <c r="A129" s="95">
        <v>1276</v>
      </c>
      <c r="B129" s="109" t="s">
        <v>355</v>
      </c>
      <c r="C129" s="99">
        <v>679</v>
      </c>
      <c r="D129" s="99">
        <v>476</v>
      </c>
      <c r="E129" s="99">
        <v>175</v>
      </c>
      <c r="F129" s="99">
        <v>177</v>
      </c>
      <c r="G129" s="99">
        <v>78</v>
      </c>
      <c r="H129" s="99">
        <v>77</v>
      </c>
      <c r="I129" s="99">
        <v>23</v>
      </c>
      <c r="J129" s="99">
        <v>21</v>
      </c>
      <c r="K129" s="99">
        <v>7</v>
      </c>
      <c r="L129" s="99">
        <v>0</v>
      </c>
      <c r="M129" s="99">
        <v>0</v>
      </c>
      <c r="N129" s="100">
        <v>856</v>
      </c>
    </row>
    <row r="130" spans="1:14">
      <c r="A130" s="95">
        <v>1277</v>
      </c>
      <c r="B130" s="109" t="s">
        <v>356</v>
      </c>
      <c r="C130" s="99">
        <v>466</v>
      </c>
      <c r="D130" s="99">
        <v>292</v>
      </c>
      <c r="E130" s="99">
        <v>100</v>
      </c>
      <c r="F130" s="99">
        <v>0</v>
      </c>
      <c r="G130" s="99">
        <v>89</v>
      </c>
      <c r="H130" s="99">
        <v>48</v>
      </c>
      <c r="I130" s="99">
        <v>26</v>
      </c>
      <c r="J130" s="99">
        <v>15</v>
      </c>
      <c r="K130" s="99" t="s">
        <v>147</v>
      </c>
      <c r="L130" s="99" t="s">
        <v>147</v>
      </c>
      <c r="M130" s="99">
        <v>0</v>
      </c>
      <c r="N130" s="100">
        <v>574</v>
      </c>
    </row>
    <row r="131" spans="1:14">
      <c r="A131" s="95">
        <v>1278</v>
      </c>
      <c r="B131" s="109" t="s">
        <v>357</v>
      </c>
      <c r="C131" s="99">
        <v>688</v>
      </c>
      <c r="D131" s="99">
        <v>455</v>
      </c>
      <c r="E131" s="99">
        <v>200</v>
      </c>
      <c r="F131" s="99">
        <v>212</v>
      </c>
      <c r="G131" s="99">
        <v>20</v>
      </c>
      <c r="H131" s="99">
        <v>72</v>
      </c>
      <c r="I131" s="99">
        <v>28</v>
      </c>
      <c r="J131" s="99">
        <v>18</v>
      </c>
      <c r="K131" s="99">
        <v>5</v>
      </c>
      <c r="L131" s="99">
        <v>17</v>
      </c>
      <c r="M131" s="99">
        <v>0</v>
      </c>
      <c r="N131" s="100">
        <v>917</v>
      </c>
    </row>
    <row r="132" spans="1:14">
      <c r="A132" s="95">
        <v>1280</v>
      </c>
      <c r="B132" s="109" t="s">
        <v>358</v>
      </c>
      <c r="C132" s="99">
        <v>8810</v>
      </c>
      <c r="D132" s="99">
        <v>6780</v>
      </c>
      <c r="E132" s="99">
        <v>2521</v>
      </c>
      <c r="F132" s="99">
        <v>0</v>
      </c>
      <c r="G132" s="99">
        <v>748</v>
      </c>
      <c r="H132" s="99">
        <v>811</v>
      </c>
      <c r="I132" s="99">
        <v>243</v>
      </c>
      <c r="J132" s="99">
        <v>106</v>
      </c>
      <c r="K132" s="99">
        <v>120</v>
      </c>
      <c r="L132" s="99">
        <v>90</v>
      </c>
      <c r="M132" s="99">
        <v>0</v>
      </c>
      <c r="N132" s="100">
        <v>11804</v>
      </c>
    </row>
    <row r="133" spans="1:14">
      <c r="A133" s="95">
        <v>1281</v>
      </c>
      <c r="B133" s="109" t="s">
        <v>359</v>
      </c>
      <c r="C133" s="99">
        <v>3341</v>
      </c>
      <c r="D133" s="99">
        <v>2291</v>
      </c>
      <c r="E133" s="99">
        <v>1065</v>
      </c>
      <c r="F133" s="99">
        <v>0</v>
      </c>
      <c r="G133" s="99">
        <v>818</v>
      </c>
      <c r="H133" s="99">
        <v>250</v>
      </c>
      <c r="I133" s="99">
        <v>177</v>
      </c>
      <c r="J133" s="99">
        <v>188</v>
      </c>
      <c r="K133" s="99">
        <v>42</v>
      </c>
      <c r="L133" s="99">
        <v>4</v>
      </c>
      <c r="M133" s="99">
        <v>0</v>
      </c>
      <c r="N133" s="100">
        <v>4473</v>
      </c>
    </row>
    <row r="134" spans="1:14">
      <c r="A134" s="95">
        <v>1282</v>
      </c>
      <c r="B134" s="109" t="s">
        <v>360</v>
      </c>
      <c r="C134" s="99">
        <v>1658</v>
      </c>
      <c r="D134" s="99">
        <v>1099</v>
      </c>
      <c r="E134" s="99">
        <v>439</v>
      </c>
      <c r="F134" s="99">
        <v>0</v>
      </c>
      <c r="G134" s="99">
        <v>174</v>
      </c>
      <c r="H134" s="99">
        <v>113</v>
      </c>
      <c r="I134" s="99">
        <v>58</v>
      </c>
      <c r="J134" s="99">
        <v>22</v>
      </c>
      <c r="K134" s="99" t="s">
        <v>147</v>
      </c>
      <c r="L134" s="99">
        <v>8</v>
      </c>
      <c r="M134" s="99">
        <v>0</v>
      </c>
      <c r="N134" s="100">
        <v>2131</v>
      </c>
    </row>
    <row r="135" spans="1:14">
      <c r="A135" s="95">
        <v>1283</v>
      </c>
      <c r="B135" s="109" t="s">
        <v>361</v>
      </c>
      <c r="C135" s="99">
        <v>4121</v>
      </c>
      <c r="D135" s="99">
        <v>2729</v>
      </c>
      <c r="E135" s="99">
        <v>1627</v>
      </c>
      <c r="F135" s="99">
        <v>0</v>
      </c>
      <c r="G135" s="99">
        <v>0</v>
      </c>
      <c r="H135" s="99">
        <v>315</v>
      </c>
      <c r="I135" s="99">
        <v>177</v>
      </c>
      <c r="J135" s="99">
        <v>71</v>
      </c>
      <c r="K135" s="99">
        <v>10</v>
      </c>
      <c r="L135" s="99">
        <v>11</v>
      </c>
      <c r="M135" s="99">
        <v>0</v>
      </c>
      <c r="N135" s="100">
        <v>5723</v>
      </c>
    </row>
    <row r="136" spans="1:14">
      <c r="A136" s="95">
        <v>1284</v>
      </c>
      <c r="B136" s="109" t="s">
        <v>362</v>
      </c>
      <c r="C136" s="99">
        <v>1164</v>
      </c>
      <c r="D136" s="99">
        <v>620</v>
      </c>
      <c r="E136" s="99">
        <v>341</v>
      </c>
      <c r="F136" s="186" t="s">
        <v>147</v>
      </c>
      <c r="G136" s="99">
        <v>14</v>
      </c>
      <c r="H136" s="99">
        <v>112</v>
      </c>
      <c r="I136" s="99">
        <v>41</v>
      </c>
      <c r="J136" s="99">
        <v>43</v>
      </c>
      <c r="K136" s="99">
        <v>0</v>
      </c>
      <c r="L136" s="99">
        <v>0</v>
      </c>
      <c r="M136" s="99">
        <v>0</v>
      </c>
      <c r="N136" s="100">
        <v>1465</v>
      </c>
    </row>
    <row r="137" spans="1:14">
      <c r="A137" s="95">
        <v>1285</v>
      </c>
      <c r="B137" s="109" t="s">
        <v>363</v>
      </c>
      <c r="C137" s="99">
        <v>1046</v>
      </c>
      <c r="D137" s="99">
        <v>608</v>
      </c>
      <c r="E137" s="99">
        <v>236</v>
      </c>
      <c r="F137" s="99">
        <v>0</v>
      </c>
      <c r="G137" s="99">
        <v>24</v>
      </c>
      <c r="H137" s="99">
        <v>85</v>
      </c>
      <c r="I137" s="99">
        <v>57</v>
      </c>
      <c r="J137" s="99">
        <v>44</v>
      </c>
      <c r="K137" s="99" t="s">
        <v>147</v>
      </c>
      <c r="L137" s="99" t="s">
        <v>147</v>
      </c>
      <c r="M137" s="99">
        <v>0</v>
      </c>
      <c r="N137" s="100">
        <v>1320</v>
      </c>
    </row>
    <row r="138" spans="1:14">
      <c r="A138" s="95">
        <v>1286</v>
      </c>
      <c r="B138" s="109" t="s">
        <v>364</v>
      </c>
      <c r="C138" s="99">
        <v>1268</v>
      </c>
      <c r="D138" s="99">
        <v>844</v>
      </c>
      <c r="E138" s="99">
        <v>358</v>
      </c>
      <c r="F138" s="99">
        <v>337</v>
      </c>
      <c r="G138" s="99">
        <v>402</v>
      </c>
      <c r="H138" s="99">
        <v>163</v>
      </c>
      <c r="I138" s="99">
        <v>74</v>
      </c>
      <c r="J138" s="99">
        <v>64</v>
      </c>
      <c r="K138" s="99">
        <v>17</v>
      </c>
      <c r="L138" s="99">
        <v>11</v>
      </c>
      <c r="M138" s="99">
        <v>0</v>
      </c>
      <c r="N138" s="100">
        <v>1659</v>
      </c>
    </row>
    <row r="139" spans="1:14">
      <c r="A139" s="95">
        <v>1287</v>
      </c>
      <c r="B139" s="109" t="s">
        <v>365</v>
      </c>
      <c r="C139" s="99">
        <v>1683</v>
      </c>
      <c r="D139" s="99">
        <v>1162</v>
      </c>
      <c r="E139" s="99">
        <v>567</v>
      </c>
      <c r="F139" s="99">
        <v>0</v>
      </c>
      <c r="G139" s="99">
        <v>167</v>
      </c>
      <c r="H139" s="99">
        <v>206</v>
      </c>
      <c r="I139" s="99">
        <v>111</v>
      </c>
      <c r="J139" s="99">
        <v>97</v>
      </c>
      <c r="K139" s="99">
        <v>13</v>
      </c>
      <c r="L139" s="99">
        <v>0</v>
      </c>
      <c r="M139" s="99">
        <v>0</v>
      </c>
      <c r="N139" s="100">
        <v>2257</v>
      </c>
    </row>
    <row r="140" spans="1:14">
      <c r="A140" s="95">
        <v>1290</v>
      </c>
      <c r="B140" s="109" t="s">
        <v>366</v>
      </c>
      <c r="C140" s="99">
        <v>3217</v>
      </c>
      <c r="D140" s="99">
        <v>2034</v>
      </c>
      <c r="E140" s="99">
        <v>1072</v>
      </c>
      <c r="F140" s="99">
        <v>1248</v>
      </c>
      <c r="G140" s="99">
        <v>164</v>
      </c>
      <c r="H140" s="99">
        <v>395</v>
      </c>
      <c r="I140" s="99">
        <v>81</v>
      </c>
      <c r="J140" s="99">
        <v>125</v>
      </c>
      <c r="K140" s="99">
        <v>15</v>
      </c>
      <c r="L140" s="99">
        <v>114</v>
      </c>
      <c r="M140" s="99">
        <v>86</v>
      </c>
      <c r="N140" s="100">
        <v>4319</v>
      </c>
    </row>
    <row r="141" spans="1:14">
      <c r="A141" s="95">
        <v>1291</v>
      </c>
      <c r="B141" s="109" t="s">
        <v>367</v>
      </c>
      <c r="C141" s="99">
        <v>952</v>
      </c>
      <c r="D141" s="99">
        <v>527</v>
      </c>
      <c r="E141" s="99">
        <v>337</v>
      </c>
      <c r="F141" s="99">
        <v>448</v>
      </c>
      <c r="G141" s="99">
        <v>356</v>
      </c>
      <c r="H141" s="99">
        <v>115</v>
      </c>
      <c r="I141" s="99">
        <v>62</v>
      </c>
      <c r="J141" s="99">
        <v>33</v>
      </c>
      <c r="K141" s="99">
        <v>4</v>
      </c>
      <c r="L141" s="99" t="s">
        <v>147</v>
      </c>
      <c r="M141" s="99">
        <v>0</v>
      </c>
      <c r="N141" s="100">
        <v>1303</v>
      </c>
    </row>
    <row r="142" spans="1:14">
      <c r="A142" s="95">
        <v>1292</v>
      </c>
      <c r="B142" s="109" t="s">
        <v>368</v>
      </c>
      <c r="C142" s="99">
        <v>1605</v>
      </c>
      <c r="D142" s="99">
        <v>1091</v>
      </c>
      <c r="E142" s="99">
        <v>552</v>
      </c>
      <c r="F142" s="99">
        <v>540</v>
      </c>
      <c r="G142" s="99">
        <v>185</v>
      </c>
      <c r="H142" s="99">
        <v>215</v>
      </c>
      <c r="I142" s="99">
        <v>71</v>
      </c>
      <c r="J142" s="99">
        <v>99</v>
      </c>
      <c r="K142" s="99" t="s">
        <v>147</v>
      </c>
      <c r="L142" s="99" t="s">
        <v>147</v>
      </c>
      <c r="M142" s="99">
        <v>0</v>
      </c>
      <c r="N142" s="100">
        <v>2202</v>
      </c>
    </row>
    <row r="143" spans="1:14">
      <c r="A143" s="95">
        <v>1293</v>
      </c>
      <c r="B143" s="109" t="s">
        <v>369</v>
      </c>
      <c r="C143" s="99">
        <v>1924</v>
      </c>
      <c r="D143" s="99">
        <v>1314</v>
      </c>
      <c r="E143" s="99">
        <v>685</v>
      </c>
      <c r="F143" s="99">
        <v>679</v>
      </c>
      <c r="G143" s="99">
        <v>154</v>
      </c>
      <c r="H143" s="99">
        <v>194</v>
      </c>
      <c r="I143" s="99">
        <v>43</v>
      </c>
      <c r="J143" s="99">
        <v>87</v>
      </c>
      <c r="K143" s="99">
        <v>18</v>
      </c>
      <c r="L143" s="99">
        <v>28</v>
      </c>
      <c r="M143" s="99">
        <v>0</v>
      </c>
      <c r="N143" s="100">
        <v>2676</v>
      </c>
    </row>
    <row r="144" spans="1:14">
      <c r="A144" s="104">
        <v>13</v>
      </c>
      <c r="B144" s="110" t="s">
        <v>541</v>
      </c>
      <c r="C144" s="105">
        <v>10996</v>
      </c>
      <c r="D144" s="105">
        <v>7996</v>
      </c>
      <c r="E144" s="105">
        <v>3754</v>
      </c>
      <c r="F144" s="105">
        <v>1590</v>
      </c>
      <c r="G144" s="105">
        <v>264</v>
      </c>
      <c r="H144" s="105">
        <v>1371</v>
      </c>
      <c r="I144" s="105">
        <v>698</v>
      </c>
      <c r="J144" s="105">
        <v>648</v>
      </c>
      <c r="K144" s="105">
        <v>98</v>
      </c>
      <c r="L144" s="105">
        <v>30</v>
      </c>
      <c r="M144" s="105">
        <v>191</v>
      </c>
      <c r="N144" s="106">
        <v>15219</v>
      </c>
    </row>
    <row r="145" spans="1:14">
      <c r="A145" s="95">
        <v>1315</v>
      </c>
      <c r="B145" s="109" t="s">
        <v>370</v>
      </c>
      <c r="C145" s="99">
        <v>386</v>
      </c>
      <c r="D145" s="99">
        <v>249</v>
      </c>
      <c r="E145" s="99">
        <v>110</v>
      </c>
      <c r="F145" s="99">
        <v>141</v>
      </c>
      <c r="G145" s="99">
        <v>33</v>
      </c>
      <c r="H145" s="99">
        <v>54</v>
      </c>
      <c r="I145" s="99">
        <v>37</v>
      </c>
      <c r="J145" s="99">
        <v>12</v>
      </c>
      <c r="K145" s="99">
        <v>15</v>
      </c>
      <c r="L145" s="99">
        <v>12</v>
      </c>
      <c r="M145" s="99">
        <v>12</v>
      </c>
      <c r="N145" s="100">
        <v>508</v>
      </c>
    </row>
    <row r="146" spans="1:14">
      <c r="A146" s="95">
        <v>1380</v>
      </c>
      <c r="B146" s="109" t="s">
        <v>371</v>
      </c>
      <c r="C146" s="99">
        <v>3251</v>
      </c>
      <c r="D146" s="99">
        <v>2514</v>
      </c>
      <c r="E146" s="99">
        <v>1132</v>
      </c>
      <c r="F146" s="99">
        <v>1052</v>
      </c>
      <c r="G146" s="99">
        <v>24</v>
      </c>
      <c r="H146" s="99">
        <v>406</v>
      </c>
      <c r="I146" s="99">
        <v>122</v>
      </c>
      <c r="J146" s="99">
        <v>271</v>
      </c>
      <c r="K146" s="99">
        <v>38</v>
      </c>
      <c r="L146" s="99" t="s">
        <v>147</v>
      </c>
      <c r="M146" s="99">
        <v>0</v>
      </c>
      <c r="N146" s="100">
        <v>4635</v>
      </c>
    </row>
    <row r="147" spans="1:14">
      <c r="A147" s="95">
        <v>1381</v>
      </c>
      <c r="B147" s="109" t="s">
        <v>372</v>
      </c>
      <c r="C147" s="99">
        <v>926</v>
      </c>
      <c r="D147" s="99">
        <v>655</v>
      </c>
      <c r="E147" s="99">
        <v>270</v>
      </c>
      <c r="F147" s="99">
        <v>269</v>
      </c>
      <c r="G147" s="99">
        <v>56</v>
      </c>
      <c r="H147" s="99">
        <v>109</v>
      </c>
      <c r="I147" s="99">
        <v>66</v>
      </c>
      <c r="J147" s="99">
        <v>44</v>
      </c>
      <c r="K147" s="99" t="s">
        <v>147</v>
      </c>
      <c r="L147" s="99">
        <v>4</v>
      </c>
      <c r="M147" s="99">
        <v>0</v>
      </c>
      <c r="N147" s="100">
        <v>1227</v>
      </c>
    </row>
    <row r="148" spans="1:14">
      <c r="A148" s="95">
        <v>1382</v>
      </c>
      <c r="B148" s="109" t="s">
        <v>373</v>
      </c>
      <c r="C148" s="99">
        <v>1762</v>
      </c>
      <c r="D148" s="99">
        <v>1084</v>
      </c>
      <c r="E148" s="99">
        <v>632</v>
      </c>
      <c r="F148" s="99">
        <v>126</v>
      </c>
      <c r="G148" s="99" t="s">
        <v>147</v>
      </c>
      <c r="H148" s="99">
        <v>182</v>
      </c>
      <c r="I148" s="99">
        <v>77</v>
      </c>
      <c r="J148" s="99">
        <v>57</v>
      </c>
      <c r="K148" s="186" t="s">
        <v>147</v>
      </c>
      <c r="L148" s="99">
        <v>0</v>
      </c>
      <c r="M148" s="99">
        <v>179</v>
      </c>
      <c r="N148" s="100">
        <v>2373</v>
      </c>
    </row>
    <row r="149" spans="1:14">
      <c r="A149" s="95">
        <v>1383</v>
      </c>
      <c r="B149" s="109" t="s">
        <v>374</v>
      </c>
      <c r="C149" s="99">
        <v>2298</v>
      </c>
      <c r="D149" s="99">
        <v>1754</v>
      </c>
      <c r="E149" s="99">
        <v>739</v>
      </c>
      <c r="F149" s="99" t="s">
        <v>147</v>
      </c>
      <c r="G149" s="99">
        <v>0</v>
      </c>
      <c r="H149" s="99">
        <v>291</v>
      </c>
      <c r="I149" s="99">
        <v>260</v>
      </c>
      <c r="J149" s="99">
        <v>181</v>
      </c>
      <c r="K149" s="99">
        <v>26</v>
      </c>
      <c r="L149" s="99">
        <v>11</v>
      </c>
      <c r="M149" s="99">
        <v>0</v>
      </c>
      <c r="N149" s="100">
        <v>3162</v>
      </c>
    </row>
    <row r="150" spans="1:14">
      <c r="A150" s="95">
        <v>1384</v>
      </c>
      <c r="B150" s="109" t="s">
        <v>375</v>
      </c>
      <c r="C150" s="99">
        <v>2391</v>
      </c>
      <c r="D150" s="99">
        <v>1754</v>
      </c>
      <c r="E150" s="99">
        <v>876</v>
      </c>
      <c r="F150" s="99" t="s">
        <v>147</v>
      </c>
      <c r="G150" s="99">
        <v>148</v>
      </c>
      <c r="H150" s="99">
        <v>329</v>
      </c>
      <c r="I150" s="99">
        <v>136</v>
      </c>
      <c r="J150" s="99">
        <v>83</v>
      </c>
      <c r="K150" s="99">
        <v>10</v>
      </c>
      <c r="L150" s="99" t="s">
        <v>147</v>
      </c>
      <c r="M150" s="99">
        <v>0</v>
      </c>
      <c r="N150" s="100">
        <v>3348</v>
      </c>
    </row>
    <row r="151" spans="1:14">
      <c r="A151" s="104">
        <v>14</v>
      </c>
      <c r="B151" s="110" t="s">
        <v>720</v>
      </c>
      <c r="C151" s="105">
        <v>43029</v>
      </c>
      <c r="D151" s="105">
        <v>34082</v>
      </c>
      <c r="E151" s="105">
        <v>17757</v>
      </c>
      <c r="F151" s="105">
        <v>8455</v>
      </c>
      <c r="G151" s="105">
        <v>3882</v>
      </c>
      <c r="H151" s="105">
        <v>7118</v>
      </c>
      <c r="I151" s="105">
        <v>2889</v>
      </c>
      <c r="J151" s="105">
        <v>2000</v>
      </c>
      <c r="K151" s="105">
        <v>630</v>
      </c>
      <c r="L151" s="105">
        <v>267</v>
      </c>
      <c r="M151" s="105">
        <v>86</v>
      </c>
      <c r="N151" s="106">
        <v>66438</v>
      </c>
    </row>
    <row r="152" spans="1:14">
      <c r="A152" s="95">
        <v>1401</v>
      </c>
      <c r="B152" s="109" t="s">
        <v>376</v>
      </c>
      <c r="C152" s="99">
        <v>921</v>
      </c>
      <c r="D152" s="99">
        <v>515</v>
      </c>
      <c r="E152" s="99">
        <v>350</v>
      </c>
      <c r="F152" s="99">
        <v>4</v>
      </c>
      <c r="G152" s="99">
        <v>97</v>
      </c>
      <c r="H152" s="99">
        <v>176</v>
      </c>
      <c r="I152" s="99">
        <v>78</v>
      </c>
      <c r="J152" s="99">
        <v>29</v>
      </c>
      <c r="K152" s="99" t="s">
        <v>147</v>
      </c>
      <c r="L152" s="99" t="s">
        <v>147</v>
      </c>
      <c r="M152" s="99">
        <v>0</v>
      </c>
      <c r="N152" s="100">
        <v>1277</v>
      </c>
    </row>
    <row r="153" spans="1:14">
      <c r="A153" s="95">
        <v>1402</v>
      </c>
      <c r="B153" s="109" t="s">
        <v>377</v>
      </c>
      <c r="C153" s="99">
        <v>907</v>
      </c>
      <c r="D153" s="99">
        <v>648</v>
      </c>
      <c r="E153" s="99">
        <v>279</v>
      </c>
      <c r="F153" s="99">
        <v>196</v>
      </c>
      <c r="G153" s="99">
        <v>129</v>
      </c>
      <c r="H153" s="99">
        <v>201</v>
      </c>
      <c r="I153" s="99">
        <v>61</v>
      </c>
      <c r="J153" s="99">
        <v>22</v>
      </c>
      <c r="K153" s="99">
        <v>18</v>
      </c>
      <c r="L153" s="99">
        <v>0</v>
      </c>
      <c r="M153" s="99">
        <v>0</v>
      </c>
      <c r="N153" s="100">
        <v>1278</v>
      </c>
    </row>
    <row r="154" spans="1:14">
      <c r="A154" s="95">
        <v>1407</v>
      </c>
      <c r="B154" s="109" t="s">
        <v>378</v>
      </c>
      <c r="C154" s="99">
        <v>508</v>
      </c>
      <c r="D154" s="99">
        <v>336</v>
      </c>
      <c r="E154" s="99">
        <v>136</v>
      </c>
      <c r="F154" s="99">
        <v>282</v>
      </c>
      <c r="G154" s="99">
        <v>4</v>
      </c>
      <c r="H154" s="99">
        <v>94</v>
      </c>
      <c r="I154" s="99">
        <v>0</v>
      </c>
      <c r="J154" s="99" t="s">
        <v>147</v>
      </c>
      <c r="K154" s="99" t="s">
        <v>147</v>
      </c>
      <c r="L154" s="99">
        <v>0</v>
      </c>
      <c r="M154" s="99">
        <v>6</v>
      </c>
      <c r="N154" s="100">
        <v>692</v>
      </c>
    </row>
    <row r="155" spans="1:14">
      <c r="A155" s="95">
        <v>1415</v>
      </c>
      <c r="B155" s="109" t="s">
        <v>379</v>
      </c>
      <c r="C155" s="99">
        <v>853</v>
      </c>
      <c r="D155" s="99">
        <v>520</v>
      </c>
      <c r="E155" s="99">
        <v>234</v>
      </c>
      <c r="F155" s="99">
        <v>0</v>
      </c>
      <c r="G155" s="99">
        <v>96</v>
      </c>
      <c r="H155" s="99">
        <v>89</v>
      </c>
      <c r="I155" s="99">
        <v>64</v>
      </c>
      <c r="J155" s="99">
        <v>43</v>
      </c>
      <c r="K155" s="99">
        <v>4</v>
      </c>
      <c r="L155" s="99" t="s">
        <v>147</v>
      </c>
      <c r="M155" s="99">
        <v>0</v>
      </c>
      <c r="N155" s="100">
        <v>1099</v>
      </c>
    </row>
    <row r="156" spans="1:14">
      <c r="A156" s="95">
        <v>1419</v>
      </c>
      <c r="B156" s="109" t="s">
        <v>380</v>
      </c>
      <c r="C156" s="99">
        <v>593</v>
      </c>
      <c r="D156" s="99">
        <v>333</v>
      </c>
      <c r="E156" s="99">
        <v>179</v>
      </c>
      <c r="F156" s="99">
        <v>256</v>
      </c>
      <c r="G156" s="99">
        <v>59</v>
      </c>
      <c r="H156" s="99">
        <v>95</v>
      </c>
      <c r="I156" s="99">
        <v>22</v>
      </c>
      <c r="J156" s="99">
        <v>33</v>
      </c>
      <c r="K156" s="99">
        <v>8</v>
      </c>
      <c r="L156" s="99" t="s">
        <v>147</v>
      </c>
      <c r="M156" s="99">
        <v>0</v>
      </c>
      <c r="N156" s="100">
        <v>796</v>
      </c>
    </row>
    <row r="157" spans="1:14">
      <c r="A157" s="95">
        <v>1421</v>
      </c>
      <c r="B157" s="109" t="s">
        <v>381</v>
      </c>
      <c r="C157" s="99">
        <v>565</v>
      </c>
      <c r="D157" s="99">
        <v>437</v>
      </c>
      <c r="E157" s="99">
        <v>208</v>
      </c>
      <c r="F157" s="99">
        <v>0</v>
      </c>
      <c r="G157" s="99">
        <v>23</v>
      </c>
      <c r="H157" s="99">
        <v>95</v>
      </c>
      <c r="I157" s="99">
        <v>24</v>
      </c>
      <c r="J157" s="99">
        <v>34</v>
      </c>
      <c r="K157" s="99">
        <v>5</v>
      </c>
      <c r="L157" s="99" t="s">
        <v>147</v>
      </c>
      <c r="M157" s="99">
        <v>0</v>
      </c>
      <c r="N157" s="100">
        <v>811</v>
      </c>
    </row>
    <row r="158" spans="1:14">
      <c r="A158" s="95">
        <v>1427</v>
      </c>
      <c r="B158" s="109" t="s">
        <v>382</v>
      </c>
      <c r="C158" s="99">
        <v>409</v>
      </c>
      <c r="D158" s="99">
        <v>305</v>
      </c>
      <c r="E158" s="99">
        <v>189</v>
      </c>
      <c r="F158" s="99">
        <v>116</v>
      </c>
      <c r="G158" s="99">
        <v>71</v>
      </c>
      <c r="H158" s="99">
        <v>0</v>
      </c>
      <c r="I158" s="99">
        <v>13</v>
      </c>
      <c r="J158" s="99">
        <v>23</v>
      </c>
      <c r="K158" s="99">
        <v>6</v>
      </c>
      <c r="L158" s="99">
        <v>11</v>
      </c>
      <c r="M158" s="99">
        <v>0</v>
      </c>
      <c r="N158" s="100">
        <v>592</v>
      </c>
    </row>
    <row r="159" spans="1:14">
      <c r="A159" s="95">
        <v>1430</v>
      </c>
      <c r="B159" s="109" t="s">
        <v>383</v>
      </c>
      <c r="C159" s="99">
        <v>422</v>
      </c>
      <c r="D159" s="99">
        <v>287</v>
      </c>
      <c r="E159" s="99">
        <v>113</v>
      </c>
      <c r="F159" s="99">
        <v>122</v>
      </c>
      <c r="G159" s="99">
        <v>0</v>
      </c>
      <c r="H159" s="99">
        <v>87</v>
      </c>
      <c r="I159" s="99">
        <v>33</v>
      </c>
      <c r="J159" s="99">
        <v>11</v>
      </c>
      <c r="K159" s="99">
        <v>4</v>
      </c>
      <c r="L159" s="99" t="s">
        <v>147</v>
      </c>
      <c r="M159" s="99">
        <v>0</v>
      </c>
      <c r="N159" s="100">
        <v>544</v>
      </c>
    </row>
    <row r="160" spans="1:14">
      <c r="A160" s="95">
        <v>1435</v>
      </c>
      <c r="B160" s="109" t="s">
        <v>384</v>
      </c>
      <c r="C160" s="99">
        <v>458</v>
      </c>
      <c r="D160" s="99">
        <v>265</v>
      </c>
      <c r="E160" s="99">
        <v>181</v>
      </c>
      <c r="F160" s="99">
        <v>179</v>
      </c>
      <c r="G160" s="99">
        <v>54</v>
      </c>
      <c r="H160" s="99">
        <v>81</v>
      </c>
      <c r="I160" s="99">
        <v>41</v>
      </c>
      <c r="J160" s="99">
        <v>22</v>
      </c>
      <c r="K160" s="99">
        <v>4</v>
      </c>
      <c r="L160" s="99">
        <v>0</v>
      </c>
      <c r="M160" s="99">
        <v>0</v>
      </c>
      <c r="N160" s="100">
        <v>682</v>
      </c>
    </row>
    <row r="161" spans="1:14">
      <c r="A161" s="95">
        <v>1438</v>
      </c>
      <c r="B161" s="109" t="s">
        <v>385</v>
      </c>
      <c r="C161" s="99">
        <v>235</v>
      </c>
      <c r="D161" s="99">
        <v>165</v>
      </c>
      <c r="E161" s="99">
        <v>47</v>
      </c>
      <c r="F161" s="99">
        <v>127</v>
      </c>
      <c r="G161" s="99">
        <v>11</v>
      </c>
      <c r="H161" s="99">
        <v>45</v>
      </c>
      <c r="I161" s="99" t="s">
        <v>147</v>
      </c>
      <c r="J161" s="99">
        <v>7</v>
      </c>
      <c r="K161" s="99">
        <v>0</v>
      </c>
      <c r="L161" s="99">
        <v>12</v>
      </c>
      <c r="M161" s="99">
        <v>4</v>
      </c>
      <c r="N161" s="100">
        <v>298</v>
      </c>
    </row>
    <row r="162" spans="1:14">
      <c r="A162" s="95">
        <v>1439</v>
      </c>
      <c r="B162" s="109" t="s">
        <v>386</v>
      </c>
      <c r="C162" s="186" t="s">
        <v>147</v>
      </c>
      <c r="D162" s="99">
        <v>164</v>
      </c>
      <c r="E162" s="99">
        <v>95</v>
      </c>
      <c r="F162" s="99">
        <v>114</v>
      </c>
      <c r="G162" s="99">
        <v>12</v>
      </c>
      <c r="H162" s="99">
        <v>62</v>
      </c>
      <c r="I162" s="99">
        <v>12</v>
      </c>
      <c r="J162" s="99">
        <v>0</v>
      </c>
      <c r="K162" s="99" t="s">
        <v>147</v>
      </c>
      <c r="L162" s="99" t="s">
        <v>147</v>
      </c>
      <c r="M162" s="99">
        <v>0</v>
      </c>
      <c r="N162" s="100">
        <v>347</v>
      </c>
    </row>
    <row r="163" spans="1:14">
      <c r="A163" s="95">
        <v>1440</v>
      </c>
      <c r="B163" s="109" t="s">
        <v>387</v>
      </c>
      <c r="C163" s="99">
        <v>797</v>
      </c>
      <c r="D163" s="99">
        <v>567</v>
      </c>
      <c r="E163" s="99">
        <v>239</v>
      </c>
      <c r="F163" s="99">
        <v>0</v>
      </c>
      <c r="G163" s="99">
        <v>50</v>
      </c>
      <c r="H163" s="99">
        <v>85</v>
      </c>
      <c r="I163" s="99">
        <v>32</v>
      </c>
      <c r="J163" s="99">
        <v>45</v>
      </c>
      <c r="K163" s="99">
        <v>11</v>
      </c>
      <c r="L163" s="99">
        <v>0</v>
      </c>
      <c r="M163" s="99">
        <v>0</v>
      </c>
      <c r="N163" s="100">
        <v>1069</v>
      </c>
    </row>
    <row r="164" spans="1:14">
      <c r="A164" s="95">
        <v>1441</v>
      </c>
      <c r="B164" s="109" t="s">
        <v>388</v>
      </c>
      <c r="C164" s="99">
        <v>1018</v>
      </c>
      <c r="D164" s="99">
        <v>728</v>
      </c>
      <c r="E164" s="99">
        <v>390</v>
      </c>
      <c r="F164" s="99">
        <v>343</v>
      </c>
      <c r="G164" s="99">
        <v>129</v>
      </c>
      <c r="H164" s="99">
        <v>203</v>
      </c>
      <c r="I164" s="99">
        <v>58</v>
      </c>
      <c r="J164" s="99">
        <v>36</v>
      </c>
      <c r="K164" s="99">
        <v>4</v>
      </c>
      <c r="L164" s="99" t="s">
        <v>147</v>
      </c>
      <c r="M164" s="99">
        <v>10</v>
      </c>
      <c r="N164" s="100">
        <v>1463</v>
      </c>
    </row>
    <row r="165" spans="1:14">
      <c r="A165" s="95">
        <v>1442</v>
      </c>
      <c r="B165" s="109" t="s">
        <v>389</v>
      </c>
      <c r="C165" s="99">
        <v>350</v>
      </c>
      <c r="D165" s="99">
        <v>265</v>
      </c>
      <c r="E165" s="99">
        <v>125</v>
      </c>
      <c r="F165" s="99">
        <v>78</v>
      </c>
      <c r="G165" s="99">
        <v>32</v>
      </c>
      <c r="H165" s="99">
        <v>58</v>
      </c>
      <c r="I165" s="99">
        <v>18</v>
      </c>
      <c r="J165" s="99">
        <v>24</v>
      </c>
      <c r="K165" s="99">
        <v>4</v>
      </c>
      <c r="L165" s="99">
        <v>5</v>
      </c>
      <c r="M165" s="99">
        <v>0</v>
      </c>
      <c r="N165" s="100">
        <v>488</v>
      </c>
    </row>
    <row r="166" spans="1:14">
      <c r="A166" s="95">
        <v>1443</v>
      </c>
      <c r="B166" s="109" t="s">
        <v>390</v>
      </c>
      <c r="C166" s="99">
        <v>246</v>
      </c>
      <c r="D166" s="99">
        <v>165</v>
      </c>
      <c r="E166" s="99">
        <v>93</v>
      </c>
      <c r="F166" s="99">
        <v>97</v>
      </c>
      <c r="G166" s="99">
        <v>28</v>
      </c>
      <c r="H166" s="99">
        <v>50</v>
      </c>
      <c r="I166" s="99">
        <v>18</v>
      </c>
      <c r="J166" s="99">
        <v>20</v>
      </c>
      <c r="K166" s="99" t="s">
        <v>147</v>
      </c>
      <c r="L166" s="99">
        <v>0</v>
      </c>
      <c r="M166" s="99">
        <v>0</v>
      </c>
      <c r="N166" s="100">
        <v>357</v>
      </c>
    </row>
    <row r="167" spans="1:14">
      <c r="A167" s="95">
        <v>1444</v>
      </c>
      <c r="B167" s="109" t="s">
        <v>391</v>
      </c>
      <c r="C167" s="99">
        <v>226</v>
      </c>
      <c r="D167" s="99">
        <v>143</v>
      </c>
      <c r="E167" s="99">
        <v>67</v>
      </c>
      <c r="F167" s="99">
        <v>76</v>
      </c>
      <c r="G167" s="99">
        <v>27</v>
      </c>
      <c r="H167" s="99">
        <v>45</v>
      </c>
      <c r="I167" s="99">
        <v>38</v>
      </c>
      <c r="J167" s="99">
        <v>6</v>
      </c>
      <c r="K167" s="99">
        <v>0</v>
      </c>
      <c r="L167" s="99">
        <v>0</v>
      </c>
      <c r="M167" s="99">
        <v>0</v>
      </c>
      <c r="N167" s="100">
        <v>301</v>
      </c>
    </row>
    <row r="168" spans="1:14">
      <c r="A168" s="95">
        <v>1445</v>
      </c>
      <c r="B168" s="109" t="s">
        <v>392</v>
      </c>
      <c r="C168" s="99" t="s">
        <v>147</v>
      </c>
      <c r="D168" s="99">
        <v>248</v>
      </c>
      <c r="E168" s="99">
        <v>57</v>
      </c>
      <c r="F168" s="99">
        <v>0</v>
      </c>
      <c r="G168" s="99">
        <v>57</v>
      </c>
      <c r="H168" s="99">
        <v>55</v>
      </c>
      <c r="I168" s="99">
        <v>14</v>
      </c>
      <c r="J168" s="99">
        <v>26</v>
      </c>
      <c r="K168" s="99">
        <v>0</v>
      </c>
      <c r="L168" s="99">
        <v>0</v>
      </c>
      <c r="M168" s="99">
        <v>0</v>
      </c>
      <c r="N168" s="100">
        <v>295</v>
      </c>
    </row>
    <row r="169" spans="1:14">
      <c r="A169" s="95">
        <v>1446</v>
      </c>
      <c r="B169" s="109" t="s">
        <v>393</v>
      </c>
      <c r="C169" s="99">
        <v>298</v>
      </c>
      <c r="D169" s="99">
        <v>218</v>
      </c>
      <c r="E169" s="99">
        <v>91</v>
      </c>
      <c r="F169" s="99">
        <v>147</v>
      </c>
      <c r="G169" s="99">
        <v>21</v>
      </c>
      <c r="H169" s="99">
        <v>77</v>
      </c>
      <c r="I169" s="99">
        <v>42</v>
      </c>
      <c r="J169" s="99" t="s">
        <v>147</v>
      </c>
      <c r="K169" s="99">
        <v>4</v>
      </c>
      <c r="L169" s="99" t="s">
        <v>147</v>
      </c>
      <c r="M169" s="99">
        <v>0</v>
      </c>
      <c r="N169" s="100">
        <v>414</v>
      </c>
    </row>
    <row r="170" spans="1:14">
      <c r="A170" s="95">
        <v>1447</v>
      </c>
      <c r="B170" s="109" t="s">
        <v>394</v>
      </c>
      <c r="C170" s="99">
        <v>232</v>
      </c>
      <c r="D170" s="99">
        <v>175</v>
      </c>
      <c r="E170" s="99">
        <v>60</v>
      </c>
      <c r="F170" s="99">
        <v>62</v>
      </c>
      <c r="G170" s="99">
        <v>50</v>
      </c>
      <c r="H170" s="99">
        <v>57</v>
      </c>
      <c r="I170" s="99">
        <v>37</v>
      </c>
      <c r="J170" s="99">
        <v>7</v>
      </c>
      <c r="K170" s="99" t="s">
        <v>147</v>
      </c>
      <c r="L170" s="99">
        <v>0</v>
      </c>
      <c r="M170" s="99">
        <v>10</v>
      </c>
      <c r="N170" s="100">
        <v>317</v>
      </c>
    </row>
    <row r="171" spans="1:14">
      <c r="A171" s="95">
        <v>1452</v>
      </c>
      <c r="B171" s="109" t="s">
        <v>395</v>
      </c>
      <c r="C171" s="99">
        <v>406</v>
      </c>
      <c r="D171" s="99">
        <v>285</v>
      </c>
      <c r="E171" s="99">
        <v>128</v>
      </c>
      <c r="F171" s="99">
        <v>114</v>
      </c>
      <c r="G171" s="99">
        <v>8</v>
      </c>
      <c r="H171" s="99">
        <v>65</v>
      </c>
      <c r="I171" s="99">
        <v>31</v>
      </c>
      <c r="J171" s="99">
        <v>25</v>
      </c>
      <c r="K171" s="99" t="s">
        <v>147</v>
      </c>
      <c r="L171" s="99">
        <v>0</v>
      </c>
      <c r="M171" s="99">
        <v>0</v>
      </c>
      <c r="N171" s="100">
        <v>544</v>
      </c>
    </row>
    <row r="172" spans="1:14">
      <c r="A172" s="95">
        <v>1460</v>
      </c>
      <c r="B172" s="109" t="s">
        <v>396</v>
      </c>
      <c r="C172" s="99">
        <v>450</v>
      </c>
      <c r="D172" s="99">
        <v>352</v>
      </c>
      <c r="E172" s="99">
        <v>141</v>
      </c>
      <c r="F172" s="99">
        <v>172</v>
      </c>
      <c r="G172" s="99">
        <v>34</v>
      </c>
      <c r="H172" s="99">
        <v>93</v>
      </c>
      <c r="I172" s="99" t="s">
        <v>147</v>
      </c>
      <c r="J172" s="99">
        <v>13</v>
      </c>
      <c r="K172" s="99" t="s">
        <v>147</v>
      </c>
      <c r="L172" s="99">
        <v>0</v>
      </c>
      <c r="M172" s="99">
        <v>14</v>
      </c>
      <c r="N172" s="100">
        <v>646</v>
      </c>
    </row>
    <row r="173" spans="1:14">
      <c r="A173" s="95">
        <v>1461</v>
      </c>
      <c r="B173" s="109" t="s">
        <v>397</v>
      </c>
      <c r="C173" s="99">
        <v>395</v>
      </c>
      <c r="D173" s="99">
        <v>302</v>
      </c>
      <c r="E173" s="99">
        <v>123</v>
      </c>
      <c r="F173" s="99">
        <v>198</v>
      </c>
      <c r="G173" s="99">
        <v>60</v>
      </c>
      <c r="H173" s="99">
        <v>78</v>
      </c>
      <c r="I173" s="99">
        <v>23</v>
      </c>
      <c r="J173" s="99">
        <v>14</v>
      </c>
      <c r="K173" s="99" t="s">
        <v>147</v>
      </c>
      <c r="L173" s="99">
        <v>5</v>
      </c>
      <c r="M173" s="99">
        <v>0</v>
      </c>
      <c r="N173" s="100">
        <v>540</v>
      </c>
    </row>
    <row r="174" spans="1:14">
      <c r="A174" s="95">
        <v>1462</v>
      </c>
      <c r="B174" s="109" t="s">
        <v>398</v>
      </c>
      <c r="C174" s="99">
        <v>400</v>
      </c>
      <c r="D174" s="99">
        <v>291</v>
      </c>
      <c r="E174" s="99">
        <v>136</v>
      </c>
      <c r="F174" s="99">
        <v>5</v>
      </c>
      <c r="G174" s="99">
        <v>18</v>
      </c>
      <c r="H174" s="99">
        <v>57</v>
      </c>
      <c r="I174" s="99">
        <v>17</v>
      </c>
      <c r="J174" s="99">
        <v>33</v>
      </c>
      <c r="K174" s="99" t="s">
        <v>147</v>
      </c>
      <c r="L174" s="99">
        <v>0</v>
      </c>
      <c r="M174" s="99">
        <v>0</v>
      </c>
      <c r="N174" s="100">
        <v>565</v>
      </c>
    </row>
    <row r="175" spans="1:14">
      <c r="A175" s="95">
        <v>1463</v>
      </c>
      <c r="B175" s="109" t="s">
        <v>399</v>
      </c>
      <c r="C175" s="99">
        <v>1252</v>
      </c>
      <c r="D175" s="99">
        <v>924</v>
      </c>
      <c r="E175" s="99">
        <v>421</v>
      </c>
      <c r="F175" s="99">
        <v>86</v>
      </c>
      <c r="G175" s="99">
        <v>78</v>
      </c>
      <c r="H175" s="99">
        <v>194</v>
      </c>
      <c r="I175" s="99">
        <v>62</v>
      </c>
      <c r="J175" s="99">
        <v>5</v>
      </c>
      <c r="K175" s="99" t="s">
        <v>147</v>
      </c>
      <c r="L175" s="99">
        <v>0</v>
      </c>
      <c r="M175" s="99">
        <v>0</v>
      </c>
      <c r="N175" s="100">
        <v>1675</v>
      </c>
    </row>
    <row r="176" spans="1:14">
      <c r="A176" s="95">
        <v>1465</v>
      </c>
      <c r="B176" s="109" t="s">
        <v>400</v>
      </c>
      <c r="C176" s="99">
        <v>253</v>
      </c>
      <c r="D176" s="99">
        <v>49</v>
      </c>
      <c r="E176" s="99">
        <v>56</v>
      </c>
      <c r="F176" s="99">
        <v>7</v>
      </c>
      <c r="G176" s="99" t="s">
        <v>147</v>
      </c>
      <c r="H176" s="99">
        <v>23</v>
      </c>
      <c r="I176" s="99" t="s">
        <v>147</v>
      </c>
      <c r="J176" s="99">
        <v>0</v>
      </c>
      <c r="K176" s="99" t="s">
        <v>147</v>
      </c>
      <c r="L176" s="99">
        <v>0</v>
      </c>
      <c r="M176" s="99">
        <v>0</v>
      </c>
      <c r="N176" s="100">
        <v>314</v>
      </c>
    </row>
    <row r="177" spans="1:14">
      <c r="A177" s="95">
        <v>1466</v>
      </c>
      <c r="B177" s="109" t="s">
        <v>401</v>
      </c>
      <c r="C177" s="99">
        <v>346</v>
      </c>
      <c r="D177" s="99">
        <v>249</v>
      </c>
      <c r="E177" s="99">
        <v>96</v>
      </c>
      <c r="F177" s="99">
        <v>115</v>
      </c>
      <c r="G177" s="99">
        <v>58</v>
      </c>
      <c r="H177" s="99">
        <v>62</v>
      </c>
      <c r="I177" s="99">
        <v>17</v>
      </c>
      <c r="J177" s="99">
        <v>27</v>
      </c>
      <c r="K177" s="99" t="s">
        <v>147</v>
      </c>
      <c r="L177" s="99">
        <v>6</v>
      </c>
      <c r="M177" s="99">
        <v>0</v>
      </c>
      <c r="N177" s="100">
        <v>463</v>
      </c>
    </row>
    <row r="178" spans="1:14">
      <c r="A178" s="95">
        <v>1470</v>
      </c>
      <c r="B178" s="109" t="s">
        <v>402</v>
      </c>
      <c r="C178" s="99">
        <v>665</v>
      </c>
      <c r="D178" s="99">
        <v>422</v>
      </c>
      <c r="E178" s="99">
        <v>116</v>
      </c>
      <c r="F178" s="99">
        <v>180</v>
      </c>
      <c r="G178" s="99">
        <v>153</v>
      </c>
      <c r="H178" s="99">
        <v>112</v>
      </c>
      <c r="I178" s="99">
        <v>53</v>
      </c>
      <c r="J178" s="99">
        <v>18</v>
      </c>
      <c r="K178" s="99">
        <v>6</v>
      </c>
      <c r="L178" s="99" t="s">
        <v>147</v>
      </c>
      <c r="M178" s="99">
        <v>0</v>
      </c>
      <c r="N178" s="100">
        <v>767</v>
      </c>
    </row>
    <row r="179" spans="1:14">
      <c r="A179" s="95">
        <v>1471</v>
      </c>
      <c r="B179" s="109" t="s">
        <v>403</v>
      </c>
      <c r="C179" s="99">
        <v>509</v>
      </c>
      <c r="D179" s="99">
        <v>347</v>
      </c>
      <c r="E179" s="99">
        <v>140</v>
      </c>
      <c r="F179" s="99">
        <v>133</v>
      </c>
      <c r="G179" s="99">
        <v>89</v>
      </c>
      <c r="H179" s="99">
        <v>66</v>
      </c>
      <c r="I179" s="99">
        <v>21</v>
      </c>
      <c r="J179" s="99">
        <v>0</v>
      </c>
      <c r="K179" s="99">
        <v>12</v>
      </c>
      <c r="L179" s="99">
        <v>8</v>
      </c>
      <c r="M179" s="99">
        <v>34</v>
      </c>
      <c r="N179" s="100">
        <v>683</v>
      </c>
    </row>
    <row r="180" spans="1:14">
      <c r="A180" s="95">
        <v>1472</v>
      </c>
      <c r="B180" s="109" t="s">
        <v>404</v>
      </c>
      <c r="C180" s="99">
        <v>428</v>
      </c>
      <c r="D180" s="99">
        <v>281</v>
      </c>
      <c r="E180" s="99">
        <v>168</v>
      </c>
      <c r="F180" s="99">
        <v>88</v>
      </c>
      <c r="G180" s="99">
        <v>59</v>
      </c>
      <c r="H180" s="99">
        <v>86</v>
      </c>
      <c r="I180" s="99">
        <v>31</v>
      </c>
      <c r="J180" s="99">
        <v>30</v>
      </c>
      <c r="K180" s="99">
        <v>6</v>
      </c>
      <c r="L180" s="99">
        <v>6</v>
      </c>
      <c r="M180" s="99">
        <v>0</v>
      </c>
      <c r="N180" s="100">
        <v>593</v>
      </c>
    </row>
    <row r="181" spans="1:14">
      <c r="A181" s="95">
        <v>1473</v>
      </c>
      <c r="B181" s="109" t="s">
        <v>405</v>
      </c>
      <c r="C181" s="99">
        <v>371</v>
      </c>
      <c r="D181" s="99">
        <v>262</v>
      </c>
      <c r="E181" s="99">
        <v>88</v>
      </c>
      <c r="F181" s="99">
        <v>89</v>
      </c>
      <c r="G181" s="99">
        <v>71</v>
      </c>
      <c r="H181" s="99">
        <v>62</v>
      </c>
      <c r="I181" s="99">
        <v>56</v>
      </c>
      <c r="J181" s="99">
        <v>30</v>
      </c>
      <c r="K181" s="99">
        <v>10</v>
      </c>
      <c r="L181" s="99" t="s">
        <v>147</v>
      </c>
      <c r="M181" s="99">
        <v>0</v>
      </c>
      <c r="N181" s="100">
        <v>499</v>
      </c>
    </row>
    <row r="182" spans="1:14">
      <c r="A182" s="95">
        <v>1480</v>
      </c>
      <c r="B182" s="109" t="s">
        <v>406</v>
      </c>
      <c r="C182" s="99">
        <v>6877</v>
      </c>
      <c r="D182" s="99">
        <v>8591</v>
      </c>
      <c r="E182" s="99">
        <v>5486</v>
      </c>
      <c r="F182" s="99">
        <v>1454</v>
      </c>
      <c r="G182" s="99">
        <v>736</v>
      </c>
      <c r="H182" s="99">
        <v>1439</v>
      </c>
      <c r="I182" s="99">
        <v>563</v>
      </c>
      <c r="J182" s="99">
        <v>311</v>
      </c>
      <c r="K182" s="99">
        <v>309</v>
      </c>
      <c r="L182" s="99">
        <v>73</v>
      </c>
      <c r="M182" s="99">
        <v>0</v>
      </c>
      <c r="N182" s="100">
        <v>16306</v>
      </c>
    </row>
    <row r="183" spans="1:14">
      <c r="A183" s="95">
        <v>1481</v>
      </c>
      <c r="B183" s="109" t="s">
        <v>407</v>
      </c>
      <c r="C183" s="99">
        <v>1102</v>
      </c>
      <c r="D183" s="99">
        <v>1135</v>
      </c>
      <c r="E183" s="99">
        <v>640</v>
      </c>
      <c r="F183" s="99">
        <v>86</v>
      </c>
      <c r="G183" s="99">
        <v>6</v>
      </c>
      <c r="H183" s="99">
        <v>158</v>
      </c>
      <c r="I183" s="99">
        <v>92</v>
      </c>
      <c r="J183" s="99">
        <v>69</v>
      </c>
      <c r="K183" s="99">
        <v>39</v>
      </c>
      <c r="L183" s="99">
        <v>10</v>
      </c>
      <c r="M183" s="99">
        <v>0</v>
      </c>
      <c r="N183" s="100">
        <v>2013</v>
      </c>
    </row>
    <row r="184" spans="1:14">
      <c r="A184" s="95">
        <v>1482</v>
      </c>
      <c r="B184" s="109" t="s">
        <v>408</v>
      </c>
      <c r="C184" s="99">
        <v>1293</v>
      </c>
      <c r="D184" s="99">
        <v>903</v>
      </c>
      <c r="E184" s="99">
        <v>502</v>
      </c>
      <c r="F184" s="99">
        <v>306</v>
      </c>
      <c r="G184" s="99">
        <v>186</v>
      </c>
      <c r="H184" s="99">
        <v>234</v>
      </c>
      <c r="I184" s="99">
        <v>31</v>
      </c>
      <c r="J184" s="99">
        <v>48</v>
      </c>
      <c r="K184" s="99">
        <v>15</v>
      </c>
      <c r="L184" s="99">
        <v>6</v>
      </c>
      <c r="M184" s="99">
        <v>0</v>
      </c>
      <c r="N184" s="100">
        <v>1889</v>
      </c>
    </row>
    <row r="185" spans="1:14">
      <c r="A185" s="95">
        <v>1484</v>
      </c>
      <c r="B185" s="109" t="s">
        <v>409</v>
      </c>
      <c r="C185" s="99">
        <v>340</v>
      </c>
      <c r="D185" s="99">
        <v>112</v>
      </c>
      <c r="E185" s="99">
        <v>125</v>
      </c>
      <c r="F185" s="99">
        <v>30</v>
      </c>
      <c r="G185" s="99" t="s">
        <v>147</v>
      </c>
      <c r="H185" s="99">
        <v>52</v>
      </c>
      <c r="I185" s="99">
        <v>4</v>
      </c>
      <c r="J185" s="99">
        <v>7</v>
      </c>
      <c r="K185" s="99">
        <v>5</v>
      </c>
      <c r="L185" s="99" t="s">
        <v>147</v>
      </c>
      <c r="M185" s="99">
        <v>0</v>
      </c>
      <c r="N185" s="100">
        <v>479</v>
      </c>
    </row>
    <row r="186" spans="1:14">
      <c r="A186" s="95">
        <v>1485</v>
      </c>
      <c r="B186" s="109" t="s">
        <v>410</v>
      </c>
      <c r="C186" s="99">
        <v>1806</v>
      </c>
      <c r="D186" s="99">
        <v>1250</v>
      </c>
      <c r="E186" s="99">
        <v>821</v>
      </c>
      <c r="F186" s="99">
        <v>612</v>
      </c>
      <c r="G186" s="99">
        <v>4</v>
      </c>
      <c r="H186" s="99">
        <v>124</v>
      </c>
      <c r="I186" s="99">
        <v>64</v>
      </c>
      <c r="J186" s="99">
        <v>126</v>
      </c>
      <c r="K186" s="99">
        <v>15</v>
      </c>
      <c r="L186" s="99" t="s">
        <v>147</v>
      </c>
      <c r="M186" s="99">
        <v>0</v>
      </c>
      <c r="N186" s="100">
        <v>2644</v>
      </c>
    </row>
    <row r="187" spans="1:14">
      <c r="A187" s="95">
        <v>1486</v>
      </c>
      <c r="B187" s="109" t="s">
        <v>411</v>
      </c>
      <c r="C187" s="99">
        <v>436</v>
      </c>
      <c r="D187" s="99">
        <v>305</v>
      </c>
      <c r="E187" s="99">
        <v>132</v>
      </c>
      <c r="F187" s="99">
        <v>160</v>
      </c>
      <c r="G187" s="99">
        <v>8</v>
      </c>
      <c r="H187" s="99">
        <v>55</v>
      </c>
      <c r="I187" s="99">
        <v>27</v>
      </c>
      <c r="J187" s="99">
        <v>18</v>
      </c>
      <c r="K187" s="99">
        <v>6</v>
      </c>
      <c r="L187" s="99">
        <v>0</v>
      </c>
      <c r="M187" s="99" t="s">
        <v>147</v>
      </c>
      <c r="N187" s="100">
        <v>603</v>
      </c>
    </row>
    <row r="188" spans="1:14">
      <c r="A188" s="95">
        <v>1487</v>
      </c>
      <c r="B188" s="109" t="s">
        <v>412</v>
      </c>
      <c r="C188" s="99">
        <v>1350</v>
      </c>
      <c r="D188" s="99">
        <v>913</v>
      </c>
      <c r="E188" s="99">
        <v>460</v>
      </c>
      <c r="F188" s="99">
        <v>255</v>
      </c>
      <c r="G188" s="99">
        <v>0</v>
      </c>
      <c r="H188" s="99">
        <v>147</v>
      </c>
      <c r="I188" s="99">
        <v>156</v>
      </c>
      <c r="J188" s="99">
        <v>16</v>
      </c>
      <c r="K188" s="99">
        <v>5</v>
      </c>
      <c r="L188" s="99">
        <v>20</v>
      </c>
      <c r="M188" s="99">
        <v>0</v>
      </c>
      <c r="N188" s="100">
        <v>1846</v>
      </c>
    </row>
    <row r="189" spans="1:14">
      <c r="A189" s="95">
        <v>1488</v>
      </c>
      <c r="B189" s="109" t="s">
        <v>413</v>
      </c>
      <c r="C189" s="99">
        <v>1656</v>
      </c>
      <c r="D189" s="99">
        <v>1178</v>
      </c>
      <c r="E189" s="99">
        <v>578</v>
      </c>
      <c r="F189" s="99">
        <v>203</v>
      </c>
      <c r="G189" s="99">
        <v>441</v>
      </c>
      <c r="H189" s="99">
        <v>252</v>
      </c>
      <c r="I189" s="99">
        <v>70</v>
      </c>
      <c r="J189" s="99">
        <v>85</v>
      </c>
      <c r="K189" s="99">
        <v>5</v>
      </c>
      <c r="L189" s="99">
        <v>44</v>
      </c>
      <c r="M189" s="99">
        <v>0</v>
      </c>
      <c r="N189" s="100">
        <v>2279</v>
      </c>
    </row>
    <row r="190" spans="1:14">
      <c r="A190" s="95">
        <v>1489</v>
      </c>
      <c r="B190" s="109" t="s">
        <v>414</v>
      </c>
      <c r="C190" s="99">
        <v>1302</v>
      </c>
      <c r="D190" s="99">
        <v>991</v>
      </c>
      <c r="E190" s="99">
        <v>483</v>
      </c>
      <c r="F190" s="99">
        <v>159</v>
      </c>
      <c r="G190" s="99">
        <v>280</v>
      </c>
      <c r="H190" s="99">
        <v>258</v>
      </c>
      <c r="I190" s="99">
        <v>46</v>
      </c>
      <c r="J190" s="99">
        <v>99</v>
      </c>
      <c r="K190" s="99" t="s">
        <v>147</v>
      </c>
      <c r="L190" s="99" t="s">
        <v>147</v>
      </c>
      <c r="M190" s="99">
        <v>0</v>
      </c>
      <c r="N190" s="100">
        <v>1845</v>
      </c>
    </row>
    <row r="191" spans="1:14">
      <c r="A191" s="95">
        <v>1490</v>
      </c>
      <c r="B191" s="109" t="s">
        <v>415</v>
      </c>
      <c r="C191" s="99">
        <v>4110</v>
      </c>
      <c r="D191" s="99">
        <v>2715</v>
      </c>
      <c r="E191" s="99">
        <v>1160</v>
      </c>
      <c r="F191" s="99">
        <v>24</v>
      </c>
      <c r="G191" s="99" t="s">
        <v>147</v>
      </c>
      <c r="H191" s="99">
        <v>587</v>
      </c>
      <c r="I191" s="99">
        <v>157</v>
      </c>
      <c r="J191" s="99">
        <v>13</v>
      </c>
      <c r="K191" s="99">
        <v>37</v>
      </c>
      <c r="L191" s="99">
        <v>4</v>
      </c>
      <c r="M191" s="99">
        <v>0</v>
      </c>
      <c r="N191" s="100">
        <v>5239</v>
      </c>
    </row>
    <row r="192" spans="1:14">
      <c r="A192" s="95">
        <v>1491</v>
      </c>
      <c r="B192" s="109" t="s">
        <v>416</v>
      </c>
      <c r="C192" s="99">
        <v>911</v>
      </c>
      <c r="D192" s="99">
        <v>640</v>
      </c>
      <c r="E192" s="99">
        <v>346</v>
      </c>
      <c r="F192" s="99">
        <v>294</v>
      </c>
      <c r="G192" s="99">
        <v>38</v>
      </c>
      <c r="H192" s="99">
        <v>142</v>
      </c>
      <c r="I192" s="99">
        <v>52</v>
      </c>
      <c r="J192" s="99">
        <v>65</v>
      </c>
      <c r="K192" s="99">
        <v>12</v>
      </c>
      <c r="L192" s="99">
        <v>12</v>
      </c>
      <c r="M192" s="99">
        <v>0</v>
      </c>
      <c r="N192" s="100">
        <v>1271</v>
      </c>
    </row>
    <row r="193" spans="1:14">
      <c r="A193" s="95">
        <v>1492</v>
      </c>
      <c r="B193" s="109" t="s">
        <v>417</v>
      </c>
      <c r="C193" s="99">
        <v>532</v>
      </c>
      <c r="D193" s="99">
        <v>400</v>
      </c>
      <c r="E193" s="99">
        <v>209</v>
      </c>
      <c r="F193" s="99">
        <v>269</v>
      </c>
      <c r="G193" s="99" t="s">
        <v>147</v>
      </c>
      <c r="H193" s="99">
        <v>107</v>
      </c>
      <c r="I193" s="99">
        <v>27</v>
      </c>
      <c r="J193" s="99">
        <v>0</v>
      </c>
      <c r="K193" s="99">
        <v>0</v>
      </c>
      <c r="L193" s="99">
        <v>6</v>
      </c>
      <c r="M193" s="99">
        <v>0</v>
      </c>
      <c r="N193" s="100">
        <v>778</v>
      </c>
    </row>
    <row r="194" spans="1:14">
      <c r="A194" s="95">
        <v>1493</v>
      </c>
      <c r="B194" s="109" t="s">
        <v>418</v>
      </c>
      <c r="C194" s="99">
        <v>1035</v>
      </c>
      <c r="D194" s="99">
        <v>747</v>
      </c>
      <c r="E194" s="99">
        <v>197</v>
      </c>
      <c r="F194" s="99">
        <v>114</v>
      </c>
      <c r="G194" s="99">
        <v>71</v>
      </c>
      <c r="H194" s="99">
        <v>153</v>
      </c>
      <c r="I194" s="99">
        <v>95</v>
      </c>
      <c r="J194" s="99">
        <v>151</v>
      </c>
      <c r="K194" s="99" t="s">
        <v>147</v>
      </c>
      <c r="L194" s="99">
        <v>0</v>
      </c>
      <c r="M194" s="99">
        <v>0</v>
      </c>
      <c r="N194" s="100">
        <v>1310</v>
      </c>
    </row>
    <row r="195" spans="1:14">
      <c r="A195" s="95">
        <v>1494</v>
      </c>
      <c r="B195" s="109" t="s">
        <v>419</v>
      </c>
      <c r="C195" s="99">
        <v>1512</v>
      </c>
      <c r="D195" s="99">
        <v>1030</v>
      </c>
      <c r="E195" s="99">
        <v>454</v>
      </c>
      <c r="F195" s="99">
        <v>10</v>
      </c>
      <c r="G195" s="99">
        <v>71</v>
      </c>
      <c r="H195" s="99">
        <v>180</v>
      </c>
      <c r="I195" s="99">
        <v>137</v>
      </c>
      <c r="J195" s="99">
        <v>120</v>
      </c>
      <c r="K195" s="99">
        <v>13</v>
      </c>
      <c r="L195" s="99">
        <v>0</v>
      </c>
      <c r="M195" s="99">
        <v>0</v>
      </c>
      <c r="N195" s="100">
        <v>2011</v>
      </c>
    </row>
    <row r="196" spans="1:14">
      <c r="A196" s="95">
        <v>1495</v>
      </c>
      <c r="B196" s="109" t="s">
        <v>420</v>
      </c>
      <c r="C196" s="99">
        <v>670</v>
      </c>
      <c r="D196" s="99">
        <v>464</v>
      </c>
      <c r="E196" s="99">
        <v>213</v>
      </c>
      <c r="F196" s="99">
        <v>183</v>
      </c>
      <c r="G196" s="99">
        <v>180</v>
      </c>
      <c r="H196" s="99">
        <v>82</v>
      </c>
      <c r="I196" s="99">
        <v>82</v>
      </c>
      <c r="J196" s="99">
        <v>49</v>
      </c>
      <c r="K196" s="99" t="s">
        <v>147</v>
      </c>
      <c r="L196" s="99" t="s">
        <v>147</v>
      </c>
      <c r="M196" s="99">
        <v>0</v>
      </c>
      <c r="N196" s="100">
        <v>917</v>
      </c>
    </row>
    <row r="197" spans="1:14">
      <c r="A197" s="95">
        <v>1496</v>
      </c>
      <c r="B197" s="109" t="s">
        <v>421</v>
      </c>
      <c r="C197" s="99">
        <v>1578</v>
      </c>
      <c r="D197" s="99">
        <v>1233</v>
      </c>
      <c r="E197" s="99">
        <v>577</v>
      </c>
      <c r="F197" s="99">
        <v>0</v>
      </c>
      <c r="G197" s="99">
        <v>0</v>
      </c>
      <c r="H197" s="99">
        <v>257</v>
      </c>
      <c r="I197" s="99">
        <v>147</v>
      </c>
      <c r="J197" s="99">
        <v>118</v>
      </c>
      <c r="K197" s="99">
        <v>12</v>
      </c>
      <c r="L197" s="99" t="s">
        <v>147</v>
      </c>
      <c r="M197" s="99">
        <v>0</v>
      </c>
      <c r="N197" s="100">
        <v>2228</v>
      </c>
    </row>
    <row r="198" spans="1:14">
      <c r="A198" s="95">
        <v>1497</v>
      </c>
      <c r="B198" s="109" t="s">
        <v>422</v>
      </c>
      <c r="C198" s="99">
        <v>315</v>
      </c>
      <c r="D198" s="99">
        <v>233</v>
      </c>
      <c r="E198" s="99">
        <v>125</v>
      </c>
      <c r="F198" s="99">
        <v>111</v>
      </c>
      <c r="G198" s="99">
        <v>56</v>
      </c>
      <c r="H198" s="99">
        <v>83</v>
      </c>
      <c r="I198" s="99">
        <v>27</v>
      </c>
      <c r="J198" s="99">
        <v>22</v>
      </c>
      <c r="K198" s="99">
        <v>4</v>
      </c>
      <c r="L198" s="99" t="s">
        <v>147</v>
      </c>
      <c r="M198" s="99">
        <v>0</v>
      </c>
      <c r="N198" s="100">
        <v>478</v>
      </c>
    </row>
    <row r="199" spans="1:14">
      <c r="A199" s="95">
        <v>1498</v>
      </c>
      <c r="B199" s="109" t="s">
        <v>423</v>
      </c>
      <c r="C199" s="99">
        <v>503</v>
      </c>
      <c r="D199" s="99">
        <v>305</v>
      </c>
      <c r="E199" s="99">
        <v>129</v>
      </c>
      <c r="F199" s="99">
        <v>186</v>
      </c>
      <c r="G199" s="99">
        <v>60</v>
      </c>
      <c r="H199" s="99">
        <v>99</v>
      </c>
      <c r="I199" s="99">
        <v>60</v>
      </c>
      <c r="J199" s="99">
        <v>27</v>
      </c>
      <c r="K199" s="99">
        <v>6</v>
      </c>
      <c r="L199" s="99" t="s">
        <v>147</v>
      </c>
      <c r="M199" s="99">
        <v>0</v>
      </c>
      <c r="N199" s="100">
        <v>683</v>
      </c>
    </row>
    <row r="200" spans="1:14">
      <c r="A200" s="95">
        <v>1499</v>
      </c>
      <c r="B200" s="109" t="s">
        <v>424</v>
      </c>
      <c r="C200" s="99">
        <v>1148</v>
      </c>
      <c r="D200" s="99">
        <v>826</v>
      </c>
      <c r="E200" s="99">
        <v>438</v>
      </c>
      <c r="F200" s="99">
        <v>626</v>
      </c>
      <c r="G200" s="99">
        <v>161</v>
      </c>
      <c r="H200" s="99">
        <v>165</v>
      </c>
      <c r="I200" s="99">
        <v>136</v>
      </c>
      <c r="J200" s="99">
        <v>72</v>
      </c>
      <c r="K200" s="99">
        <v>11</v>
      </c>
      <c r="L200" s="99">
        <v>6</v>
      </c>
      <c r="M200" s="99">
        <v>7</v>
      </c>
      <c r="N200" s="100">
        <v>1633</v>
      </c>
    </row>
    <row r="201" spans="1:14">
      <c r="A201" s="104">
        <v>17</v>
      </c>
      <c r="B201" s="110" t="s">
        <v>543</v>
      </c>
      <c r="C201" s="105">
        <v>9907</v>
      </c>
      <c r="D201" s="105">
        <v>7741</v>
      </c>
      <c r="E201" s="105">
        <v>3427</v>
      </c>
      <c r="F201" s="105">
        <v>2977</v>
      </c>
      <c r="G201" s="105">
        <v>491</v>
      </c>
      <c r="H201" s="105">
        <v>995</v>
      </c>
      <c r="I201" s="105">
        <v>408</v>
      </c>
      <c r="J201" s="105">
        <v>356</v>
      </c>
      <c r="K201" s="105">
        <v>67</v>
      </c>
      <c r="L201" s="105">
        <v>92</v>
      </c>
      <c r="M201" s="105">
        <v>323</v>
      </c>
      <c r="N201" s="106">
        <v>14052</v>
      </c>
    </row>
    <row r="202" spans="1:14">
      <c r="A202" s="95">
        <v>1715</v>
      </c>
      <c r="B202" s="109" t="s">
        <v>425</v>
      </c>
      <c r="C202" s="99">
        <v>438</v>
      </c>
      <c r="D202" s="99">
        <v>333</v>
      </c>
      <c r="E202" s="99">
        <v>97</v>
      </c>
      <c r="F202" s="99">
        <v>64</v>
      </c>
      <c r="G202" s="99">
        <v>0</v>
      </c>
      <c r="H202" s="99">
        <v>45</v>
      </c>
      <c r="I202" s="99">
        <v>0</v>
      </c>
      <c r="J202" s="99">
        <v>16</v>
      </c>
      <c r="K202" s="99">
        <v>0</v>
      </c>
      <c r="L202" s="99">
        <v>5</v>
      </c>
      <c r="M202" s="99">
        <v>0</v>
      </c>
      <c r="N202" s="100">
        <v>562</v>
      </c>
    </row>
    <row r="203" spans="1:14">
      <c r="A203" s="95">
        <v>1730</v>
      </c>
      <c r="B203" s="109" t="s">
        <v>426</v>
      </c>
      <c r="C203" s="99">
        <v>274</v>
      </c>
      <c r="D203" s="99">
        <v>207</v>
      </c>
      <c r="E203" s="99">
        <v>129</v>
      </c>
      <c r="F203" s="99">
        <v>121</v>
      </c>
      <c r="G203" s="99">
        <v>14</v>
      </c>
      <c r="H203" s="99">
        <v>65</v>
      </c>
      <c r="I203" s="99">
        <v>0</v>
      </c>
      <c r="J203" s="99">
        <v>25</v>
      </c>
      <c r="K203" s="99" t="s">
        <v>147</v>
      </c>
      <c r="L203" s="99">
        <v>0</v>
      </c>
      <c r="M203" s="99">
        <v>0</v>
      </c>
      <c r="N203" s="100">
        <v>422</v>
      </c>
    </row>
    <row r="204" spans="1:14">
      <c r="A204" s="95">
        <v>1737</v>
      </c>
      <c r="B204" s="109" t="s">
        <v>427</v>
      </c>
      <c r="C204" s="99">
        <v>522</v>
      </c>
      <c r="D204" s="99">
        <v>373</v>
      </c>
      <c r="E204" s="99">
        <v>149</v>
      </c>
      <c r="F204" s="99">
        <v>208</v>
      </c>
      <c r="G204" s="99">
        <v>103</v>
      </c>
      <c r="H204" s="99">
        <v>76</v>
      </c>
      <c r="I204" s="99">
        <v>61</v>
      </c>
      <c r="J204" s="99">
        <v>0</v>
      </c>
      <c r="K204" s="99">
        <v>0</v>
      </c>
      <c r="L204" s="99" t="s">
        <v>147</v>
      </c>
      <c r="M204" s="99">
        <v>0</v>
      </c>
      <c r="N204" s="100">
        <v>713</v>
      </c>
    </row>
    <row r="205" spans="1:14">
      <c r="A205" s="95">
        <v>1760</v>
      </c>
      <c r="B205" s="109" t="s">
        <v>428</v>
      </c>
      <c r="C205" s="99">
        <v>119</v>
      </c>
      <c r="D205" s="99">
        <v>98</v>
      </c>
      <c r="E205" s="99">
        <v>60</v>
      </c>
      <c r="F205" s="99">
        <v>61</v>
      </c>
      <c r="G205" s="186" t="s">
        <v>147</v>
      </c>
      <c r="H205" s="99">
        <v>13</v>
      </c>
      <c r="I205" s="99">
        <v>0</v>
      </c>
      <c r="J205" s="99">
        <v>6</v>
      </c>
      <c r="K205" s="99">
        <v>0</v>
      </c>
      <c r="L205" s="99">
        <v>0</v>
      </c>
      <c r="M205" s="99">
        <v>55</v>
      </c>
      <c r="N205" s="100">
        <v>201</v>
      </c>
    </row>
    <row r="206" spans="1:14">
      <c r="A206" s="95">
        <v>1761</v>
      </c>
      <c r="B206" s="109" t="s">
        <v>429</v>
      </c>
      <c r="C206" s="99">
        <v>441</v>
      </c>
      <c r="D206" s="99">
        <v>321</v>
      </c>
      <c r="E206" s="99">
        <v>149</v>
      </c>
      <c r="F206" s="99">
        <v>147</v>
      </c>
      <c r="G206" s="99">
        <v>62</v>
      </c>
      <c r="H206" s="99">
        <v>49</v>
      </c>
      <c r="I206" s="99">
        <v>37</v>
      </c>
      <c r="J206" s="99">
        <v>17</v>
      </c>
      <c r="K206" s="99">
        <v>5</v>
      </c>
      <c r="L206" s="99">
        <v>9</v>
      </c>
      <c r="M206" s="99">
        <v>34</v>
      </c>
      <c r="N206" s="100">
        <v>622</v>
      </c>
    </row>
    <row r="207" spans="1:14">
      <c r="A207" s="95">
        <v>1762</v>
      </c>
      <c r="B207" s="109" t="s">
        <v>430</v>
      </c>
      <c r="C207" s="99">
        <v>170</v>
      </c>
      <c r="D207" s="99">
        <v>127</v>
      </c>
      <c r="E207" s="99">
        <v>75</v>
      </c>
      <c r="F207" s="99">
        <v>93</v>
      </c>
      <c r="G207" s="99">
        <v>7</v>
      </c>
      <c r="H207" s="99">
        <v>24</v>
      </c>
      <c r="I207" s="99">
        <v>0</v>
      </c>
      <c r="J207" s="99">
        <v>0</v>
      </c>
      <c r="K207" s="99" t="s">
        <v>147</v>
      </c>
      <c r="L207" s="99">
        <v>0</v>
      </c>
      <c r="M207" s="99">
        <v>0</v>
      </c>
      <c r="N207" s="100">
        <v>266</v>
      </c>
    </row>
    <row r="208" spans="1:14">
      <c r="A208" s="95">
        <v>1763</v>
      </c>
      <c r="B208" s="109" t="s">
        <v>431</v>
      </c>
      <c r="C208" s="99">
        <v>432</v>
      </c>
      <c r="D208" s="99">
        <v>320</v>
      </c>
      <c r="E208" s="99">
        <v>113</v>
      </c>
      <c r="F208" s="99">
        <v>199</v>
      </c>
      <c r="G208" s="99">
        <v>16</v>
      </c>
      <c r="H208" s="99">
        <v>49</v>
      </c>
      <c r="I208" s="99">
        <v>10</v>
      </c>
      <c r="J208" s="99">
        <v>22</v>
      </c>
      <c r="K208" s="99">
        <v>0</v>
      </c>
      <c r="L208" s="99">
        <v>5</v>
      </c>
      <c r="M208" s="99">
        <v>0</v>
      </c>
      <c r="N208" s="100">
        <v>555</v>
      </c>
    </row>
    <row r="209" spans="1:14">
      <c r="A209" s="95">
        <v>1764</v>
      </c>
      <c r="B209" s="109" t="s">
        <v>432</v>
      </c>
      <c r="C209" s="99">
        <v>327</v>
      </c>
      <c r="D209" s="99">
        <v>370</v>
      </c>
      <c r="E209" s="99">
        <v>67</v>
      </c>
      <c r="F209" s="99">
        <v>0</v>
      </c>
      <c r="G209" s="99">
        <v>36</v>
      </c>
      <c r="H209" s="99">
        <v>54</v>
      </c>
      <c r="I209" s="99">
        <v>20</v>
      </c>
      <c r="J209" s="99">
        <v>7</v>
      </c>
      <c r="K209" s="99">
        <v>6</v>
      </c>
      <c r="L209" s="99">
        <v>5</v>
      </c>
      <c r="M209" s="99">
        <v>0</v>
      </c>
      <c r="N209" s="100">
        <v>494</v>
      </c>
    </row>
    <row r="210" spans="1:14">
      <c r="A210" s="95">
        <v>1765</v>
      </c>
      <c r="B210" s="109" t="s">
        <v>433</v>
      </c>
      <c r="C210" s="99">
        <v>305</v>
      </c>
      <c r="D210" s="99">
        <v>348</v>
      </c>
      <c r="E210" s="99">
        <v>182</v>
      </c>
      <c r="F210" s="99">
        <v>156</v>
      </c>
      <c r="G210" s="99" t="s">
        <v>147</v>
      </c>
      <c r="H210" s="99">
        <v>51</v>
      </c>
      <c r="I210" s="99">
        <v>22</v>
      </c>
      <c r="J210" s="99">
        <v>0</v>
      </c>
      <c r="K210" s="99">
        <v>5</v>
      </c>
      <c r="L210" s="99">
        <v>0</v>
      </c>
      <c r="M210" s="99">
        <v>0</v>
      </c>
      <c r="N210" s="100">
        <v>507</v>
      </c>
    </row>
    <row r="211" spans="1:14">
      <c r="A211" s="95">
        <v>1766</v>
      </c>
      <c r="B211" s="109" t="s">
        <v>434</v>
      </c>
      <c r="C211" s="99">
        <v>556</v>
      </c>
      <c r="D211" s="99">
        <v>480</v>
      </c>
      <c r="E211" s="99">
        <v>87</v>
      </c>
      <c r="F211" s="99">
        <v>269</v>
      </c>
      <c r="G211" s="99">
        <v>16</v>
      </c>
      <c r="H211" s="99">
        <v>69</v>
      </c>
      <c r="I211" s="99">
        <v>39</v>
      </c>
      <c r="J211" s="99">
        <v>5</v>
      </c>
      <c r="K211" s="99">
        <v>5</v>
      </c>
      <c r="L211" s="99" t="s">
        <v>147</v>
      </c>
      <c r="M211" s="99">
        <v>0</v>
      </c>
      <c r="N211" s="100">
        <v>787</v>
      </c>
    </row>
    <row r="212" spans="1:14">
      <c r="A212" s="95">
        <v>1780</v>
      </c>
      <c r="B212" s="109" t="s">
        <v>435</v>
      </c>
      <c r="C212" s="99">
        <v>3013</v>
      </c>
      <c r="D212" s="99">
        <v>2071</v>
      </c>
      <c r="E212" s="99">
        <v>1030</v>
      </c>
      <c r="F212" s="99">
        <v>892</v>
      </c>
      <c r="G212" s="99">
        <v>63</v>
      </c>
      <c r="H212" s="99">
        <v>62</v>
      </c>
      <c r="I212" s="99">
        <v>9</v>
      </c>
      <c r="J212" s="99">
        <v>122</v>
      </c>
      <c r="K212" s="99">
        <v>28</v>
      </c>
      <c r="L212" s="99">
        <v>41</v>
      </c>
      <c r="M212" s="99">
        <v>0</v>
      </c>
      <c r="N212" s="100">
        <v>4074</v>
      </c>
    </row>
    <row r="213" spans="1:14">
      <c r="A213" s="95">
        <v>1781</v>
      </c>
      <c r="B213" s="109" t="s">
        <v>436</v>
      </c>
      <c r="C213" s="99">
        <v>949</v>
      </c>
      <c r="D213" s="99">
        <v>692</v>
      </c>
      <c r="E213" s="99">
        <v>350</v>
      </c>
      <c r="F213" s="99">
        <v>346</v>
      </c>
      <c r="G213" s="99">
        <v>28</v>
      </c>
      <c r="H213" s="99">
        <v>78</v>
      </c>
      <c r="I213" s="99">
        <v>62</v>
      </c>
      <c r="J213" s="99">
        <v>20</v>
      </c>
      <c r="K213" s="99">
        <v>7</v>
      </c>
      <c r="L213" s="99" t="s">
        <v>147</v>
      </c>
      <c r="M213" s="99">
        <v>234</v>
      </c>
      <c r="N213" s="100">
        <v>1350</v>
      </c>
    </row>
    <row r="214" spans="1:14">
      <c r="A214" s="95">
        <v>1782</v>
      </c>
      <c r="B214" s="109" t="s">
        <v>437</v>
      </c>
      <c r="C214" s="99">
        <v>459</v>
      </c>
      <c r="D214" s="99">
        <v>450</v>
      </c>
      <c r="E214" s="99">
        <v>153</v>
      </c>
      <c r="F214" s="99">
        <v>284</v>
      </c>
      <c r="G214" s="99">
        <v>89</v>
      </c>
      <c r="H214" s="99">
        <v>79</v>
      </c>
      <c r="I214" s="99">
        <v>0</v>
      </c>
      <c r="J214" s="99">
        <v>31</v>
      </c>
      <c r="K214" s="99" t="s">
        <v>147</v>
      </c>
      <c r="L214" s="99">
        <v>12</v>
      </c>
      <c r="M214" s="99">
        <v>0</v>
      </c>
      <c r="N214" s="100">
        <v>703</v>
      </c>
    </row>
    <row r="215" spans="1:14">
      <c r="A215" s="95">
        <v>1783</v>
      </c>
      <c r="B215" s="109" t="s">
        <v>438</v>
      </c>
      <c r="C215" s="99">
        <v>472</v>
      </c>
      <c r="D215" s="99">
        <v>439</v>
      </c>
      <c r="E215" s="99">
        <v>162</v>
      </c>
      <c r="F215" s="99">
        <v>140</v>
      </c>
      <c r="G215" s="99">
        <v>10</v>
      </c>
      <c r="H215" s="99">
        <v>68</v>
      </c>
      <c r="I215" s="99">
        <v>52</v>
      </c>
      <c r="J215" s="99">
        <v>0</v>
      </c>
      <c r="K215" s="99" t="s">
        <v>147</v>
      </c>
      <c r="L215" s="99" t="s">
        <v>147</v>
      </c>
      <c r="M215" s="99">
        <v>0</v>
      </c>
      <c r="N215" s="100">
        <v>698</v>
      </c>
    </row>
    <row r="216" spans="1:14">
      <c r="A216" s="95">
        <v>1784</v>
      </c>
      <c r="B216" s="109" t="s">
        <v>439</v>
      </c>
      <c r="C216" s="99">
        <v>821</v>
      </c>
      <c r="D216" s="99">
        <v>676</v>
      </c>
      <c r="E216" s="99">
        <v>374</v>
      </c>
      <c r="F216" s="99">
        <v>0</v>
      </c>
      <c r="G216" s="99">
        <v>39</v>
      </c>
      <c r="H216" s="99">
        <v>130</v>
      </c>
      <c r="I216" s="99">
        <v>40</v>
      </c>
      <c r="J216" s="99">
        <v>48</v>
      </c>
      <c r="K216" s="99" t="s">
        <v>147</v>
      </c>
      <c r="L216" s="99">
        <v>0</v>
      </c>
      <c r="M216" s="99">
        <v>0</v>
      </c>
      <c r="N216" s="100">
        <v>1264</v>
      </c>
    </row>
    <row r="217" spans="1:14">
      <c r="A217" s="95">
        <v>1785</v>
      </c>
      <c r="B217" s="109" t="s">
        <v>440</v>
      </c>
      <c r="C217" s="99">
        <v>633</v>
      </c>
      <c r="D217" s="99">
        <v>456</v>
      </c>
      <c r="E217" s="99">
        <v>256</v>
      </c>
      <c r="F217" s="99">
        <v>0</v>
      </c>
      <c r="G217" s="99">
        <v>4</v>
      </c>
      <c r="H217" s="99">
        <v>90</v>
      </c>
      <c r="I217" s="99">
        <v>56</v>
      </c>
      <c r="J217" s="99">
        <v>37</v>
      </c>
      <c r="K217" s="99" t="s">
        <v>147</v>
      </c>
      <c r="L217" s="99">
        <v>5</v>
      </c>
      <c r="M217" s="99">
        <v>0</v>
      </c>
      <c r="N217" s="100">
        <v>901</v>
      </c>
    </row>
    <row r="218" spans="1:14">
      <c r="A218" s="104">
        <v>18</v>
      </c>
      <c r="B218" s="110" t="s">
        <v>544</v>
      </c>
      <c r="C218" s="105">
        <v>9149</v>
      </c>
      <c r="D218" s="105">
        <v>6784</v>
      </c>
      <c r="E218" s="105">
        <v>3740</v>
      </c>
      <c r="F218" s="105">
        <v>1303</v>
      </c>
      <c r="G218" s="105">
        <v>1959</v>
      </c>
      <c r="H218" s="105">
        <v>1379</v>
      </c>
      <c r="I218" s="105">
        <v>477</v>
      </c>
      <c r="J218" s="105">
        <v>367</v>
      </c>
      <c r="K218" s="105">
        <v>125</v>
      </c>
      <c r="L218" s="105">
        <v>21</v>
      </c>
      <c r="M218" s="105">
        <v>0</v>
      </c>
      <c r="N218" s="106">
        <v>13218</v>
      </c>
    </row>
    <row r="219" spans="1:14">
      <c r="A219" s="95">
        <v>1814</v>
      </c>
      <c r="B219" s="109" t="s">
        <v>442</v>
      </c>
      <c r="C219" s="99">
        <v>257</v>
      </c>
      <c r="D219" s="99">
        <v>169</v>
      </c>
      <c r="E219" s="99">
        <v>83</v>
      </c>
      <c r="F219" s="99">
        <v>76</v>
      </c>
      <c r="G219" s="99">
        <v>17</v>
      </c>
      <c r="H219" s="99">
        <v>55</v>
      </c>
      <c r="I219" s="186" t="s">
        <v>147</v>
      </c>
      <c r="J219" s="99">
        <v>0</v>
      </c>
      <c r="K219" s="99">
        <v>7</v>
      </c>
      <c r="L219" s="99">
        <v>4</v>
      </c>
      <c r="M219" s="99">
        <v>0</v>
      </c>
      <c r="N219" s="100">
        <v>360</v>
      </c>
    </row>
    <row r="220" spans="1:14">
      <c r="A220" s="95">
        <v>1860</v>
      </c>
      <c r="B220" s="109" t="s">
        <v>443</v>
      </c>
      <c r="C220" s="99">
        <v>243</v>
      </c>
      <c r="D220" s="99">
        <v>150</v>
      </c>
      <c r="E220" s="99">
        <v>80</v>
      </c>
      <c r="F220" s="99">
        <v>69</v>
      </c>
      <c r="G220" s="99">
        <v>27</v>
      </c>
      <c r="H220" s="99">
        <v>22</v>
      </c>
      <c r="I220" s="99">
        <v>14</v>
      </c>
      <c r="J220" s="99" t="s">
        <v>147</v>
      </c>
      <c r="K220" s="99" t="s">
        <v>147</v>
      </c>
      <c r="L220" s="99" t="s">
        <v>147</v>
      </c>
      <c r="M220" s="99">
        <v>0</v>
      </c>
      <c r="N220" s="100">
        <v>325</v>
      </c>
    </row>
    <row r="221" spans="1:14">
      <c r="A221" s="95">
        <v>1861</v>
      </c>
      <c r="B221" s="109" t="s">
        <v>444</v>
      </c>
      <c r="C221" s="99">
        <v>508</v>
      </c>
      <c r="D221" s="99">
        <v>370</v>
      </c>
      <c r="E221" s="99">
        <v>379</v>
      </c>
      <c r="F221" s="99">
        <v>96</v>
      </c>
      <c r="G221" s="99">
        <v>45</v>
      </c>
      <c r="H221" s="99">
        <v>71</v>
      </c>
      <c r="I221" s="99">
        <v>79</v>
      </c>
      <c r="J221" s="99" t="s">
        <v>147</v>
      </c>
      <c r="K221" s="99">
        <v>8</v>
      </c>
      <c r="L221" s="99">
        <v>5</v>
      </c>
      <c r="M221" s="99">
        <v>0</v>
      </c>
      <c r="N221" s="100">
        <v>727</v>
      </c>
    </row>
    <row r="222" spans="1:14">
      <c r="A222" s="95">
        <v>1862</v>
      </c>
      <c r="B222" s="109" t="s">
        <v>445</v>
      </c>
      <c r="C222" s="99">
        <v>358</v>
      </c>
      <c r="D222" s="99">
        <v>260</v>
      </c>
      <c r="E222" s="99">
        <v>118</v>
      </c>
      <c r="F222" s="99">
        <v>127</v>
      </c>
      <c r="G222" s="99">
        <v>138</v>
      </c>
      <c r="H222" s="99">
        <v>61</v>
      </c>
      <c r="I222" s="99">
        <v>49</v>
      </c>
      <c r="J222" s="99">
        <v>0</v>
      </c>
      <c r="K222" s="99" t="s">
        <v>147</v>
      </c>
      <c r="L222" s="99">
        <v>0</v>
      </c>
      <c r="M222" s="99">
        <v>0</v>
      </c>
      <c r="N222" s="100">
        <v>513</v>
      </c>
    </row>
    <row r="223" spans="1:14">
      <c r="A223" s="95">
        <v>1863</v>
      </c>
      <c r="B223" s="109" t="s">
        <v>446</v>
      </c>
      <c r="C223" s="99">
        <v>286</v>
      </c>
      <c r="D223" s="99">
        <v>198</v>
      </c>
      <c r="E223" s="99">
        <v>91</v>
      </c>
      <c r="F223" s="99">
        <v>122</v>
      </c>
      <c r="G223" s="99">
        <v>33</v>
      </c>
      <c r="H223" s="99">
        <v>33</v>
      </c>
      <c r="I223" s="99">
        <v>0</v>
      </c>
      <c r="J223" s="99">
        <v>15</v>
      </c>
      <c r="K223" s="99">
        <v>7</v>
      </c>
      <c r="L223" s="99">
        <v>0</v>
      </c>
      <c r="M223" s="99">
        <v>0</v>
      </c>
      <c r="N223" s="100">
        <v>400</v>
      </c>
    </row>
    <row r="224" spans="1:14">
      <c r="A224" s="95">
        <v>1864</v>
      </c>
      <c r="B224" s="109" t="s">
        <v>447</v>
      </c>
      <c r="C224" s="99">
        <v>215</v>
      </c>
      <c r="D224" s="99">
        <v>141</v>
      </c>
      <c r="E224" s="99">
        <v>95</v>
      </c>
      <c r="F224" s="99">
        <v>85</v>
      </c>
      <c r="G224" s="99">
        <v>16</v>
      </c>
      <c r="H224" s="99">
        <v>36</v>
      </c>
      <c r="I224" s="99">
        <v>25</v>
      </c>
      <c r="J224" s="99">
        <v>10</v>
      </c>
      <c r="K224" s="99" t="s">
        <v>147</v>
      </c>
      <c r="L224" s="99">
        <v>0</v>
      </c>
      <c r="M224" s="99">
        <v>0</v>
      </c>
      <c r="N224" s="100">
        <v>309</v>
      </c>
    </row>
    <row r="225" spans="1:14">
      <c r="A225" s="95">
        <v>1880</v>
      </c>
      <c r="B225" s="109" t="s">
        <v>441</v>
      </c>
      <c r="C225" s="99">
        <v>3862</v>
      </c>
      <c r="D225" s="99">
        <v>3016</v>
      </c>
      <c r="E225" s="99">
        <v>1675</v>
      </c>
      <c r="F225" s="99">
        <v>136</v>
      </c>
      <c r="G225" s="99">
        <v>1298</v>
      </c>
      <c r="H225" s="99">
        <v>686</v>
      </c>
      <c r="I225" s="99">
        <v>127</v>
      </c>
      <c r="J225" s="99">
        <v>208</v>
      </c>
      <c r="K225" s="99">
        <v>65</v>
      </c>
      <c r="L225" s="99" t="s">
        <v>147</v>
      </c>
      <c r="M225" s="99">
        <v>0</v>
      </c>
      <c r="N225" s="100">
        <v>5842</v>
      </c>
    </row>
    <row r="226" spans="1:14">
      <c r="A226" s="95">
        <v>1881</v>
      </c>
      <c r="B226" s="109" t="s">
        <v>448</v>
      </c>
      <c r="C226" s="99">
        <v>669</v>
      </c>
      <c r="D226" s="99">
        <v>385</v>
      </c>
      <c r="E226" s="99">
        <v>221</v>
      </c>
      <c r="F226" s="99">
        <v>10</v>
      </c>
      <c r="G226" s="99">
        <v>93</v>
      </c>
      <c r="H226" s="99">
        <v>100</v>
      </c>
      <c r="I226" s="99">
        <v>35</v>
      </c>
      <c r="J226" s="99">
        <v>4</v>
      </c>
      <c r="K226" s="99">
        <v>7</v>
      </c>
      <c r="L226" s="99">
        <v>0</v>
      </c>
      <c r="M226" s="99">
        <v>0</v>
      </c>
      <c r="N226" s="100">
        <v>881</v>
      </c>
    </row>
    <row r="227" spans="1:14">
      <c r="A227" s="95">
        <v>1882</v>
      </c>
      <c r="B227" s="109" t="s">
        <v>449</v>
      </c>
      <c r="C227" s="99">
        <v>485</v>
      </c>
      <c r="D227" s="99">
        <v>356</v>
      </c>
      <c r="E227" s="99">
        <v>149</v>
      </c>
      <c r="F227" s="99">
        <v>59</v>
      </c>
      <c r="G227" s="99">
        <v>8</v>
      </c>
      <c r="H227" s="99">
        <v>53</v>
      </c>
      <c r="I227" s="99">
        <v>31</v>
      </c>
      <c r="J227" s="99">
        <v>14</v>
      </c>
      <c r="K227" s="99">
        <v>10</v>
      </c>
      <c r="L227" s="99">
        <v>5</v>
      </c>
      <c r="M227" s="99">
        <v>0</v>
      </c>
      <c r="N227" s="100">
        <v>654</v>
      </c>
    </row>
    <row r="228" spans="1:14">
      <c r="A228" s="95">
        <v>1883</v>
      </c>
      <c r="B228" s="109" t="s">
        <v>450</v>
      </c>
      <c r="C228" s="99">
        <v>1161</v>
      </c>
      <c r="D228" s="99">
        <v>870</v>
      </c>
      <c r="E228" s="99">
        <v>406</v>
      </c>
      <c r="F228" s="99">
        <v>351</v>
      </c>
      <c r="G228" s="99">
        <v>8</v>
      </c>
      <c r="H228" s="99">
        <v>114</v>
      </c>
      <c r="I228" s="99">
        <v>47</v>
      </c>
      <c r="J228" s="99">
        <v>24</v>
      </c>
      <c r="K228" s="99" t="s">
        <v>147</v>
      </c>
      <c r="L228" s="99" t="s">
        <v>147</v>
      </c>
      <c r="M228" s="99">
        <v>0</v>
      </c>
      <c r="N228" s="100">
        <v>1603</v>
      </c>
    </row>
    <row r="229" spans="1:14">
      <c r="A229" s="95">
        <v>1884</v>
      </c>
      <c r="B229" s="109" t="s">
        <v>451</v>
      </c>
      <c r="C229" s="99">
        <v>376</v>
      </c>
      <c r="D229" s="99">
        <v>299</v>
      </c>
      <c r="E229" s="99">
        <v>149</v>
      </c>
      <c r="F229" s="99">
        <v>173</v>
      </c>
      <c r="G229" s="99">
        <v>119</v>
      </c>
      <c r="H229" s="99">
        <v>18</v>
      </c>
      <c r="I229" s="99">
        <v>55</v>
      </c>
      <c r="J229" s="99">
        <v>88</v>
      </c>
      <c r="K229" s="99">
        <v>11</v>
      </c>
      <c r="L229" s="99">
        <v>0</v>
      </c>
      <c r="M229" s="99">
        <v>0</v>
      </c>
      <c r="N229" s="100">
        <v>561</v>
      </c>
    </row>
    <row r="230" spans="1:14">
      <c r="A230" s="95">
        <v>1885</v>
      </c>
      <c r="B230" s="109" t="s">
        <v>452</v>
      </c>
      <c r="C230" s="99">
        <v>748</v>
      </c>
      <c r="D230" s="99">
        <v>584</v>
      </c>
      <c r="E230" s="99">
        <v>300</v>
      </c>
      <c r="F230" s="99">
        <v>0</v>
      </c>
      <c r="G230" s="99">
        <v>158</v>
      </c>
      <c r="H230" s="99">
        <v>130</v>
      </c>
      <c r="I230" s="99" t="s">
        <v>147</v>
      </c>
      <c r="J230" s="99">
        <v>0</v>
      </c>
      <c r="K230" s="99">
        <v>5</v>
      </c>
      <c r="L230" s="99" t="s">
        <v>147</v>
      </c>
      <c r="M230" s="99">
        <v>0</v>
      </c>
      <c r="N230" s="100">
        <v>1093</v>
      </c>
    </row>
    <row r="231" spans="1:14">
      <c r="A231" s="104">
        <v>19</v>
      </c>
      <c r="B231" s="110" t="s">
        <v>551</v>
      </c>
      <c r="C231" s="105">
        <v>8258</v>
      </c>
      <c r="D231" s="105">
        <v>6154</v>
      </c>
      <c r="E231" s="105">
        <v>3681</v>
      </c>
      <c r="F231" s="105">
        <v>1685</v>
      </c>
      <c r="G231" s="105">
        <v>2903</v>
      </c>
      <c r="H231" s="105">
        <v>1219</v>
      </c>
      <c r="I231" s="105">
        <v>456</v>
      </c>
      <c r="J231" s="105">
        <v>381</v>
      </c>
      <c r="K231" s="105">
        <v>76</v>
      </c>
      <c r="L231" s="105">
        <v>29</v>
      </c>
      <c r="M231" s="105">
        <v>88</v>
      </c>
      <c r="N231" s="106">
        <v>12497</v>
      </c>
    </row>
    <row r="232" spans="1:14">
      <c r="A232" s="95">
        <v>1904</v>
      </c>
      <c r="B232" s="109" t="s">
        <v>453</v>
      </c>
      <c r="C232" s="99">
        <v>182</v>
      </c>
      <c r="D232" s="99">
        <v>128</v>
      </c>
      <c r="E232" s="99">
        <v>58</v>
      </c>
      <c r="F232" s="99">
        <v>73</v>
      </c>
      <c r="G232" s="99">
        <v>41</v>
      </c>
      <c r="H232" s="99">
        <v>35</v>
      </c>
      <c r="I232" s="99">
        <v>0</v>
      </c>
      <c r="J232" s="99" t="s">
        <v>147</v>
      </c>
      <c r="K232" s="99">
        <v>0</v>
      </c>
      <c r="L232" s="99">
        <v>0</v>
      </c>
      <c r="M232" s="99">
        <v>0</v>
      </c>
      <c r="N232" s="100">
        <v>262</v>
      </c>
    </row>
    <row r="233" spans="1:14">
      <c r="A233" s="95">
        <v>1907</v>
      </c>
      <c r="B233" s="109" t="s">
        <v>454</v>
      </c>
      <c r="C233" s="99">
        <v>353</v>
      </c>
      <c r="D233" s="99">
        <v>198</v>
      </c>
      <c r="E233" s="99">
        <v>151</v>
      </c>
      <c r="F233" s="99">
        <v>167</v>
      </c>
      <c r="G233" s="99">
        <v>26</v>
      </c>
      <c r="H233" s="99">
        <v>51</v>
      </c>
      <c r="I233" s="99">
        <v>17</v>
      </c>
      <c r="J233" s="99">
        <v>0</v>
      </c>
      <c r="K233" s="99" t="s">
        <v>147</v>
      </c>
      <c r="L233" s="99">
        <v>0</v>
      </c>
      <c r="M233" s="99">
        <v>0</v>
      </c>
      <c r="N233" s="100">
        <v>531</v>
      </c>
    </row>
    <row r="234" spans="1:14">
      <c r="A234" s="95">
        <v>1960</v>
      </c>
      <c r="B234" s="109" t="s">
        <v>455</v>
      </c>
      <c r="C234" s="99">
        <v>331</v>
      </c>
      <c r="D234" s="99">
        <v>234</v>
      </c>
      <c r="E234" s="99">
        <v>84</v>
      </c>
      <c r="F234" s="99">
        <v>125</v>
      </c>
      <c r="G234" s="99">
        <v>68</v>
      </c>
      <c r="H234" s="99">
        <v>42</v>
      </c>
      <c r="I234" s="99">
        <v>26</v>
      </c>
      <c r="J234" s="99">
        <v>9</v>
      </c>
      <c r="K234" s="99" t="s">
        <v>147</v>
      </c>
      <c r="L234" s="99" t="s">
        <v>147</v>
      </c>
      <c r="M234" s="99">
        <v>0</v>
      </c>
      <c r="N234" s="100">
        <v>427</v>
      </c>
    </row>
    <row r="235" spans="1:14">
      <c r="A235" s="95">
        <v>1961</v>
      </c>
      <c r="B235" s="109" t="s">
        <v>456</v>
      </c>
      <c r="C235" s="99">
        <v>491</v>
      </c>
      <c r="D235" s="99">
        <v>423</v>
      </c>
      <c r="E235" s="99">
        <v>229</v>
      </c>
      <c r="F235" s="99">
        <v>0</v>
      </c>
      <c r="G235" s="99">
        <v>76</v>
      </c>
      <c r="H235" s="99">
        <v>121</v>
      </c>
      <c r="I235" s="99">
        <v>37</v>
      </c>
      <c r="J235" s="99">
        <v>31</v>
      </c>
      <c r="K235" s="99" t="s">
        <v>147</v>
      </c>
      <c r="L235" s="99">
        <v>0</v>
      </c>
      <c r="M235" s="99">
        <v>0</v>
      </c>
      <c r="N235" s="100">
        <v>729</v>
      </c>
    </row>
    <row r="236" spans="1:14">
      <c r="A236" s="95">
        <v>1962</v>
      </c>
      <c r="B236" s="109" t="s">
        <v>457</v>
      </c>
      <c r="C236" s="99">
        <v>224</v>
      </c>
      <c r="D236" s="99">
        <v>156</v>
      </c>
      <c r="E236" s="99">
        <v>82</v>
      </c>
      <c r="F236" s="99">
        <v>53</v>
      </c>
      <c r="G236" s="99">
        <v>38</v>
      </c>
      <c r="H236" s="99">
        <v>51</v>
      </c>
      <c r="I236" s="99">
        <v>19</v>
      </c>
      <c r="J236" s="99" t="s">
        <v>147</v>
      </c>
      <c r="K236" s="99" t="s">
        <v>147</v>
      </c>
      <c r="L236" s="99" t="s">
        <v>147</v>
      </c>
      <c r="M236" s="99">
        <v>88</v>
      </c>
      <c r="N236" s="100">
        <v>320</v>
      </c>
    </row>
    <row r="237" spans="1:14">
      <c r="A237" s="95">
        <v>1980</v>
      </c>
      <c r="B237" s="109" t="s">
        <v>458</v>
      </c>
      <c r="C237" s="99">
        <v>3981</v>
      </c>
      <c r="D237" s="99">
        <v>3078</v>
      </c>
      <c r="E237" s="99">
        <v>1891</v>
      </c>
      <c r="F237" s="99">
        <v>982</v>
      </c>
      <c r="G237" s="99">
        <v>2054</v>
      </c>
      <c r="H237" s="99">
        <v>485</v>
      </c>
      <c r="I237" s="99">
        <v>160</v>
      </c>
      <c r="J237" s="99">
        <v>210</v>
      </c>
      <c r="K237" s="99">
        <v>47</v>
      </c>
      <c r="L237" s="99">
        <v>17</v>
      </c>
      <c r="M237" s="99">
        <v>0</v>
      </c>
      <c r="N237" s="100">
        <v>6217</v>
      </c>
    </row>
    <row r="238" spans="1:14">
      <c r="A238" s="95">
        <v>1981</v>
      </c>
      <c r="B238" s="109" t="s">
        <v>459</v>
      </c>
      <c r="C238" s="99">
        <v>717</v>
      </c>
      <c r="D238" s="99">
        <v>520</v>
      </c>
      <c r="E238" s="99">
        <v>325</v>
      </c>
      <c r="F238" s="99">
        <v>0</v>
      </c>
      <c r="G238" s="99">
        <v>205</v>
      </c>
      <c r="H238" s="99">
        <v>101</v>
      </c>
      <c r="I238" s="99">
        <v>80</v>
      </c>
      <c r="J238" s="99">
        <v>44</v>
      </c>
      <c r="K238" s="99">
        <v>6</v>
      </c>
      <c r="L238" s="99" t="s">
        <v>147</v>
      </c>
      <c r="M238" s="99">
        <v>0</v>
      </c>
      <c r="N238" s="100">
        <v>1089</v>
      </c>
    </row>
    <row r="239" spans="1:14">
      <c r="A239" s="95">
        <v>1982</v>
      </c>
      <c r="B239" s="109" t="s">
        <v>460</v>
      </c>
      <c r="C239" s="99">
        <v>513</v>
      </c>
      <c r="D239" s="99">
        <v>333</v>
      </c>
      <c r="E239" s="99">
        <v>218</v>
      </c>
      <c r="F239" s="99">
        <v>109</v>
      </c>
      <c r="G239" s="99">
        <v>60</v>
      </c>
      <c r="H239" s="99">
        <v>96</v>
      </c>
      <c r="I239" s="99">
        <v>40</v>
      </c>
      <c r="J239" s="99">
        <v>0</v>
      </c>
      <c r="K239" s="99">
        <v>8</v>
      </c>
      <c r="L239" s="99" t="s">
        <v>147</v>
      </c>
      <c r="M239" s="99">
        <v>0</v>
      </c>
      <c r="N239" s="100">
        <v>743</v>
      </c>
    </row>
    <row r="240" spans="1:14">
      <c r="A240" s="95">
        <v>1983</v>
      </c>
      <c r="B240" s="109" t="s">
        <v>461</v>
      </c>
      <c r="C240" s="99">
        <v>964</v>
      </c>
      <c r="D240" s="99">
        <v>682</v>
      </c>
      <c r="E240" s="99">
        <v>400</v>
      </c>
      <c r="F240" s="99">
        <v>177</v>
      </c>
      <c r="G240" s="99">
        <v>334</v>
      </c>
      <c r="H240" s="99">
        <v>150</v>
      </c>
      <c r="I240" s="99">
        <v>52</v>
      </c>
      <c r="J240" s="99">
        <v>58</v>
      </c>
      <c r="K240" s="99">
        <v>7</v>
      </c>
      <c r="L240" s="99">
        <v>4</v>
      </c>
      <c r="M240" s="99">
        <v>0</v>
      </c>
      <c r="N240" s="100">
        <v>1411</v>
      </c>
    </row>
    <row r="241" spans="1:14">
      <c r="A241" s="95">
        <v>1984</v>
      </c>
      <c r="B241" s="109" t="s">
        <v>462</v>
      </c>
      <c r="C241" s="99">
        <v>509</v>
      </c>
      <c r="D241" s="99">
        <v>413</v>
      </c>
      <c r="E241" s="99">
        <v>247</v>
      </c>
      <c r="F241" s="99">
        <v>0</v>
      </c>
      <c r="G241" s="99" t="s">
        <v>147</v>
      </c>
      <c r="H241" s="99">
        <v>87</v>
      </c>
      <c r="I241" s="99">
        <v>25</v>
      </c>
      <c r="J241" s="99">
        <v>25</v>
      </c>
      <c r="K241" s="99">
        <v>0</v>
      </c>
      <c r="L241" s="99" t="s">
        <v>147</v>
      </c>
      <c r="M241" s="99">
        <v>0</v>
      </c>
      <c r="N241" s="100">
        <v>788</v>
      </c>
    </row>
    <row r="242" spans="1:14">
      <c r="A242" s="104">
        <v>20</v>
      </c>
      <c r="B242" s="110" t="s">
        <v>545</v>
      </c>
      <c r="C242" s="105">
        <v>10152</v>
      </c>
      <c r="D242" s="105">
        <v>8313</v>
      </c>
      <c r="E242" s="105">
        <v>3709</v>
      </c>
      <c r="F242" s="105">
        <v>1414</v>
      </c>
      <c r="G242" s="105">
        <v>376</v>
      </c>
      <c r="H242" s="105">
        <v>1438</v>
      </c>
      <c r="I242" s="105">
        <v>504</v>
      </c>
      <c r="J242" s="105">
        <v>537</v>
      </c>
      <c r="K242" s="105">
        <v>242</v>
      </c>
      <c r="L242" s="105">
        <v>114</v>
      </c>
      <c r="M242" s="105">
        <v>37</v>
      </c>
      <c r="N242" s="106">
        <v>14616</v>
      </c>
    </row>
    <row r="243" spans="1:14">
      <c r="A243" s="95">
        <v>2021</v>
      </c>
      <c r="B243" s="109" t="s">
        <v>463</v>
      </c>
      <c r="C243" s="99">
        <v>233</v>
      </c>
      <c r="D243" s="99">
        <v>175</v>
      </c>
      <c r="E243" s="99">
        <v>119</v>
      </c>
      <c r="F243" s="99">
        <v>108</v>
      </c>
      <c r="G243" s="99" t="s">
        <v>147</v>
      </c>
      <c r="H243" s="99">
        <v>64</v>
      </c>
      <c r="I243" s="99">
        <v>14</v>
      </c>
      <c r="J243" s="99">
        <v>20</v>
      </c>
      <c r="K243" s="99">
        <v>0</v>
      </c>
      <c r="L243" s="99" t="s">
        <v>147</v>
      </c>
      <c r="M243" s="99">
        <v>0</v>
      </c>
      <c r="N243" s="100">
        <v>359</v>
      </c>
    </row>
    <row r="244" spans="1:14">
      <c r="A244" s="95">
        <v>2023</v>
      </c>
      <c r="B244" s="109" t="s">
        <v>464</v>
      </c>
      <c r="C244" s="99">
        <v>373</v>
      </c>
      <c r="D244" s="99">
        <v>315</v>
      </c>
      <c r="E244" s="99">
        <v>164</v>
      </c>
      <c r="F244" s="99">
        <v>0</v>
      </c>
      <c r="G244" s="99" t="s">
        <v>147</v>
      </c>
      <c r="H244" s="99">
        <v>105</v>
      </c>
      <c r="I244" s="99">
        <v>27</v>
      </c>
      <c r="J244" s="99">
        <v>8</v>
      </c>
      <c r="K244" s="99" t="s">
        <v>147</v>
      </c>
      <c r="L244" s="99" t="s">
        <v>147</v>
      </c>
      <c r="M244" s="99">
        <v>0</v>
      </c>
      <c r="N244" s="100">
        <v>566</v>
      </c>
    </row>
    <row r="245" spans="1:14">
      <c r="A245" s="95">
        <v>2026</v>
      </c>
      <c r="B245" s="109" t="s">
        <v>465</v>
      </c>
      <c r="C245" s="99">
        <v>323</v>
      </c>
      <c r="D245" s="99">
        <v>278</v>
      </c>
      <c r="E245" s="99">
        <v>132</v>
      </c>
      <c r="F245" s="99">
        <v>0</v>
      </c>
      <c r="G245" s="99" t="s">
        <v>147</v>
      </c>
      <c r="H245" s="99">
        <v>28</v>
      </c>
      <c r="I245" s="99">
        <v>31</v>
      </c>
      <c r="J245" s="99">
        <v>27</v>
      </c>
      <c r="K245" s="99">
        <v>7</v>
      </c>
      <c r="L245" s="99" t="s">
        <v>147</v>
      </c>
      <c r="M245" s="99">
        <v>0</v>
      </c>
      <c r="N245" s="100">
        <v>508</v>
      </c>
    </row>
    <row r="246" spans="1:14">
      <c r="A246" s="95">
        <v>2029</v>
      </c>
      <c r="B246" s="109" t="s">
        <v>466</v>
      </c>
      <c r="C246" s="99">
        <v>607</v>
      </c>
      <c r="D246" s="99">
        <v>463</v>
      </c>
      <c r="E246" s="99">
        <v>253</v>
      </c>
      <c r="F246" s="99">
        <v>0</v>
      </c>
      <c r="G246" s="99">
        <v>6</v>
      </c>
      <c r="H246" s="99">
        <v>121</v>
      </c>
      <c r="I246" s="99">
        <v>35</v>
      </c>
      <c r="J246" s="99">
        <v>0</v>
      </c>
      <c r="K246" s="99" t="s">
        <v>147</v>
      </c>
      <c r="L246" s="99">
        <v>4</v>
      </c>
      <c r="M246" s="99">
        <v>0</v>
      </c>
      <c r="N246" s="100">
        <v>877</v>
      </c>
    </row>
    <row r="247" spans="1:14">
      <c r="A247" s="95">
        <v>2031</v>
      </c>
      <c r="B247" s="109" t="s">
        <v>467</v>
      </c>
      <c r="C247" s="99">
        <v>535</v>
      </c>
      <c r="D247" s="99">
        <v>447</v>
      </c>
      <c r="E247" s="99">
        <v>167</v>
      </c>
      <c r="F247" s="99">
        <v>211</v>
      </c>
      <c r="G247" s="99" t="s">
        <v>147</v>
      </c>
      <c r="H247" s="99">
        <v>74</v>
      </c>
      <c r="I247" s="99">
        <v>34</v>
      </c>
      <c r="J247" s="99">
        <v>20</v>
      </c>
      <c r="K247" s="99">
        <v>7</v>
      </c>
      <c r="L247" s="99">
        <v>9</v>
      </c>
      <c r="M247" s="99">
        <v>0</v>
      </c>
      <c r="N247" s="100">
        <v>763</v>
      </c>
    </row>
    <row r="248" spans="1:14">
      <c r="A248" s="95">
        <v>2034</v>
      </c>
      <c r="B248" s="109" t="s">
        <v>468</v>
      </c>
      <c r="C248" s="99">
        <v>243</v>
      </c>
      <c r="D248" s="99">
        <v>210</v>
      </c>
      <c r="E248" s="99">
        <v>118</v>
      </c>
      <c r="F248" s="99">
        <v>0</v>
      </c>
      <c r="G248" s="99">
        <v>22</v>
      </c>
      <c r="H248" s="99">
        <v>52</v>
      </c>
      <c r="I248" s="99">
        <v>22</v>
      </c>
      <c r="J248" s="186" t="s">
        <v>147</v>
      </c>
      <c r="K248" s="99">
        <v>7</v>
      </c>
      <c r="L248" s="99" t="s">
        <v>147</v>
      </c>
      <c r="M248" s="99">
        <v>0</v>
      </c>
      <c r="N248" s="100">
        <v>383</v>
      </c>
    </row>
    <row r="249" spans="1:14">
      <c r="A249" s="95">
        <v>2039</v>
      </c>
      <c r="B249" s="109" t="s">
        <v>469</v>
      </c>
      <c r="C249" s="99">
        <v>249</v>
      </c>
      <c r="D249" s="99">
        <v>226</v>
      </c>
      <c r="E249" s="99">
        <v>118</v>
      </c>
      <c r="F249" s="99">
        <v>0</v>
      </c>
      <c r="G249" s="99">
        <v>22</v>
      </c>
      <c r="H249" s="99">
        <v>47</v>
      </c>
      <c r="I249" s="99">
        <v>29</v>
      </c>
      <c r="J249" s="99">
        <v>9</v>
      </c>
      <c r="K249" s="99" t="s">
        <v>147</v>
      </c>
      <c r="L249" s="99" t="s">
        <v>147</v>
      </c>
      <c r="M249" s="99">
        <v>0</v>
      </c>
      <c r="N249" s="100">
        <v>386</v>
      </c>
    </row>
    <row r="250" spans="1:14">
      <c r="A250" s="95">
        <v>2061</v>
      </c>
      <c r="B250" s="109" t="s">
        <v>470</v>
      </c>
      <c r="C250" s="99">
        <v>412</v>
      </c>
      <c r="D250" s="99">
        <v>299</v>
      </c>
      <c r="E250" s="99">
        <v>126</v>
      </c>
      <c r="F250" s="99" t="s">
        <v>147</v>
      </c>
      <c r="G250" s="99">
        <v>23</v>
      </c>
      <c r="H250" s="99">
        <v>72</v>
      </c>
      <c r="I250" s="99">
        <v>32</v>
      </c>
      <c r="J250" s="99" t="s">
        <v>147</v>
      </c>
      <c r="K250" s="99">
        <v>6</v>
      </c>
      <c r="L250" s="99" t="s">
        <v>147</v>
      </c>
      <c r="M250" s="99">
        <v>0</v>
      </c>
      <c r="N250" s="100">
        <v>567</v>
      </c>
    </row>
    <row r="251" spans="1:14">
      <c r="A251" s="95">
        <v>2062</v>
      </c>
      <c r="B251" s="109" t="s">
        <v>471</v>
      </c>
      <c r="C251" s="99">
        <v>704</v>
      </c>
      <c r="D251" s="99">
        <v>559</v>
      </c>
      <c r="E251" s="99">
        <v>268</v>
      </c>
      <c r="F251" s="99" t="s">
        <v>147</v>
      </c>
      <c r="G251" s="99">
        <v>50</v>
      </c>
      <c r="H251" s="99">
        <v>97</v>
      </c>
      <c r="I251" s="99">
        <v>51</v>
      </c>
      <c r="J251" s="99">
        <v>27</v>
      </c>
      <c r="K251" s="99">
        <v>5</v>
      </c>
      <c r="L251" s="99" t="s">
        <v>147</v>
      </c>
      <c r="M251" s="99">
        <v>0</v>
      </c>
      <c r="N251" s="100">
        <v>1022</v>
      </c>
    </row>
    <row r="252" spans="1:14">
      <c r="A252" s="95">
        <v>2080</v>
      </c>
      <c r="B252" s="109" t="s">
        <v>472</v>
      </c>
      <c r="C252" s="99">
        <v>2021</v>
      </c>
      <c r="D252" s="99">
        <v>1772</v>
      </c>
      <c r="E252" s="99">
        <v>732</v>
      </c>
      <c r="F252" s="99">
        <v>690</v>
      </c>
      <c r="G252" s="99">
        <v>88</v>
      </c>
      <c r="H252" s="99">
        <v>248</v>
      </c>
      <c r="I252" s="99">
        <v>0</v>
      </c>
      <c r="J252" s="99">
        <v>145</v>
      </c>
      <c r="K252" s="99">
        <v>162</v>
      </c>
      <c r="L252" s="99">
        <v>31</v>
      </c>
      <c r="M252" s="99" t="s">
        <v>147</v>
      </c>
      <c r="N252" s="100">
        <v>3006</v>
      </c>
    </row>
    <row r="253" spans="1:14">
      <c r="A253" s="95">
        <v>2081</v>
      </c>
      <c r="B253" s="109" t="s">
        <v>473</v>
      </c>
      <c r="C253" s="99">
        <v>1516</v>
      </c>
      <c r="D253" s="99">
        <v>1218</v>
      </c>
      <c r="E253" s="99">
        <v>502</v>
      </c>
      <c r="F253" s="99">
        <v>138</v>
      </c>
      <c r="G253" s="99">
        <v>5</v>
      </c>
      <c r="H253" s="99">
        <v>257</v>
      </c>
      <c r="I253" s="99">
        <v>83</v>
      </c>
      <c r="J253" s="99">
        <v>71</v>
      </c>
      <c r="K253" s="99">
        <v>16</v>
      </c>
      <c r="L253" s="99">
        <v>17</v>
      </c>
      <c r="M253" s="99">
        <v>0</v>
      </c>
      <c r="N253" s="100">
        <v>2139</v>
      </c>
    </row>
    <row r="254" spans="1:14">
      <c r="A254" s="95">
        <v>2082</v>
      </c>
      <c r="B254" s="109" t="s">
        <v>474</v>
      </c>
      <c r="C254" s="99">
        <v>405</v>
      </c>
      <c r="D254" s="99">
        <v>434</v>
      </c>
      <c r="E254" s="99">
        <v>157</v>
      </c>
      <c r="F254" s="99">
        <v>0</v>
      </c>
      <c r="G254" s="99">
        <v>128</v>
      </c>
      <c r="H254" s="99">
        <v>58</v>
      </c>
      <c r="I254" s="99">
        <v>29</v>
      </c>
      <c r="J254" s="99">
        <v>40</v>
      </c>
      <c r="K254" s="99">
        <v>6</v>
      </c>
      <c r="L254" s="99">
        <v>19</v>
      </c>
      <c r="M254" s="99" t="s">
        <v>147</v>
      </c>
      <c r="N254" s="100">
        <v>604</v>
      </c>
    </row>
    <row r="255" spans="1:14">
      <c r="A255" s="95">
        <v>2083</v>
      </c>
      <c r="B255" s="109" t="s">
        <v>475</v>
      </c>
      <c r="C255" s="99">
        <v>676</v>
      </c>
      <c r="D255" s="99">
        <v>589</v>
      </c>
      <c r="E255" s="99">
        <v>189</v>
      </c>
      <c r="F255" s="99">
        <v>0</v>
      </c>
      <c r="G255" s="99">
        <v>4</v>
      </c>
      <c r="H255" s="99">
        <v>79</v>
      </c>
      <c r="I255" s="99">
        <v>38</v>
      </c>
      <c r="J255" s="99">
        <v>58</v>
      </c>
      <c r="K255" s="99">
        <v>7</v>
      </c>
      <c r="L255" s="99">
        <v>8</v>
      </c>
      <c r="M255" s="99" t="s">
        <v>147</v>
      </c>
      <c r="N255" s="100">
        <v>880</v>
      </c>
    </row>
    <row r="256" spans="1:14">
      <c r="A256" s="95">
        <v>2084</v>
      </c>
      <c r="B256" s="109" t="s">
        <v>476</v>
      </c>
      <c r="C256" s="99">
        <v>854</v>
      </c>
      <c r="D256" s="99">
        <v>618</v>
      </c>
      <c r="E256" s="99">
        <v>344</v>
      </c>
      <c r="F256" s="99">
        <v>266</v>
      </c>
      <c r="G256" s="99">
        <v>15</v>
      </c>
      <c r="H256" s="99">
        <v>106</v>
      </c>
      <c r="I256" s="99">
        <v>60</v>
      </c>
      <c r="J256" s="99">
        <v>76</v>
      </c>
      <c r="K256" s="99">
        <v>4</v>
      </c>
      <c r="L256" s="99">
        <v>0</v>
      </c>
      <c r="M256" s="99">
        <v>0</v>
      </c>
      <c r="N256" s="100">
        <v>1230</v>
      </c>
    </row>
    <row r="257" spans="1:14">
      <c r="A257" s="95">
        <v>2085</v>
      </c>
      <c r="B257" s="109" t="s">
        <v>477</v>
      </c>
      <c r="C257" s="99">
        <v>1033</v>
      </c>
      <c r="D257" s="99">
        <v>734</v>
      </c>
      <c r="E257" s="99">
        <v>328</v>
      </c>
      <c r="F257" s="99">
        <v>0</v>
      </c>
      <c r="G257" s="99">
        <v>6</v>
      </c>
      <c r="H257" s="99">
        <v>34</v>
      </c>
      <c r="I257" s="99">
        <v>20</v>
      </c>
      <c r="J257" s="99">
        <v>27</v>
      </c>
      <c r="K257" s="99">
        <v>11</v>
      </c>
      <c r="L257" s="99">
        <v>10</v>
      </c>
      <c r="M257" s="99">
        <v>32</v>
      </c>
      <c r="N257" s="100">
        <v>1392</v>
      </c>
    </row>
    <row r="258" spans="1:14">
      <c r="A258" s="104">
        <v>21</v>
      </c>
      <c r="B258" s="110" t="s">
        <v>546</v>
      </c>
      <c r="C258" s="105">
        <v>10244</v>
      </c>
      <c r="D258" s="105">
        <v>7835</v>
      </c>
      <c r="E258" s="105">
        <v>3958</v>
      </c>
      <c r="F258" s="105">
        <v>4105</v>
      </c>
      <c r="G258" s="105">
        <v>1310</v>
      </c>
      <c r="H258" s="105">
        <v>955</v>
      </c>
      <c r="I258" s="105">
        <v>992</v>
      </c>
      <c r="J258" s="105">
        <v>189</v>
      </c>
      <c r="K258" s="105">
        <v>119</v>
      </c>
      <c r="L258" s="105">
        <v>95</v>
      </c>
      <c r="M258" s="105" t="s">
        <v>147</v>
      </c>
      <c r="N258" s="106">
        <v>14950</v>
      </c>
    </row>
    <row r="259" spans="1:14">
      <c r="A259" s="95">
        <v>2101</v>
      </c>
      <c r="B259" s="109" t="s">
        <v>478</v>
      </c>
      <c r="C259" s="99">
        <v>216</v>
      </c>
      <c r="D259" s="99">
        <v>154</v>
      </c>
      <c r="E259" s="99">
        <v>81</v>
      </c>
      <c r="F259" s="99">
        <v>85</v>
      </c>
      <c r="G259" s="99">
        <v>23</v>
      </c>
      <c r="H259" s="99">
        <v>35</v>
      </c>
      <c r="I259" s="186" t="s">
        <v>147</v>
      </c>
      <c r="J259" s="99" t="s">
        <v>147</v>
      </c>
      <c r="K259" s="99">
        <v>6</v>
      </c>
      <c r="L259" s="99" t="s">
        <v>147</v>
      </c>
      <c r="M259" s="99">
        <v>0</v>
      </c>
      <c r="N259" s="100">
        <v>311</v>
      </c>
    </row>
    <row r="260" spans="1:14">
      <c r="A260" s="95">
        <v>2104</v>
      </c>
      <c r="B260" s="109" t="s">
        <v>479</v>
      </c>
      <c r="C260" s="99">
        <v>331</v>
      </c>
      <c r="D260" s="99">
        <v>242</v>
      </c>
      <c r="E260" s="99">
        <v>167</v>
      </c>
      <c r="F260" s="99">
        <v>0</v>
      </c>
      <c r="G260" s="99">
        <v>38</v>
      </c>
      <c r="H260" s="99">
        <v>59</v>
      </c>
      <c r="I260" s="99">
        <v>31</v>
      </c>
      <c r="J260" s="99" t="s">
        <v>147</v>
      </c>
      <c r="K260" s="99" t="s">
        <v>147</v>
      </c>
      <c r="L260" s="99" t="s">
        <v>147</v>
      </c>
      <c r="M260" s="99">
        <v>0</v>
      </c>
      <c r="N260" s="100">
        <v>521</v>
      </c>
    </row>
    <row r="261" spans="1:14">
      <c r="A261" s="95">
        <v>2121</v>
      </c>
      <c r="B261" s="109" t="s">
        <v>480</v>
      </c>
      <c r="C261" s="99">
        <v>559</v>
      </c>
      <c r="D261" s="99">
        <v>390</v>
      </c>
      <c r="E261" s="99">
        <v>139</v>
      </c>
      <c r="F261" s="99">
        <v>199</v>
      </c>
      <c r="G261" s="99">
        <v>94</v>
      </c>
      <c r="H261" s="99">
        <v>49</v>
      </c>
      <c r="I261" s="99">
        <v>61</v>
      </c>
      <c r="J261" s="99">
        <v>6</v>
      </c>
      <c r="K261" s="99">
        <v>7</v>
      </c>
      <c r="L261" s="99">
        <v>0</v>
      </c>
      <c r="M261" s="99">
        <v>0</v>
      </c>
      <c r="N261" s="100">
        <v>730</v>
      </c>
    </row>
    <row r="262" spans="1:14">
      <c r="A262" s="95">
        <v>2132</v>
      </c>
      <c r="B262" s="109" t="s">
        <v>481</v>
      </c>
      <c r="C262" s="99">
        <v>408</v>
      </c>
      <c r="D262" s="99">
        <v>330</v>
      </c>
      <c r="E262" s="99">
        <v>117</v>
      </c>
      <c r="F262" s="99">
        <v>199</v>
      </c>
      <c r="G262" s="99" t="s">
        <v>147</v>
      </c>
      <c r="H262" s="99">
        <v>56</v>
      </c>
      <c r="I262" s="99">
        <v>45</v>
      </c>
      <c r="J262" s="99">
        <v>16</v>
      </c>
      <c r="K262" s="99">
        <v>7</v>
      </c>
      <c r="L262" s="99">
        <v>17</v>
      </c>
      <c r="M262" s="99">
        <v>0</v>
      </c>
      <c r="N262" s="100">
        <v>561</v>
      </c>
    </row>
    <row r="263" spans="1:14">
      <c r="A263" s="95">
        <v>2161</v>
      </c>
      <c r="B263" s="109" t="s">
        <v>482</v>
      </c>
      <c r="C263" s="99">
        <v>801</v>
      </c>
      <c r="D263" s="99">
        <v>630</v>
      </c>
      <c r="E263" s="99">
        <v>276</v>
      </c>
      <c r="F263" s="99">
        <v>451</v>
      </c>
      <c r="G263" s="99">
        <v>26</v>
      </c>
      <c r="H263" s="99">
        <v>104</v>
      </c>
      <c r="I263" s="99">
        <v>185</v>
      </c>
      <c r="J263" s="99">
        <v>0</v>
      </c>
      <c r="K263" s="99">
        <v>7</v>
      </c>
      <c r="L263" s="99">
        <v>10</v>
      </c>
      <c r="M263" s="99" t="s">
        <v>147</v>
      </c>
      <c r="N263" s="100">
        <v>1157</v>
      </c>
    </row>
    <row r="264" spans="1:14">
      <c r="A264" s="95">
        <v>2180</v>
      </c>
      <c r="B264" s="109" t="s">
        <v>483</v>
      </c>
      <c r="C264" s="99">
        <v>2796</v>
      </c>
      <c r="D264" s="99">
        <v>2135</v>
      </c>
      <c r="E264" s="99">
        <v>1511</v>
      </c>
      <c r="F264" s="99">
        <v>825</v>
      </c>
      <c r="G264" s="99">
        <v>907</v>
      </c>
      <c r="H264" s="99">
        <v>137</v>
      </c>
      <c r="I264" s="99">
        <v>378</v>
      </c>
      <c r="J264" s="99">
        <v>55</v>
      </c>
      <c r="K264" s="99">
        <v>66</v>
      </c>
      <c r="L264" s="99">
        <v>6</v>
      </c>
      <c r="M264" s="99">
        <v>0</v>
      </c>
      <c r="N264" s="100">
        <v>4464</v>
      </c>
    </row>
    <row r="265" spans="1:14">
      <c r="A265" s="95">
        <v>2181</v>
      </c>
      <c r="B265" s="109" t="s">
        <v>484</v>
      </c>
      <c r="C265" s="99">
        <v>1379</v>
      </c>
      <c r="D265" s="99">
        <v>1098</v>
      </c>
      <c r="E265" s="99">
        <v>499</v>
      </c>
      <c r="F265" s="99">
        <v>653</v>
      </c>
      <c r="G265" s="99">
        <v>8</v>
      </c>
      <c r="H265" s="99">
        <v>155</v>
      </c>
      <c r="I265" s="99">
        <v>67</v>
      </c>
      <c r="J265" s="99">
        <v>5</v>
      </c>
      <c r="K265" s="99" t="s">
        <v>147</v>
      </c>
      <c r="L265" s="99">
        <v>0</v>
      </c>
      <c r="M265" s="99">
        <v>0</v>
      </c>
      <c r="N265" s="100">
        <v>2013</v>
      </c>
    </row>
    <row r="266" spans="1:14">
      <c r="A266" s="95">
        <v>2182</v>
      </c>
      <c r="B266" s="109" t="s">
        <v>485</v>
      </c>
      <c r="C266" s="99">
        <v>1121</v>
      </c>
      <c r="D266" s="99">
        <v>831</v>
      </c>
      <c r="E266" s="99">
        <v>334</v>
      </c>
      <c r="F266" s="99">
        <v>576</v>
      </c>
      <c r="G266" s="99">
        <v>204</v>
      </c>
      <c r="H266" s="99">
        <v>117</v>
      </c>
      <c r="I266" s="99">
        <v>78</v>
      </c>
      <c r="J266" s="99">
        <v>92</v>
      </c>
      <c r="K266" s="99" t="s">
        <v>147</v>
      </c>
      <c r="L266" s="99">
        <v>30</v>
      </c>
      <c r="M266" s="99">
        <v>0</v>
      </c>
      <c r="N266" s="100">
        <v>1567</v>
      </c>
    </row>
    <row r="267" spans="1:14">
      <c r="A267" s="95">
        <v>2183</v>
      </c>
      <c r="B267" s="109" t="s">
        <v>486</v>
      </c>
      <c r="C267" s="99">
        <v>1176</v>
      </c>
      <c r="D267" s="99">
        <v>868</v>
      </c>
      <c r="E267" s="99">
        <v>321</v>
      </c>
      <c r="F267" s="99">
        <v>338</v>
      </c>
      <c r="G267" s="99" t="s">
        <v>147</v>
      </c>
      <c r="H267" s="99">
        <v>94</v>
      </c>
      <c r="I267" s="99" t="s">
        <v>147</v>
      </c>
      <c r="J267" s="99">
        <v>0</v>
      </c>
      <c r="K267" s="99">
        <v>11</v>
      </c>
      <c r="L267" s="99">
        <v>11</v>
      </c>
      <c r="M267" s="99">
        <v>0</v>
      </c>
      <c r="N267" s="100">
        <v>1553</v>
      </c>
    </row>
    <row r="268" spans="1:14">
      <c r="A268" s="95">
        <v>2184</v>
      </c>
      <c r="B268" s="109" t="s">
        <v>487</v>
      </c>
      <c r="C268" s="99">
        <v>1478</v>
      </c>
      <c r="D268" s="99">
        <v>1172</v>
      </c>
      <c r="E268" s="99">
        <v>515</v>
      </c>
      <c r="F268" s="99">
        <v>786</v>
      </c>
      <c r="G268" s="99">
        <v>6</v>
      </c>
      <c r="H268" s="99">
        <v>149</v>
      </c>
      <c r="I268" s="99">
        <v>136</v>
      </c>
      <c r="J268" s="99">
        <v>11</v>
      </c>
      <c r="K268" s="99">
        <v>8</v>
      </c>
      <c r="L268" s="99">
        <v>18</v>
      </c>
      <c r="M268" s="99">
        <v>0</v>
      </c>
      <c r="N268" s="100">
        <v>2111</v>
      </c>
    </row>
    <row r="269" spans="1:14">
      <c r="A269" s="104">
        <v>22</v>
      </c>
      <c r="B269" s="110" t="s">
        <v>552</v>
      </c>
      <c r="C269" s="105">
        <v>8091</v>
      </c>
      <c r="D269" s="105">
        <v>6543</v>
      </c>
      <c r="E269" s="105">
        <v>3402</v>
      </c>
      <c r="F269" s="105">
        <v>3078</v>
      </c>
      <c r="G269" s="105">
        <v>1309</v>
      </c>
      <c r="H269" s="105">
        <v>708</v>
      </c>
      <c r="I269" s="105">
        <v>520</v>
      </c>
      <c r="J269" s="105">
        <v>276</v>
      </c>
      <c r="K269" s="105">
        <v>31</v>
      </c>
      <c r="L269" s="105">
        <v>54</v>
      </c>
      <c r="M269" s="105">
        <v>7</v>
      </c>
      <c r="N269" s="106">
        <v>12316</v>
      </c>
    </row>
    <row r="270" spans="1:14">
      <c r="A270" s="95">
        <v>2260</v>
      </c>
      <c r="B270" s="109" t="s">
        <v>488</v>
      </c>
      <c r="C270" s="99">
        <v>342</v>
      </c>
      <c r="D270" s="99">
        <v>335</v>
      </c>
      <c r="E270" s="99">
        <v>129</v>
      </c>
      <c r="F270" s="99">
        <v>218</v>
      </c>
      <c r="G270" s="99">
        <v>58</v>
      </c>
      <c r="H270" s="99">
        <v>55</v>
      </c>
      <c r="I270" s="99">
        <v>46</v>
      </c>
      <c r="J270" s="99">
        <v>0</v>
      </c>
      <c r="K270" s="99">
        <v>0</v>
      </c>
      <c r="L270" s="99" t="s">
        <v>147</v>
      </c>
      <c r="M270" s="99">
        <v>0</v>
      </c>
      <c r="N270" s="100">
        <v>554</v>
      </c>
    </row>
    <row r="271" spans="1:14">
      <c r="A271" s="95">
        <v>2262</v>
      </c>
      <c r="B271" s="109" t="s">
        <v>489</v>
      </c>
      <c r="C271" s="99">
        <v>578</v>
      </c>
      <c r="D271" s="99">
        <v>490</v>
      </c>
      <c r="E271" s="99">
        <v>231</v>
      </c>
      <c r="F271" s="99">
        <v>320</v>
      </c>
      <c r="G271" s="99">
        <v>229</v>
      </c>
      <c r="H271" s="99">
        <v>107</v>
      </c>
      <c r="I271" s="99">
        <v>31</v>
      </c>
      <c r="J271" s="99">
        <v>18</v>
      </c>
      <c r="K271" s="99">
        <v>0</v>
      </c>
      <c r="L271" s="99">
        <v>0</v>
      </c>
      <c r="M271" s="99">
        <v>0</v>
      </c>
      <c r="N271" s="100">
        <v>889</v>
      </c>
    </row>
    <row r="272" spans="1:14">
      <c r="A272" s="95">
        <v>2280</v>
      </c>
      <c r="B272" s="109" t="s">
        <v>490</v>
      </c>
      <c r="C272" s="99">
        <v>977</v>
      </c>
      <c r="D272" s="99">
        <v>685</v>
      </c>
      <c r="E272" s="99">
        <v>303</v>
      </c>
      <c r="F272" s="99">
        <v>349</v>
      </c>
      <c r="G272" s="99">
        <v>21</v>
      </c>
      <c r="H272" s="99">
        <v>71</v>
      </c>
      <c r="I272" s="99">
        <v>45</v>
      </c>
      <c r="J272" s="99">
        <v>42</v>
      </c>
      <c r="K272" s="186" t="s">
        <v>147</v>
      </c>
      <c r="L272" s="99">
        <v>15</v>
      </c>
      <c r="M272" s="99">
        <v>0</v>
      </c>
      <c r="N272" s="100">
        <v>1354</v>
      </c>
    </row>
    <row r="273" spans="1:14">
      <c r="A273" s="95">
        <v>2281</v>
      </c>
      <c r="B273" s="109" t="s">
        <v>491</v>
      </c>
      <c r="C273" s="99">
        <v>2734</v>
      </c>
      <c r="D273" s="99">
        <v>2409</v>
      </c>
      <c r="E273" s="99">
        <v>1351</v>
      </c>
      <c r="F273" s="99">
        <v>1226</v>
      </c>
      <c r="G273" s="99">
        <v>361</v>
      </c>
      <c r="H273" s="99">
        <v>236</v>
      </c>
      <c r="I273" s="99">
        <v>135</v>
      </c>
      <c r="J273" s="99">
        <v>114</v>
      </c>
      <c r="K273" s="99" t="s">
        <v>147</v>
      </c>
      <c r="L273" s="99" t="s">
        <v>147</v>
      </c>
      <c r="M273" s="99">
        <v>0</v>
      </c>
      <c r="N273" s="100">
        <v>4447</v>
      </c>
    </row>
    <row r="274" spans="1:14">
      <c r="A274" s="95">
        <v>2282</v>
      </c>
      <c r="B274" s="109" t="s">
        <v>492</v>
      </c>
      <c r="C274" s="99">
        <v>760</v>
      </c>
      <c r="D274" s="99">
        <v>553</v>
      </c>
      <c r="E274" s="99">
        <v>290</v>
      </c>
      <c r="F274" s="99">
        <v>215</v>
      </c>
      <c r="G274" s="99">
        <v>8</v>
      </c>
      <c r="H274" s="99">
        <v>53</v>
      </c>
      <c r="I274" s="99">
        <v>62</v>
      </c>
      <c r="J274" s="99">
        <v>19</v>
      </c>
      <c r="K274" s="99">
        <v>5</v>
      </c>
      <c r="L274" s="99">
        <v>11</v>
      </c>
      <c r="M274" s="99">
        <v>0</v>
      </c>
      <c r="N274" s="100">
        <v>1092</v>
      </c>
    </row>
    <row r="275" spans="1:14">
      <c r="A275" s="95">
        <v>2283</v>
      </c>
      <c r="B275" s="109" t="s">
        <v>493</v>
      </c>
      <c r="C275" s="99">
        <v>910</v>
      </c>
      <c r="D275" s="99">
        <v>708</v>
      </c>
      <c r="E275" s="99">
        <v>312</v>
      </c>
      <c r="F275" s="99">
        <v>392</v>
      </c>
      <c r="G275" s="99">
        <v>216</v>
      </c>
      <c r="H275" s="99">
        <v>120</v>
      </c>
      <c r="I275" s="99">
        <v>70</v>
      </c>
      <c r="J275" s="99">
        <v>11</v>
      </c>
      <c r="K275" s="99">
        <v>10</v>
      </c>
      <c r="L275" s="99">
        <v>6</v>
      </c>
      <c r="M275" s="99">
        <v>0</v>
      </c>
      <c r="N275" s="100">
        <v>1292</v>
      </c>
    </row>
    <row r="276" spans="1:14">
      <c r="A276" s="95">
        <v>2284</v>
      </c>
      <c r="B276" s="109" t="s">
        <v>494</v>
      </c>
      <c r="C276" s="99">
        <v>1801</v>
      </c>
      <c r="D276" s="99">
        <v>1383</v>
      </c>
      <c r="E276" s="99">
        <v>789</v>
      </c>
      <c r="F276" s="99">
        <v>361</v>
      </c>
      <c r="G276" s="99">
        <v>417</v>
      </c>
      <c r="H276" s="99">
        <v>66</v>
      </c>
      <c r="I276" s="99">
        <v>132</v>
      </c>
      <c r="J276" s="99">
        <v>72</v>
      </c>
      <c r="K276" s="99">
        <v>8</v>
      </c>
      <c r="L276" s="99">
        <v>18</v>
      </c>
      <c r="M276" s="99">
        <v>7</v>
      </c>
      <c r="N276" s="100">
        <v>2706</v>
      </c>
    </row>
    <row r="277" spans="1:14">
      <c r="A277" s="104">
        <v>23</v>
      </c>
      <c r="B277" s="110" t="s">
        <v>547</v>
      </c>
      <c r="C277" s="105">
        <v>4465</v>
      </c>
      <c r="D277" s="105">
        <v>3951</v>
      </c>
      <c r="E277" s="105">
        <v>1747</v>
      </c>
      <c r="F277" s="105">
        <v>1766</v>
      </c>
      <c r="G277" s="105">
        <v>835</v>
      </c>
      <c r="H277" s="105">
        <v>807</v>
      </c>
      <c r="I277" s="105">
        <v>108</v>
      </c>
      <c r="J277" s="105">
        <v>222</v>
      </c>
      <c r="K277" s="105">
        <v>28</v>
      </c>
      <c r="L277" s="105">
        <v>10</v>
      </c>
      <c r="M277" s="105">
        <v>27</v>
      </c>
      <c r="N277" s="106">
        <v>6783</v>
      </c>
    </row>
    <row r="278" spans="1:14">
      <c r="A278" s="95">
        <v>2303</v>
      </c>
      <c r="B278" s="109" t="s">
        <v>495</v>
      </c>
      <c r="C278" s="99">
        <v>246</v>
      </c>
      <c r="D278" s="99">
        <v>183</v>
      </c>
      <c r="E278" s="99">
        <v>88</v>
      </c>
      <c r="F278" s="99">
        <v>43</v>
      </c>
      <c r="G278" s="99">
        <v>0</v>
      </c>
      <c r="H278" s="99">
        <v>25</v>
      </c>
      <c r="I278" s="99">
        <v>0</v>
      </c>
      <c r="J278" s="99">
        <v>9</v>
      </c>
      <c r="K278" s="99" t="s">
        <v>147</v>
      </c>
      <c r="L278" s="99">
        <v>0</v>
      </c>
      <c r="M278" s="99">
        <v>0</v>
      </c>
      <c r="N278" s="100">
        <v>351</v>
      </c>
    </row>
    <row r="279" spans="1:14">
      <c r="A279" s="95">
        <v>2305</v>
      </c>
      <c r="B279" s="109" t="s">
        <v>496</v>
      </c>
      <c r="C279" s="99">
        <v>277</v>
      </c>
      <c r="D279" s="99">
        <v>282</v>
      </c>
      <c r="E279" s="99">
        <v>71</v>
      </c>
      <c r="F279" s="99">
        <v>169</v>
      </c>
      <c r="G279" s="99">
        <v>26</v>
      </c>
      <c r="H279" s="99">
        <v>37</v>
      </c>
      <c r="I279" s="99">
        <v>0</v>
      </c>
      <c r="J279" s="99">
        <v>35</v>
      </c>
      <c r="K279" s="99">
        <v>0</v>
      </c>
      <c r="L279" s="99">
        <v>0</v>
      </c>
      <c r="M279" s="99">
        <v>0</v>
      </c>
      <c r="N279" s="100">
        <v>417</v>
      </c>
    </row>
    <row r="280" spans="1:14">
      <c r="A280" s="95">
        <v>2309</v>
      </c>
      <c r="B280" s="109" t="s">
        <v>497</v>
      </c>
      <c r="C280" s="99">
        <v>402</v>
      </c>
      <c r="D280" s="99">
        <v>358</v>
      </c>
      <c r="E280" s="99">
        <v>178</v>
      </c>
      <c r="F280" s="99">
        <v>221</v>
      </c>
      <c r="G280" s="99">
        <v>0</v>
      </c>
      <c r="H280" s="99">
        <v>77</v>
      </c>
      <c r="I280" s="99">
        <v>13</v>
      </c>
      <c r="J280" s="99">
        <v>24</v>
      </c>
      <c r="K280" s="99">
        <v>0</v>
      </c>
      <c r="L280" s="99">
        <v>0</v>
      </c>
      <c r="M280" s="99">
        <v>27</v>
      </c>
      <c r="N280" s="100">
        <v>622</v>
      </c>
    </row>
    <row r="281" spans="1:14">
      <c r="A281" s="95">
        <v>2313</v>
      </c>
      <c r="B281" s="109" t="s">
        <v>498</v>
      </c>
      <c r="C281" s="99">
        <v>462</v>
      </c>
      <c r="D281" s="99">
        <v>485</v>
      </c>
      <c r="E281" s="99">
        <v>209</v>
      </c>
      <c r="F281" s="99">
        <v>157</v>
      </c>
      <c r="G281" s="99">
        <v>10</v>
      </c>
      <c r="H281" s="99">
        <v>126</v>
      </c>
      <c r="I281" s="99" t="s">
        <v>147</v>
      </c>
      <c r="J281" s="99">
        <v>18</v>
      </c>
      <c r="K281" s="99" t="s">
        <v>147</v>
      </c>
      <c r="L281" s="99">
        <v>8</v>
      </c>
      <c r="M281" s="99">
        <v>0</v>
      </c>
      <c r="N281" s="100">
        <v>746</v>
      </c>
    </row>
    <row r="282" spans="1:14">
      <c r="A282" s="95">
        <v>2321</v>
      </c>
      <c r="B282" s="109" t="s">
        <v>499</v>
      </c>
      <c r="C282" s="99">
        <v>262</v>
      </c>
      <c r="D282" s="99">
        <v>288</v>
      </c>
      <c r="E282" s="99">
        <v>129</v>
      </c>
      <c r="F282" s="99">
        <v>148</v>
      </c>
      <c r="G282" s="99">
        <v>19</v>
      </c>
      <c r="H282" s="99">
        <v>63</v>
      </c>
      <c r="I282" s="99">
        <v>0</v>
      </c>
      <c r="J282" s="99">
        <v>14</v>
      </c>
      <c r="K282" s="99" t="s">
        <v>147</v>
      </c>
      <c r="L282" s="99" t="s">
        <v>147</v>
      </c>
      <c r="M282" s="99">
        <v>0</v>
      </c>
      <c r="N282" s="100">
        <v>480</v>
      </c>
    </row>
    <row r="283" spans="1:14">
      <c r="A283" s="95">
        <v>2326</v>
      </c>
      <c r="B283" s="109" t="s">
        <v>500</v>
      </c>
      <c r="C283" s="99">
        <v>282</v>
      </c>
      <c r="D283" s="99">
        <v>259</v>
      </c>
      <c r="E283" s="99">
        <v>128</v>
      </c>
      <c r="F283" s="99">
        <v>192</v>
      </c>
      <c r="G283" s="99">
        <v>16</v>
      </c>
      <c r="H283" s="99">
        <v>60</v>
      </c>
      <c r="I283" s="186" t="s">
        <v>147</v>
      </c>
      <c r="J283" s="99">
        <v>8</v>
      </c>
      <c r="K283" s="99">
        <v>0</v>
      </c>
      <c r="L283" s="99">
        <v>0</v>
      </c>
      <c r="M283" s="99">
        <v>0</v>
      </c>
      <c r="N283" s="100">
        <v>457</v>
      </c>
    </row>
    <row r="284" spans="1:14">
      <c r="A284" s="95">
        <v>2361</v>
      </c>
      <c r="B284" s="109" t="s">
        <v>501</v>
      </c>
      <c r="C284" s="99">
        <v>426</v>
      </c>
      <c r="D284" s="99">
        <v>345</v>
      </c>
      <c r="E284" s="99">
        <v>162</v>
      </c>
      <c r="F284" s="99">
        <v>199</v>
      </c>
      <c r="G284" s="99">
        <v>74</v>
      </c>
      <c r="H284" s="99">
        <v>109</v>
      </c>
      <c r="I284" s="99">
        <v>18</v>
      </c>
      <c r="J284" s="99">
        <v>24</v>
      </c>
      <c r="K284" s="99" t="s">
        <v>147</v>
      </c>
      <c r="L284" s="99" t="s">
        <v>147</v>
      </c>
      <c r="M284" s="99">
        <v>0</v>
      </c>
      <c r="N284" s="100">
        <v>620</v>
      </c>
    </row>
    <row r="285" spans="1:14">
      <c r="A285" s="95">
        <v>2380</v>
      </c>
      <c r="B285" s="109" t="s">
        <v>502</v>
      </c>
      <c r="C285" s="99">
        <v>2118</v>
      </c>
      <c r="D285" s="99">
        <v>1760</v>
      </c>
      <c r="E285" s="99">
        <v>783</v>
      </c>
      <c r="F285" s="99">
        <v>641</v>
      </c>
      <c r="G285" s="99">
        <v>690</v>
      </c>
      <c r="H285" s="99">
        <v>310</v>
      </c>
      <c r="I285" s="99">
        <v>63</v>
      </c>
      <c r="J285" s="99">
        <v>90</v>
      </c>
      <c r="K285" s="99">
        <v>22</v>
      </c>
      <c r="L285" s="99">
        <v>0</v>
      </c>
      <c r="M285" s="99">
        <v>0</v>
      </c>
      <c r="N285" s="100">
        <v>3110</v>
      </c>
    </row>
    <row r="286" spans="1:14">
      <c r="A286" s="104">
        <v>24</v>
      </c>
      <c r="B286" s="110" t="s">
        <v>553</v>
      </c>
      <c r="C286" s="105">
        <v>7391</v>
      </c>
      <c r="D286" s="105">
        <v>6918</v>
      </c>
      <c r="E286" s="105">
        <v>3306</v>
      </c>
      <c r="F286" s="105">
        <v>2552</v>
      </c>
      <c r="G286" s="105">
        <v>296</v>
      </c>
      <c r="H286" s="105">
        <v>1231</v>
      </c>
      <c r="I286" s="105">
        <v>574</v>
      </c>
      <c r="J286" s="105">
        <v>225</v>
      </c>
      <c r="K286" s="105">
        <v>53</v>
      </c>
      <c r="L286" s="105">
        <v>7</v>
      </c>
      <c r="M286" s="105">
        <v>0</v>
      </c>
      <c r="N286" s="106">
        <v>12106</v>
      </c>
    </row>
    <row r="287" spans="1:14">
      <c r="A287" s="95">
        <v>2401</v>
      </c>
      <c r="B287" s="109" t="s">
        <v>503</v>
      </c>
      <c r="C287" s="99">
        <v>246</v>
      </c>
      <c r="D287" s="99">
        <v>229</v>
      </c>
      <c r="E287" s="99">
        <v>101</v>
      </c>
      <c r="F287" s="99">
        <v>137</v>
      </c>
      <c r="G287" s="99">
        <v>29</v>
      </c>
      <c r="H287" s="99">
        <v>62</v>
      </c>
      <c r="I287" s="99">
        <v>25</v>
      </c>
      <c r="J287" s="99">
        <v>9</v>
      </c>
      <c r="K287" s="99" t="s">
        <v>147</v>
      </c>
      <c r="L287" s="99">
        <v>0</v>
      </c>
      <c r="M287" s="99">
        <v>0</v>
      </c>
      <c r="N287" s="100">
        <v>415</v>
      </c>
    </row>
    <row r="288" spans="1:14">
      <c r="A288" s="95">
        <v>2403</v>
      </c>
      <c r="B288" s="109" t="s">
        <v>504</v>
      </c>
      <c r="C288" s="99">
        <v>80</v>
      </c>
      <c r="D288" s="99">
        <v>68</v>
      </c>
      <c r="E288" s="99">
        <v>47</v>
      </c>
      <c r="F288" s="99">
        <v>47</v>
      </c>
      <c r="G288" s="99">
        <v>0</v>
      </c>
      <c r="H288" s="99">
        <v>15</v>
      </c>
      <c r="I288" s="99">
        <v>0</v>
      </c>
      <c r="J288" s="99">
        <v>4</v>
      </c>
      <c r="K288" s="99" t="s">
        <v>147</v>
      </c>
      <c r="L288" s="99">
        <v>0</v>
      </c>
      <c r="M288" s="99">
        <v>0</v>
      </c>
      <c r="N288" s="100">
        <v>151</v>
      </c>
    </row>
    <row r="289" spans="1:14">
      <c r="A289" s="95">
        <v>2404</v>
      </c>
      <c r="B289" s="109" t="s">
        <v>505</v>
      </c>
      <c r="C289" s="99">
        <v>199</v>
      </c>
      <c r="D289" s="99">
        <v>209</v>
      </c>
      <c r="E289" s="99">
        <v>75</v>
      </c>
      <c r="F289" s="99">
        <v>0</v>
      </c>
      <c r="G289" s="99">
        <v>26</v>
      </c>
      <c r="H289" s="99">
        <v>42</v>
      </c>
      <c r="I289" s="99">
        <v>30</v>
      </c>
      <c r="J289" s="99">
        <v>17</v>
      </c>
      <c r="K289" s="99" t="s">
        <v>147</v>
      </c>
      <c r="L289" s="99">
        <v>0</v>
      </c>
      <c r="M289" s="99">
        <v>0</v>
      </c>
      <c r="N289" s="100">
        <v>311</v>
      </c>
    </row>
    <row r="290" spans="1:14">
      <c r="A290" s="93">
        <v>2409</v>
      </c>
      <c r="B290" s="107" t="s">
        <v>506</v>
      </c>
      <c r="C290" s="97">
        <v>248</v>
      </c>
      <c r="D290" s="97">
        <v>221</v>
      </c>
      <c r="E290" s="97">
        <v>103</v>
      </c>
      <c r="F290" s="97">
        <v>135</v>
      </c>
      <c r="G290" s="97">
        <v>5</v>
      </c>
      <c r="H290" s="97">
        <v>61</v>
      </c>
      <c r="I290" s="97">
        <v>15</v>
      </c>
      <c r="J290" s="97">
        <v>14</v>
      </c>
      <c r="K290" s="97" t="s">
        <v>147</v>
      </c>
      <c r="L290" s="97">
        <v>0</v>
      </c>
      <c r="M290" s="97">
        <v>0</v>
      </c>
      <c r="N290" s="98">
        <v>393</v>
      </c>
    </row>
    <row r="291" spans="1:14">
      <c r="A291" s="95">
        <v>2417</v>
      </c>
      <c r="B291" s="109" t="s">
        <v>507</v>
      </c>
      <c r="C291" s="99">
        <v>147</v>
      </c>
      <c r="D291" s="99">
        <v>123</v>
      </c>
      <c r="E291" s="99">
        <v>76</v>
      </c>
      <c r="F291" s="99">
        <v>101</v>
      </c>
      <c r="G291" s="99">
        <v>11</v>
      </c>
      <c r="H291" s="99">
        <v>28</v>
      </c>
      <c r="I291" s="99">
        <v>6</v>
      </c>
      <c r="J291" s="99">
        <v>4</v>
      </c>
      <c r="K291" s="99" t="s">
        <v>147</v>
      </c>
      <c r="L291" s="99" t="s">
        <v>147</v>
      </c>
      <c r="M291" s="99">
        <v>0</v>
      </c>
      <c r="N291" s="100">
        <v>249</v>
      </c>
    </row>
    <row r="292" spans="1:14">
      <c r="A292" s="95">
        <v>2418</v>
      </c>
      <c r="B292" s="109" t="s">
        <v>508</v>
      </c>
      <c r="C292" s="99">
        <v>118</v>
      </c>
      <c r="D292" s="99">
        <v>119</v>
      </c>
      <c r="E292" s="99">
        <v>69</v>
      </c>
      <c r="F292" s="99">
        <v>66</v>
      </c>
      <c r="G292" s="99">
        <v>0</v>
      </c>
      <c r="H292" s="99">
        <v>22</v>
      </c>
      <c r="I292" s="99" t="s">
        <v>147</v>
      </c>
      <c r="J292" s="99">
        <v>4</v>
      </c>
      <c r="K292" s="99">
        <v>0</v>
      </c>
      <c r="L292" s="99">
        <v>0</v>
      </c>
      <c r="M292" s="99">
        <v>0</v>
      </c>
      <c r="N292" s="100">
        <v>211</v>
      </c>
    </row>
    <row r="293" spans="1:14">
      <c r="A293" s="95">
        <v>2421</v>
      </c>
      <c r="B293" s="109" t="s">
        <v>509</v>
      </c>
      <c r="C293" s="99">
        <v>184</v>
      </c>
      <c r="D293" s="99">
        <v>253</v>
      </c>
      <c r="E293" s="99">
        <v>38</v>
      </c>
      <c r="F293" s="99">
        <v>124</v>
      </c>
      <c r="G293" s="99">
        <v>6</v>
      </c>
      <c r="H293" s="99">
        <v>44</v>
      </c>
      <c r="I293" s="99">
        <v>0</v>
      </c>
      <c r="J293" s="99">
        <v>0</v>
      </c>
      <c r="K293" s="99">
        <v>0</v>
      </c>
      <c r="L293" s="99">
        <v>0</v>
      </c>
      <c r="M293" s="99">
        <v>0</v>
      </c>
      <c r="N293" s="100">
        <v>362</v>
      </c>
    </row>
    <row r="294" spans="1:14">
      <c r="A294" s="95">
        <v>2422</v>
      </c>
      <c r="B294" s="109" t="s">
        <v>510</v>
      </c>
      <c r="C294" s="99">
        <v>83</v>
      </c>
      <c r="D294" s="99">
        <v>80</v>
      </c>
      <c r="E294" s="99" t="s">
        <v>147</v>
      </c>
      <c r="F294" s="99">
        <v>74</v>
      </c>
      <c r="G294" s="99" t="s">
        <v>147</v>
      </c>
      <c r="H294" s="99">
        <v>24</v>
      </c>
      <c r="I294" s="99">
        <v>0</v>
      </c>
      <c r="J294" s="99">
        <v>0</v>
      </c>
      <c r="K294" s="99">
        <v>0</v>
      </c>
      <c r="L294" s="99">
        <v>0</v>
      </c>
      <c r="M294" s="99">
        <v>0</v>
      </c>
      <c r="N294" s="100">
        <v>140</v>
      </c>
    </row>
    <row r="295" spans="1:14">
      <c r="A295" s="95">
        <v>2425</v>
      </c>
      <c r="B295" s="109" t="s">
        <v>511</v>
      </c>
      <c r="C295" s="99">
        <v>92</v>
      </c>
      <c r="D295" s="99">
        <v>99</v>
      </c>
      <c r="E295" s="186" t="s">
        <v>147</v>
      </c>
      <c r="F295" s="99">
        <v>48</v>
      </c>
      <c r="G295" s="99">
        <v>5</v>
      </c>
      <c r="H295" s="99">
        <v>15</v>
      </c>
      <c r="I295" s="99" t="s">
        <v>147</v>
      </c>
      <c r="J295" s="99">
        <v>0</v>
      </c>
      <c r="K295" s="99">
        <v>0</v>
      </c>
      <c r="L295" s="99">
        <v>0</v>
      </c>
      <c r="M295" s="99">
        <v>0</v>
      </c>
      <c r="N295" s="100">
        <v>164</v>
      </c>
    </row>
    <row r="296" spans="1:14">
      <c r="A296" s="95">
        <v>2460</v>
      </c>
      <c r="B296" s="109" t="s">
        <v>512</v>
      </c>
      <c r="C296" s="99">
        <v>294</v>
      </c>
      <c r="D296" s="99">
        <v>229</v>
      </c>
      <c r="E296" s="99">
        <v>95</v>
      </c>
      <c r="F296" s="99">
        <v>127</v>
      </c>
      <c r="G296" s="186" t="s">
        <v>147</v>
      </c>
      <c r="H296" s="99">
        <v>45</v>
      </c>
      <c r="I296" s="99">
        <v>11</v>
      </c>
      <c r="J296" s="99">
        <v>0</v>
      </c>
      <c r="K296" s="99" t="s">
        <v>147</v>
      </c>
      <c r="L296" s="99" t="s">
        <v>147</v>
      </c>
      <c r="M296" s="99">
        <v>0</v>
      </c>
      <c r="N296" s="100">
        <v>422</v>
      </c>
    </row>
    <row r="297" spans="1:14">
      <c r="A297" s="95">
        <v>2462</v>
      </c>
      <c r="B297" s="109" t="s">
        <v>513</v>
      </c>
      <c r="C297" s="99">
        <v>171</v>
      </c>
      <c r="D297" s="99">
        <v>208</v>
      </c>
      <c r="E297" s="99">
        <v>112</v>
      </c>
      <c r="F297" s="99">
        <v>173</v>
      </c>
      <c r="G297" s="99">
        <v>54</v>
      </c>
      <c r="H297" s="99">
        <v>51</v>
      </c>
      <c r="I297" s="99">
        <v>5</v>
      </c>
      <c r="J297" s="99">
        <v>6</v>
      </c>
      <c r="K297" s="99">
        <v>0</v>
      </c>
      <c r="L297" s="99">
        <v>0</v>
      </c>
      <c r="M297" s="99">
        <v>0</v>
      </c>
      <c r="N297" s="100">
        <v>362</v>
      </c>
    </row>
    <row r="298" spans="1:14">
      <c r="A298" s="95">
        <v>2463</v>
      </c>
      <c r="B298" s="109" t="s">
        <v>514</v>
      </c>
      <c r="C298" s="99">
        <v>120</v>
      </c>
      <c r="D298" s="99">
        <v>111</v>
      </c>
      <c r="E298" s="99">
        <v>49</v>
      </c>
      <c r="F298" s="99">
        <v>52</v>
      </c>
      <c r="G298" s="99">
        <v>5</v>
      </c>
      <c r="H298" s="99">
        <v>25</v>
      </c>
      <c r="I298" s="99">
        <v>0</v>
      </c>
      <c r="J298" s="99">
        <v>7</v>
      </c>
      <c r="K298" s="99">
        <v>0</v>
      </c>
      <c r="L298" s="99">
        <v>0</v>
      </c>
      <c r="M298" s="99">
        <v>0</v>
      </c>
      <c r="N298" s="100">
        <v>178</v>
      </c>
    </row>
    <row r="299" spans="1:14">
      <c r="A299" s="95">
        <v>2480</v>
      </c>
      <c r="B299" s="109" t="s">
        <v>515</v>
      </c>
      <c r="C299" s="99">
        <v>2698</v>
      </c>
      <c r="D299" s="99">
        <v>2705</v>
      </c>
      <c r="E299" s="99">
        <v>1238</v>
      </c>
      <c r="F299" s="99">
        <v>392</v>
      </c>
      <c r="G299" s="99">
        <v>63</v>
      </c>
      <c r="H299" s="99">
        <v>524</v>
      </c>
      <c r="I299" s="99">
        <v>256</v>
      </c>
      <c r="J299" s="99">
        <v>113</v>
      </c>
      <c r="K299" s="99">
        <v>13</v>
      </c>
      <c r="L299" s="99" t="s">
        <v>147</v>
      </c>
      <c r="M299" s="99">
        <v>0</v>
      </c>
      <c r="N299" s="100">
        <v>4471</v>
      </c>
    </row>
    <row r="300" spans="1:14">
      <c r="A300" s="95">
        <v>2481</v>
      </c>
      <c r="B300" s="109" t="s">
        <v>516</v>
      </c>
      <c r="C300" s="99">
        <v>356</v>
      </c>
      <c r="D300" s="99">
        <v>345</v>
      </c>
      <c r="E300" s="99">
        <v>188</v>
      </c>
      <c r="F300" s="99">
        <v>0</v>
      </c>
      <c r="G300" s="99">
        <v>87</v>
      </c>
      <c r="H300" s="99">
        <v>103</v>
      </c>
      <c r="I300" s="99">
        <v>28</v>
      </c>
      <c r="J300" s="99">
        <v>23</v>
      </c>
      <c r="K300" s="99">
        <v>0</v>
      </c>
      <c r="L300" s="99" t="s">
        <v>147</v>
      </c>
      <c r="M300" s="99">
        <v>0</v>
      </c>
      <c r="N300" s="100">
        <v>591</v>
      </c>
    </row>
    <row r="301" spans="1:14">
      <c r="A301" s="95">
        <v>2482</v>
      </c>
      <c r="B301" s="109" t="s">
        <v>517</v>
      </c>
      <c r="C301" s="99">
        <v>2366</v>
      </c>
      <c r="D301" s="99">
        <v>1930</v>
      </c>
      <c r="E301" s="99">
        <v>1097</v>
      </c>
      <c r="F301" s="99">
        <v>1077</v>
      </c>
      <c r="G301" s="99">
        <v>0</v>
      </c>
      <c r="H301" s="99">
        <v>170</v>
      </c>
      <c r="I301" s="99">
        <v>196</v>
      </c>
      <c r="J301" s="99">
        <v>24</v>
      </c>
      <c r="K301" s="99">
        <v>30</v>
      </c>
      <c r="L301" s="99">
        <v>0</v>
      </c>
      <c r="M301" s="99">
        <v>0</v>
      </c>
      <c r="N301" s="100">
        <v>3717</v>
      </c>
    </row>
    <row r="302" spans="1:14">
      <c r="A302" s="104">
        <v>25</v>
      </c>
      <c r="B302" s="110" t="s">
        <v>548</v>
      </c>
      <c r="C302" s="105">
        <v>8134</v>
      </c>
      <c r="D302" s="105">
        <v>7034</v>
      </c>
      <c r="E302" s="105">
        <v>4091</v>
      </c>
      <c r="F302" s="105">
        <v>3840</v>
      </c>
      <c r="G302" s="105">
        <v>1130</v>
      </c>
      <c r="H302" s="105">
        <v>1377</v>
      </c>
      <c r="I302" s="105">
        <v>437</v>
      </c>
      <c r="J302" s="105">
        <v>275</v>
      </c>
      <c r="K302" s="105">
        <v>74</v>
      </c>
      <c r="L302" s="105">
        <v>136</v>
      </c>
      <c r="M302" s="105">
        <v>41</v>
      </c>
      <c r="N302" s="106">
        <v>13071</v>
      </c>
    </row>
    <row r="303" spans="1:14">
      <c r="A303" s="95">
        <v>2505</v>
      </c>
      <c r="B303" s="109" t="s">
        <v>518</v>
      </c>
      <c r="C303" s="99">
        <v>268</v>
      </c>
      <c r="D303" s="99">
        <v>244</v>
      </c>
      <c r="E303" s="99">
        <v>155</v>
      </c>
      <c r="F303" s="99">
        <v>172</v>
      </c>
      <c r="G303" s="99">
        <v>96</v>
      </c>
      <c r="H303" s="99">
        <v>62</v>
      </c>
      <c r="I303" s="99" t="s">
        <v>147</v>
      </c>
      <c r="J303" s="99" t="s">
        <v>147</v>
      </c>
      <c r="K303" s="99">
        <v>5</v>
      </c>
      <c r="L303" s="99">
        <v>5</v>
      </c>
      <c r="M303" s="99">
        <v>0</v>
      </c>
      <c r="N303" s="100">
        <v>393</v>
      </c>
    </row>
    <row r="304" spans="1:14">
      <c r="A304" s="95">
        <v>2506</v>
      </c>
      <c r="B304" s="109" t="s">
        <v>519</v>
      </c>
      <c r="C304" s="99">
        <v>85</v>
      </c>
      <c r="D304" s="99">
        <v>93</v>
      </c>
      <c r="E304" s="99">
        <v>52</v>
      </c>
      <c r="F304" s="99">
        <v>56</v>
      </c>
      <c r="G304" s="99">
        <v>5</v>
      </c>
      <c r="H304" s="99">
        <v>26</v>
      </c>
      <c r="I304" s="99">
        <v>0</v>
      </c>
      <c r="J304" s="99" t="s">
        <v>147</v>
      </c>
      <c r="K304" s="99">
        <v>0</v>
      </c>
      <c r="L304" s="99">
        <v>0</v>
      </c>
      <c r="M304" s="99">
        <v>0</v>
      </c>
      <c r="N304" s="100">
        <v>166</v>
      </c>
    </row>
    <row r="305" spans="1:14">
      <c r="A305" s="95">
        <v>2510</v>
      </c>
      <c r="B305" s="109" t="s">
        <v>520</v>
      </c>
      <c r="C305" s="99">
        <v>169</v>
      </c>
      <c r="D305" s="99">
        <v>163</v>
      </c>
      <c r="E305" s="99">
        <v>78</v>
      </c>
      <c r="F305" s="99">
        <v>118</v>
      </c>
      <c r="G305" s="99">
        <v>37</v>
      </c>
      <c r="H305" s="99">
        <v>22</v>
      </c>
      <c r="I305" s="99">
        <v>0</v>
      </c>
      <c r="J305" s="99">
        <v>7</v>
      </c>
      <c r="K305" s="99">
        <v>5</v>
      </c>
      <c r="L305" s="99">
        <v>5</v>
      </c>
      <c r="M305" s="99">
        <v>6</v>
      </c>
      <c r="N305" s="100">
        <v>282</v>
      </c>
    </row>
    <row r="306" spans="1:14">
      <c r="A306" s="95">
        <v>2513</v>
      </c>
      <c r="B306" s="109" t="s">
        <v>521</v>
      </c>
      <c r="C306" s="99">
        <v>160</v>
      </c>
      <c r="D306" s="99">
        <v>146</v>
      </c>
      <c r="E306" s="99">
        <v>92</v>
      </c>
      <c r="F306" s="99">
        <v>87</v>
      </c>
      <c r="G306" s="99">
        <v>16</v>
      </c>
      <c r="H306" s="99">
        <v>35</v>
      </c>
      <c r="I306" s="99" t="s">
        <v>147</v>
      </c>
      <c r="J306" s="99" t="s">
        <v>147</v>
      </c>
      <c r="K306" s="99">
        <v>0</v>
      </c>
      <c r="L306" s="99">
        <v>0</v>
      </c>
      <c r="M306" s="99">
        <v>0</v>
      </c>
      <c r="N306" s="100">
        <v>264</v>
      </c>
    </row>
    <row r="307" spans="1:14">
      <c r="A307" s="95">
        <v>2514</v>
      </c>
      <c r="B307" s="109" t="s">
        <v>522</v>
      </c>
      <c r="C307" s="99">
        <v>590</v>
      </c>
      <c r="D307" s="99">
        <v>564</v>
      </c>
      <c r="E307" s="99">
        <v>335</v>
      </c>
      <c r="F307" s="99">
        <v>257</v>
      </c>
      <c r="G307" s="99">
        <v>210</v>
      </c>
      <c r="H307" s="99">
        <v>103</v>
      </c>
      <c r="I307" s="99">
        <v>26</v>
      </c>
      <c r="J307" s="99">
        <v>32</v>
      </c>
      <c r="K307" s="99">
        <v>6</v>
      </c>
      <c r="L307" s="99">
        <v>22</v>
      </c>
      <c r="M307" s="99">
        <v>0</v>
      </c>
      <c r="N307" s="100">
        <v>997</v>
      </c>
    </row>
    <row r="308" spans="1:14">
      <c r="A308" s="95">
        <v>2518</v>
      </c>
      <c r="B308" s="109" t="s">
        <v>523</v>
      </c>
      <c r="C308" s="99">
        <v>239</v>
      </c>
      <c r="D308" s="99">
        <v>213</v>
      </c>
      <c r="E308" s="99">
        <v>101</v>
      </c>
      <c r="F308" s="99">
        <v>133</v>
      </c>
      <c r="G308" s="99">
        <v>48</v>
      </c>
      <c r="H308" s="99">
        <v>57</v>
      </c>
      <c r="I308" s="99" t="s">
        <v>147</v>
      </c>
      <c r="J308" s="99">
        <v>13</v>
      </c>
      <c r="K308" s="99">
        <v>0</v>
      </c>
      <c r="L308" s="99" t="s">
        <v>147</v>
      </c>
      <c r="M308" s="99">
        <v>0</v>
      </c>
      <c r="N308" s="100">
        <v>371</v>
      </c>
    </row>
    <row r="309" spans="1:14">
      <c r="A309" s="93">
        <v>2521</v>
      </c>
      <c r="B309" s="107" t="s">
        <v>524</v>
      </c>
      <c r="C309" s="97">
        <v>286</v>
      </c>
      <c r="D309" s="97">
        <v>270</v>
      </c>
      <c r="E309" s="97">
        <v>174</v>
      </c>
      <c r="F309" s="97">
        <v>240</v>
      </c>
      <c r="G309" s="97">
        <v>26</v>
      </c>
      <c r="H309" s="97">
        <v>20</v>
      </c>
      <c r="I309" s="97" t="s">
        <v>147</v>
      </c>
      <c r="J309" s="97" t="s">
        <v>147</v>
      </c>
      <c r="K309" s="97">
        <v>10</v>
      </c>
      <c r="L309" s="97">
        <v>8</v>
      </c>
      <c r="M309" s="97">
        <v>7</v>
      </c>
      <c r="N309" s="98">
        <v>499</v>
      </c>
    </row>
    <row r="310" spans="1:14">
      <c r="A310" s="93">
        <v>2523</v>
      </c>
      <c r="B310" s="107" t="s">
        <v>525</v>
      </c>
      <c r="C310" s="97">
        <v>494</v>
      </c>
      <c r="D310" s="97">
        <v>393</v>
      </c>
      <c r="E310" s="97">
        <v>276</v>
      </c>
      <c r="F310" s="97">
        <v>259</v>
      </c>
      <c r="G310" s="97">
        <v>14</v>
      </c>
      <c r="H310" s="97">
        <v>67</v>
      </c>
      <c r="I310" s="97">
        <v>5</v>
      </c>
      <c r="J310" s="97">
        <v>15</v>
      </c>
      <c r="K310" s="97">
        <v>11</v>
      </c>
      <c r="L310" s="97">
        <v>0</v>
      </c>
      <c r="M310" s="97">
        <v>0</v>
      </c>
      <c r="N310" s="98">
        <v>830</v>
      </c>
    </row>
    <row r="311" spans="1:14">
      <c r="A311" s="93">
        <v>2560</v>
      </c>
      <c r="B311" s="107" t="s">
        <v>526</v>
      </c>
      <c r="C311" s="97">
        <v>327</v>
      </c>
      <c r="D311" s="97">
        <v>236</v>
      </c>
      <c r="E311" s="97">
        <v>133</v>
      </c>
      <c r="F311" s="97">
        <v>176</v>
      </c>
      <c r="G311" s="97">
        <v>40</v>
      </c>
      <c r="H311" s="97">
        <v>59</v>
      </c>
      <c r="I311" s="97">
        <v>41</v>
      </c>
      <c r="J311" s="97">
        <v>10</v>
      </c>
      <c r="K311" s="97">
        <v>0</v>
      </c>
      <c r="L311" s="97" t="s">
        <v>147</v>
      </c>
      <c r="M311" s="97">
        <v>0</v>
      </c>
      <c r="N311" s="98">
        <v>484</v>
      </c>
    </row>
    <row r="312" spans="1:14">
      <c r="A312" s="93">
        <v>2580</v>
      </c>
      <c r="B312" s="107" t="s">
        <v>527</v>
      </c>
      <c r="C312" s="97">
        <v>2227</v>
      </c>
      <c r="D312" s="97">
        <v>1805</v>
      </c>
      <c r="E312" s="97">
        <v>1081</v>
      </c>
      <c r="F312" s="97">
        <v>952</v>
      </c>
      <c r="G312" s="97">
        <v>119</v>
      </c>
      <c r="H312" s="97">
        <v>390</v>
      </c>
      <c r="I312" s="97">
        <v>207</v>
      </c>
      <c r="J312" s="97">
        <v>113</v>
      </c>
      <c r="K312" s="97">
        <v>21</v>
      </c>
      <c r="L312" s="97">
        <v>50</v>
      </c>
      <c r="M312" s="97">
        <v>0</v>
      </c>
      <c r="N312" s="98">
        <v>3521</v>
      </c>
    </row>
    <row r="313" spans="1:14">
      <c r="A313" s="93">
        <v>2581</v>
      </c>
      <c r="B313" s="107" t="s">
        <v>528</v>
      </c>
      <c r="C313" s="97">
        <v>1186</v>
      </c>
      <c r="D313" s="97">
        <v>913</v>
      </c>
      <c r="E313" s="97">
        <v>684</v>
      </c>
      <c r="F313" s="97">
        <v>366</v>
      </c>
      <c r="G313" s="97">
        <v>93</v>
      </c>
      <c r="H313" s="97">
        <v>246</v>
      </c>
      <c r="I313" s="97">
        <v>69</v>
      </c>
      <c r="J313" s="97">
        <v>9</v>
      </c>
      <c r="K313" s="97">
        <v>4</v>
      </c>
      <c r="L313" s="97">
        <v>19</v>
      </c>
      <c r="M313" s="97">
        <v>0</v>
      </c>
      <c r="N313" s="98">
        <v>1985</v>
      </c>
    </row>
    <row r="314" spans="1:14">
      <c r="A314" s="93">
        <v>2582</v>
      </c>
      <c r="B314" s="107" t="s">
        <v>529</v>
      </c>
      <c r="C314" s="97">
        <v>1048</v>
      </c>
      <c r="D314" s="97">
        <v>857</v>
      </c>
      <c r="E314" s="97">
        <v>452</v>
      </c>
      <c r="F314" s="97">
        <v>430</v>
      </c>
      <c r="G314" s="97">
        <v>244</v>
      </c>
      <c r="H314" s="97">
        <v>153</v>
      </c>
      <c r="I314" s="97">
        <v>49</v>
      </c>
      <c r="J314" s="97">
        <v>44</v>
      </c>
      <c r="K314" s="97" t="s">
        <v>147</v>
      </c>
      <c r="L314" s="97">
        <v>10</v>
      </c>
      <c r="M314" s="97">
        <v>9</v>
      </c>
      <c r="N314" s="98">
        <v>1559</v>
      </c>
    </row>
    <row r="315" spans="1:14">
      <c r="A315" s="93">
        <v>2583</v>
      </c>
      <c r="B315" s="107" t="s">
        <v>530</v>
      </c>
      <c r="C315" s="97">
        <v>425</v>
      </c>
      <c r="D315" s="97">
        <v>490</v>
      </c>
      <c r="E315" s="97">
        <v>168</v>
      </c>
      <c r="F315" s="97">
        <v>180</v>
      </c>
      <c r="G315" s="97">
        <v>14</v>
      </c>
      <c r="H315" s="97">
        <v>49</v>
      </c>
      <c r="I315" s="97">
        <v>12</v>
      </c>
      <c r="J315" s="97">
        <v>6</v>
      </c>
      <c r="K315" s="97" t="s">
        <v>147</v>
      </c>
      <c r="L315" s="97">
        <v>8</v>
      </c>
      <c r="M315" s="97">
        <v>19</v>
      </c>
      <c r="N315" s="98">
        <v>661</v>
      </c>
    </row>
    <row r="316" spans="1:14">
      <c r="A316" s="93">
        <v>2584</v>
      </c>
      <c r="B316" s="107" t="s">
        <v>531</v>
      </c>
      <c r="C316" s="97">
        <v>648</v>
      </c>
      <c r="D316" s="97">
        <v>658</v>
      </c>
      <c r="E316" s="97">
        <v>323</v>
      </c>
      <c r="F316" s="97">
        <v>418</v>
      </c>
      <c r="G316" s="97">
        <v>168</v>
      </c>
      <c r="H316" s="97">
        <v>88</v>
      </c>
      <c r="I316" s="97">
        <v>23</v>
      </c>
      <c r="J316" s="97">
        <v>19</v>
      </c>
      <c r="K316" s="97">
        <v>8</v>
      </c>
      <c r="L316" s="97">
        <v>6</v>
      </c>
      <c r="M316" s="97">
        <v>0</v>
      </c>
      <c r="N316" s="98">
        <v>1108</v>
      </c>
    </row>
    <row r="317" spans="1:14">
      <c r="A317" s="32" t="s">
        <v>777</v>
      </c>
    </row>
    <row r="318" spans="1:14" ht="14.25" thickBot="1">
      <c r="A318" s="114" t="s">
        <v>567</v>
      </c>
    </row>
    <row r="319" spans="1:14" ht="14.25" thickBot="1">
      <c r="A319" s="78" t="s">
        <v>570</v>
      </c>
      <c r="B319" s="80"/>
    </row>
    <row r="320" spans="1:14" ht="14.25" thickBot="1">
      <c r="A320" s="78" t="s">
        <v>574</v>
      </c>
      <c r="B320" s="80"/>
    </row>
    <row r="321" spans="2:2" ht="14.25" thickBot="1">
      <c r="B321" s="81"/>
    </row>
    <row r="322" spans="2:2" ht="14.25" thickBot="1">
      <c r="B322" s="80"/>
    </row>
    <row r="323" spans="2:2" ht="14.25" thickBot="1">
      <c r="B323" s="80"/>
    </row>
    <row r="324" spans="2:2" ht="14.25" thickBot="1">
      <c r="B324" s="80"/>
    </row>
    <row r="325" spans="2:2" ht="14.25" thickBot="1">
      <c r="B325" s="80"/>
    </row>
    <row r="326" spans="2:2" ht="14.25" thickBot="1">
      <c r="B326" s="80"/>
    </row>
    <row r="327" spans="2:2" ht="14.25" thickBot="1">
      <c r="B327" s="80"/>
    </row>
    <row r="328" spans="2:2" ht="14.25" thickBot="1">
      <c r="B328" s="80"/>
    </row>
    <row r="329" spans="2:2" ht="14.25" thickBot="1">
      <c r="B329" s="80"/>
    </row>
    <row r="330" spans="2:2" ht="14.25" thickBot="1">
      <c r="B330" s="80"/>
    </row>
    <row r="331" spans="2:2" ht="14.25" thickBot="1">
      <c r="B331" s="80"/>
    </row>
    <row r="332" spans="2:2" ht="14.25" thickBot="1">
      <c r="B332" s="80"/>
    </row>
    <row r="333" spans="2:2" ht="14.25" thickBot="1">
      <c r="B333" s="80"/>
    </row>
    <row r="334" spans="2:2" ht="14.25" thickBot="1">
      <c r="B334" s="80"/>
    </row>
    <row r="335" spans="2:2" ht="14.25" thickBot="1">
      <c r="B335" s="80"/>
    </row>
    <row r="336" spans="2:2" ht="14.25" thickBot="1">
      <c r="B336" s="80"/>
    </row>
    <row r="337" spans="2:14" ht="14.25" thickBot="1">
      <c r="B337" s="80"/>
    </row>
    <row r="338" spans="2:14" ht="14.25" thickBot="1">
      <c r="B338" s="80"/>
    </row>
    <row r="339" spans="2:14" ht="14.25" thickBot="1">
      <c r="B339" s="80"/>
    </row>
    <row r="340" spans="2:14" ht="14.25" thickBot="1">
      <c r="B340" s="80"/>
    </row>
    <row r="341" spans="2:14" ht="14.25" thickBot="1">
      <c r="B341" s="80"/>
    </row>
    <row r="342" spans="2:14">
      <c r="B342" s="80"/>
    </row>
    <row r="344" spans="2:14" ht="14.25" thickBot="1"/>
    <row r="345" spans="2:14">
      <c r="B345" s="80"/>
      <c r="C345" s="87"/>
      <c r="D345" s="88"/>
      <c r="E345" s="88"/>
      <c r="F345" s="88"/>
      <c r="G345" s="88"/>
      <c r="H345" s="88"/>
      <c r="I345" s="88"/>
      <c r="J345" s="88"/>
      <c r="K345" s="88"/>
      <c r="L345" s="88"/>
      <c r="M345" s="88"/>
      <c r="N345" s="88"/>
    </row>
  </sheetData>
  <pageMargins left="0.7" right="0.7" top="0.75" bottom="0.75" header="0.3" footer="0.3"/>
  <pageSetup paperSize="9" fitToHeight="0" orientation="landscape" r:id="rId1"/>
  <ignoredErrors>
    <ignoredError sqref="A6:A103" numberStoredAsText="1"/>
  </ignoredErrors>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54C26-5E7B-4439-AEC8-2ED30E22A54B}">
  <sheetPr codeName="Blad11">
    <tabColor theme="2" tint="-9.9978637043366805E-2"/>
  </sheetPr>
  <dimension ref="A1:N321"/>
  <sheetViews>
    <sheetView showGridLines="0" zoomScaleNormal="100" workbookViewId="0">
      <pane ySplit="5" topLeftCell="A6" activePane="bottomLeft" state="frozen"/>
      <selection pane="bottomLeft"/>
    </sheetView>
  </sheetViews>
  <sheetFormatPr defaultColWidth="9.33203125" defaultRowHeight="13.5"/>
  <cols>
    <col min="1" max="1" width="14.83203125" style="24" customWidth="1"/>
    <col min="2" max="2" width="20.33203125" style="24" customWidth="1"/>
    <col min="3" max="3" width="13.33203125" style="146" customWidth="1"/>
    <col min="4" max="4" width="43.33203125" style="147" customWidth="1"/>
    <col min="5" max="5" width="16.1640625" style="147" customWidth="1"/>
    <col min="6" max="6" width="25.1640625" style="147" customWidth="1"/>
    <col min="7" max="7" width="9.33203125" style="24" customWidth="1"/>
    <col min="8" max="11" width="9.33203125" style="1"/>
    <col min="12" max="14" width="11.6640625" style="1" customWidth="1"/>
    <col min="15" max="16384" width="9.33203125" style="24"/>
  </cols>
  <sheetData>
    <row r="1" spans="1:6">
      <c r="A1" s="74" t="s">
        <v>554</v>
      </c>
    </row>
    <row r="2" spans="1:6" ht="17.25" customHeight="1">
      <c r="A2" s="215" t="s">
        <v>735</v>
      </c>
      <c r="B2" s="60"/>
      <c r="C2" s="148"/>
      <c r="D2" s="149"/>
      <c r="E2" s="149"/>
      <c r="F2" s="149"/>
    </row>
    <row r="3" spans="1:6" ht="17.25" customHeight="1">
      <c r="A3" s="58" t="s">
        <v>736</v>
      </c>
      <c r="B3" s="59"/>
      <c r="C3" s="150"/>
      <c r="D3" s="151"/>
      <c r="E3" s="151"/>
      <c r="F3" s="151"/>
    </row>
    <row r="4" spans="1:6" ht="15">
      <c r="A4" s="115" t="s">
        <v>122</v>
      </c>
      <c r="B4" s="116" t="s">
        <v>121</v>
      </c>
      <c r="C4" s="152" t="s">
        <v>109</v>
      </c>
      <c r="D4" s="152" t="s">
        <v>571</v>
      </c>
      <c r="E4" s="152" t="s">
        <v>572</v>
      </c>
      <c r="F4" s="153" t="s">
        <v>573</v>
      </c>
    </row>
    <row r="5" spans="1:6">
      <c r="A5" s="93">
        <v>0</v>
      </c>
      <c r="B5" s="107" t="s">
        <v>142</v>
      </c>
      <c r="C5" s="154">
        <v>153793</v>
      </c>
      <c r="D5" s="97">
        <v>93787</v>
      </c>
      <c r="E5" s="97">
        <v>27109</v>
      </c>
      <c r="F5" s="98">
        <v>27727</v>
      </c>
    </row>
    <row r="6" spans="1:6">
      <c r="A6" s="101" t="s">
        <v>143</v>
      </c>
      <c r="B6" s="108" t="s">
        <v>533</v>
      </c>
      <c r="C6" s="188">
        <v>31692</v>
      </c>
      <c r="D6" s="105">
        <v>17301</v>
      </c>
      <c r="E6" s="105">
        <v>9166</v>
      </c>
      <c r="F6" s="106">
        <v>3152</v>
      </c>
    </row>
    <row r="7" spans="1:6">
      <c r="A7" s="95" t="s">
        <v>145</v>
      </c>
      <c r="B7" s="109" t="s">
        <v>146</v>
      </c>
      <c r="C7" s="154">
        <v>530</v>
      </c>
      <c r="D7" s="97">
        <v>367</v>
      </c>
      <c r="E7" s="97">
        <v>44</v>
      </c>
      <c r="F7" s="98">
        <v>119</v>
      </c>
    </row>
    <row r="8" spans="1:6">
      <c r="A8" s="95" t="s">
        <v>148</v>
      </c>
      <c r="B8" s="109" t="s">
        <v>149</v>
      </c>
      <c r="C8" s="154">
        <v>376</v>
      </c>
      <c r="D8" s="97">
        <v>227</v>
      </c>
      <c r="E8" s="97">
        <v>124</v>
      </c>
      <c r="F8" s="98">
        <v>25</v>
      </c>
    </row>
    <row r="9" spans="1:6">
      <c r="A9" s="95" t="s">
        <v>150</v>
      </c>
      <c r="B9" s="109" t="s">
        <v>151</v>
      </c>
      <c r="C9" s="154">
        <v>617</v>
      </c>
      <c r="D9" s="97">
        <v>382</v>
      </c>
      <c r="E9" s="97">
        <v>199</v>
      </c>
      <c r="F9" s="98">
        <v>36</v>
      </c>
    </row>
    <row r="10" spans="1:6">
      <c r="A10" s="95" t="s">
        <v>152</v>
      </c>
      <c r="B10" s="109" t="s">
        <v>153</v>
      </c>
      <c r="C10" s="154">
        <v>483</v>
      </c>
      <c r="D10" s="97">
        <v>286</v>
      </c>
      <c r="E10" s="97">
        <v>40</v>
      </c>
      <c r="F10" s="98">
        <v>157</v>
      </c>
    </row>
    <row r="11" spans="1:6">
      <c r="A11" s="95" t="s">
        <v>154</v>
      </c>
      <c r="B11" s="109" t="s">
        <v>155</v>
      </c>
      <c r="C11" s="154">
        <v>1310</v>
      </c>
      <c r="D11" s="97">
        <v>810</v>
      </c>
      <c r="E11" s="97">
        <v>401</v>
      </c>
      <c r="F11" s="98">
        <v>99</v>
      </c>
    </row>
    <row r="12" spans="1:6">
      <c r="A12" s="95" t="s">
        <v>156</v>
      </c>
      <c r="B12" s="109" t="s">
        <v>157</v>
      </c>
      <c r="C12" s="154">
        <v>543</v>
      </c>
      <c r="D12" s="97">
        <v>495</v>
      </c>
      <c r="E12" s="97">
        <v>48</v>
      </c>
      <c r="F12" s="98">
        <v>0</v>
      </c>
    </row>
    <row r="13" spans="1:6">
      <c r="A13" s="95" t="s">
        <v>158</v>
      </c>
      <c r="B13" s="109" t="s">
        <v>159</v>
      </c>
      <c r="C13" s="154">
        <v>1109</v>
      </c>
      <c r="D13" s="97">
        <v>685</v>
      </c>
      <c r="E13" s="97">
        <v>289</v>
      </c>
      <c r="F13" s="98">
        <v>133</v>
      </c>
    </row>
    <row r="14" spans="1:6">
      <c r="A14" s="95" t="s">
        <v>160</v>
      </c>
      <c r="B14" s="109" t="s">
        <v>161</v>
      </c>
      <c r="C14" s="154">
        <v>1020</v>
      </c>
      <c r="D14" s="97">
        <v>638</v>
      </c>
      <c r="E14" s="97">
        <v>238</v>
      </c>
      <c r="F14" s="98">
        <v>142</v>
      </c>
    </row>
    <row r="15" spans="1:6">
      <c r="A15" s="95" t="s">
        <v>162</v>
      </c>
      <c r="B15" s="109" t="s">
        <v>163</v>
      </c>
      <c r="C15" s="154">
        <v>255</v>
      </c>
      <c r="D15" s="97">
        <v>156</v>
      </c>
      <c r="E15" s="97">
        <v>59</v>
      </c>
      <c r="F15" s="98">
        <v>40</v>
      </c>
    </row>
    <row r="16" spans="1:6">
      <c r="A16" s="95" t="s">
        <v>164</v>
      </c>
      <c r="B16" s="109" t="s">
        <v>165</v>
      </c>
      <c r="C16" s="154">
        <v>964</v>
      </c>
      <c r="D16" s="97">
        <v>498</v>
      </c>
      <c r="E16" s="97">
        <v>228</v>
      </c>
      <c r="F16" s="98">
        <v>233</v>
      </c>
    </row>
    <row r="17" spans="1:6">
      <c r="A17" s="95" t="s">
        <v>166</v>
      </c>
      <c r="B17" s="109" t="s">
        <v>167</v>
      </c>
      <c r="C17" s="154">
        <v>625</v>
      </c>
      <c r="D17" s="97">
        <v>388</v>
      </c>
      <c r="E17" s="97">
        <v>106</v>
      </c>
      <c r="F17" s="98">
        <v>131</v>
      </c>
    </row>
    <row r="18" spans="1:6">
      <c r="A18" s="95" t="s">
        <v>168</v>
      </c>
      <c r="B18" s="109" t="s">
        <v>169</v>
      </c>
      <c r="C18" s="155">
        <v>401</v>
      </c>
      <c r="D18" s="99">
        <v>253</v>
      </c>
      <c r="E18" s="99">
        <v>106</v>
      </c>
      <c r="F18" s="100">
        <v>42</v>
      </c>
    </row>
    <row r="19" spans="1:6">
      <c r="A19" s="95" t="s">
        <v>170</v>
      </c>
      <c r="B19" s="109" t="s">
        <v>171</v>
      </c>
      <c r="C19" s="155">
        <v>131</v>
      </c>
      <c r="D19" s="99">
        <v>82</v>
      </c>
      <c r="E19" s="99">
        <v>20</v>
      </c>
      <c r="F19" s="100">
        <v>12</v>
      </c>
    </row>
    <row r="20" spans="1:6">
      <c r="A20" s="95" t="s">
        <v>172</v>
      </c>
      <c r="B20" s="109" t="s">
        <v>173</v>
      </c>
      <c r="C20" s="155">
        <v>871</v>
      </c>
      <c r="D20" s="99">
        <v>719</v>
      </c>
      <c r="E20" s="99">
        <v>61</v>
      </c>
      <c r="F20" s="100">
        <v>91</v>
      </c>
    </row>
    <row r="21" spans="1:6">
      <c r="A21" s="95" t="s">
        <v>174</v>
      </c>
      <c r="B21" s="109" t="s">
        <v>175</v>
      </c>
      <c r="C21" s="155">
        <v>453</v>
      </c>
      <c r="D21" s="99">
        <v>309</v>
      </c>
      <c r="E21" s="99">
        <v>61</v>
      </c>
      <c r="F21" s="100">
        <v>64</v>
      </c>
    </row>
    <row r="22" spans="1:6">
      <c r="A22" s="95" t="s">
        <v>176</v>
      </c>
      <c r="B22" s="109" t="s">
        <v>177</v>
      </c>
      <c r="C22" s="155">
        <v>802</v>
      </c>
      <c r="D22" s="99">
        <v>621</v>
      </c>
      <c r="E22" s="99">
        <v>69</v>
      </c>
      <c r="F22" s="100">
        <v>112</v>
      </c>
    </row>
    <row r="23" spans="1:6">
      <c r="A23" s="95" t="s">
        <v>178</v>
      </c>
      <c r="B23" s="109" t="s">
        <v>144</v>
      </c>
      <c r="C23" s="155">
        <v>14204</v>
      </c>
      <c r="D23" s="99">
        <v>5957</v>
      </c>
      <c r="E23" s="99">
        <v>5846</v>
      </c>
      <c r="F23" s="100">
        <v>804</v>
      </c>
    </row>
    <row r="24" spans="1:6">
      <c r="A24" s="95" t="s">
        <v>179</v>
      </c>
      <c r="B24" s="109" t="s">
        <v>180</v>
      </c>
      <c r="C24" s="155">
        <v>1178</v>
      </c>
      <c r="D24" s="99">
        <v>871</v>
      </c>
      <c r="E24" s="99">
        <v>75</v>
      </c>
      <c r="F24" s="100">
        <v>232</v>
      </c>
    </row>
    <row r="25" spans="1:6">
      <c r="A25" s="95" t="s">
        <v>181</v>
      </c>
      <c r="B25" s="109" t="s">
        <v>182</v>
      </c>
      <c r="C25" s="155">
        <v>1420</v>
      </c>
      <c r="D25" s="99">
        <v>1072</v>
      </c>
      <c r="E25" s="99">
        <v>167</v>
      </c>
      <c r="F25" s="100">
        <v>181</v>
      </c>
    </row>
    <row r="26" spans="1:6">
      <c r="A26" s="95" t="s">
        <v>183</v>
      </c>
      <c r="B26" s="109" t="s">
        <v>184</v>
      </c>
      <c r="C26" s="155">
        <v>551</v>
      </c>
      <c r="D26" s="99">
        <v>366</v>
      </c>
      <c r="E26" s="99">
        <v>139</v>
      </c>
      <c r="F26" s="100">
        <v>45</v>
      </c>
    </row>
    <row r="27" spans="1:6">
      <c r="A27" s="95" t="s">
        <v>185</v>
      </c>
      <c r="B27" s="109" t="s">
        <v>186</v>
      </c>
      <c r="C27" s="155">
        <v>876</v>
      </c>
      <c r="D27" s="99">
        <v>310</v>
      </c>
      <c r="E27" s="99">
        <v>123</v>
      </c>
      <c r="F27" s="100">
        <v>66</v>
      </c>
    </row>
    <row r="28" spans="1:6">
      <c r="A28" s="95" t="s">
        <v>187</v>
      </c>
      <c r="B28" s="109" t="s">
        <v>188</v>
      </c>
      <c r="C28" s="155">
        <v>765</v>
      </c>
      <c r="D28" s="99">
        <v>430</v>
      </c>
      <c r="E28" s="99">
        <v>224</v>
      </c>
      <c r="F28" s="100">
        <v>105</v>
      </c>
    </row>
    <row r="29" spans="1:6">
      <c r="A29" s="95" t="s">
        <v>189</v>
      </c>
      <c r="B29" s="109" t="s">
        <v>190</v>
      </c>
      <c r="C29" s="155">
        <v>173</v>
      </c>
      <c r="D29" s="99">
        <v>94</v>
      </c>
      <c r="E29" s="99">
        <v>45</v>
      </c>
      <c r="F29" s="100">
        <v>34</v>
      </c>
    </row>
    <row r="30" spans="1:6">
      <c r="A30" s="95" t="s">
        <v>191</v>
      </c>
      <c r="B30" s="109" t="s">
        <v>192</v>
      </c>
      <c r="C30" s="155">
        <v>1148</v>
      </c>
      <c r="D30" s="99">
        <v>667</v>
      </c>
      <c r="E30" s="99">
        <v>296</v>
      </c>
      <c r="F30" s="100">
        <v>136</v>
      </c>
    </row>
    <row r="31" spans="1:6">
      <c r="A31" s="95" t="s">
        <v>193</v>
      </c>
      <c r="B31" s="109" t="s">
        <v>194</v>
      </c>
      <c r="C31" s="155">
        <v>419</v>
      </c>
      <c r="D31" s="99">
        <v>300</v>
      </c>
      <c r="E31" s="99">
        <v>54</v>
      </c>
      <c r="F31" s="100">
        <v>65</v>
      </c>
    </row>
    <row r="32" spans="1:6">
      <c r="A32" s="95" t="s">
        <v>195</v>
      </c>
      <c r="B32" s="109" t="s">
        <v>196</v>
      </c>
      <c r="C32" s="155">
        <v>477</v>
      </c>
      <c r="D32" s="99">
        <v>318</v>
      </c>
      <c r="E32" s="99">
        <v>106</v>
      </c>
      <c r="F32" s="100">
        <v>48</v>
      </c>
    </row>
    <row r="33" spans="1:6">
      <c r="A33" s="104" t="s">
        <v>197</v>
      </c>
      <c r="B33" s="110" t="s">
        <v>534</v>
      </c>
      <c r="C33" s="188">
        <v>5025</v>
      </c>
      <c r="D33" s="105">
        <v>3233</v>
      </c>
      <c r="E33" s="105">
        <v>1282</v>
      </c>
      <c r="F33" s="106">
        <v>483</v>
      </c>
    </row>
    <row r="34" spans="1:6">
      <c r="A34" s="95" t="s">
        <v>199</v>
      </c>
      <c r="B34" s="109" t="s">
        <v>200</v>
      </c>
      <c r="C34" s="155">
        <v>258</v>
      </c>
      <c r="D34" s="99">
        <v>169</v>
      </c>
      <c r="E34" s="99">
        <v>38</v>
      </c>
      <c r="F34" s="100">
        <v>51</v>
      </c>
    </row>
    <row r="35" spans="1:6">
      <c r="A35" s="95" t="s">
        <v>201</v>
      </c>
      <c r="B35" s="109" t="s">
        <v>202</v>
      </c>
      <c r="C35" s="155">
        <v>180</v>
      </c>
      <c r="D35" s="99">
        <v>125</v>
      </c>
      <c r="E35" s="99">
        <v>37</v>
      </c>
      <c r="F35" s="100">
        <v>15</v>
      </c>
    </row>
    <row r="36" spans="1:6">
      <c r="A36" s="95" t="s">
        <v>203</v>
      </c>
      <c r="B36" s="109" t="s">
        <v>204</v>
      </c>
      <c r="C36" s="155">
        <v>137</v>
      </c>
      <c r="D36" s="99">
        <v>81</v>
      </c>
      <c r="E36" s="99">
        <v>34</v>
      </c>
      <c r="F36" s="100">
        <v>22</v>
      </c>
    </row>
    <row r="37" spans="1:6">
      <c r="A37" s="95" t="s">
        <v>205</v>
      </c>
      <c r="B37" s="109" t="s">
        <v>206</v>
      </c>
      <c r="C37" s="155">
        <v>223</v>
      </c>
      <c r="D37" s="99">
        <v>155</v>
      </c>
      <c r="E37" s="99">
        <v>33</v>
      </c>
      <c r="F37" s="100">
        <v>35</v>
      </c>
    </row>
    <row r="38" spans="1:6">
      <c r="A38" s="95" t="s">
        <v>207</v>
      </c>
      <c r="B38" s="109" t="s">
        <v>208</v>
      </c>
      <c r="C38" s="155">
        <v>388</v>
      </c>
      <c r="D38" s="99">
        <v>186</v>
      </c>
      <c r="E38" s="99">
        <v>173</v>
      </c>
      <c r="F38" s="100">
        <v>29</v>
      </c>
    </row>
    <row r="39" spans="1:6">
      <c r="A39" s="95" t="s">
        <v>209</v>
      </c>
      <c r="B39" s="109" t="s">
        <v>198</v>
      </c>
      <c r="C39" s="155">
        <v>2625</v>
      </c>
      <c r="D39" s="99">
        <v>1634</v>
      </c>
      <c r="E39" s="99">
        <v>794</v>
      </c>
      <c r="F39" s="100">
        <v>175</v>
      </c>
    </row>
    <row r="40" spans="1:6">
      <c r="A40" s="95" t="s">
        <v>210</v>
      </c>
      <c r="B40" s="109" t="s">
        <v>211</v>
      </c>
      <c r="C40" s="155">
        <v>730</v>
      </c>
      <c r="D40" s="99">
        <v>500</v>
      </c>
      <c r="E40" s="99">
        <v>134</v>
      </c>
      <c r="F40" s="100">
        <v>94</v>
      </c>
    </row>
    <row r="41" spans="1:6">
      <c r="A41" s="95" t="s">
        <v>212</v>
      </c>
      <c r="B41" s="109" t="s">
        <v>213</v>
      </c>
      <c r="C41" s="155">
        <v>490</v>
      </c>
      <c r="D41" s="99">
        <v>386</v>
      </c>
      <c r="E41" s="99">
        <v>41</v>
      </c>
      <c r="F41" s="100">
        <v>63</v>
      </c>
    </row>
    <row r="42" spans="1:6">
      <c r="A42" s="104" t="s">
        <v>214</v>
      </c>
      <c r="B42" s="110" t="s">
        <v>549</v>
      </c>
      <c r="C42" s="188">
        <v>4187</v>
      </c>
      <c r="D42" s="105">
        <v>2555</v>
      </c>
      <c r="E42" s="105">
        <v>710</v>
      </c>
      <c r="F42" s="106">
        <v>802</v>
      </c>
    </row>
    <row r="43" spans="1:6">
      <c r="A43" s="95" t="s">
        <v>215</v>
      </c>
      <c r="B43" s="109" t="s">
        <v>216</v>
      </c>
      <c r="C43" s="155">
        <v>192</v>
      </c>
      <c r="D43" s="99">
        <v>93</v>
      </c>
      <c r="E43" s="99">
        <v>26</v>
      </c>
      <c r="F43" s="100">
        <v>73</v>
      </c>
    </row>
    <row r="44" spans="1:6">
      <c r="A44" s="95" t="s">
        <v>217</v>
      </c>
      <c r="B44" s="109" t="s">
        <v>218</v>
      </c>
      <c r="C44" s="155">
        <v>166</v>
      </c>
      <c r="D44" s="99">
        <v>112</v>
      </c>
      <c r="E44" s="99">
        <v>26</v>
      </c>
      <c r="F44" s="100">
        <v>28</v>
      </c>
    </row>
    <row r="45" spans="1:6">
      <c r="A45" s="95" t="s">
        <v>219</v>
      </c>
      <c r="B45" s="109" t="s">
        <v>220</v>
      </c>
      <c r="C45" s="155">
        <v>941</v>
      </c>
      <c r="D45" s="99">
        <v>625</v>
      </c>
      <c r="E45" s="99">
        <v>201</v>
      </c>
      <c r="F45" s="100">
        <v>79</v>
      </c>
    </row>
    <row r="46" spans="1:6">
      <c r="A46" s="95" t="s">
        <v>221</v>
      </c>
      <c r="B46" s="109" t="s">
        <v>222</v>
      </c>
      <c r="C46" s="155">
        <v>255</v>
      </c>
      <c r="D46" s="99">
        <v>151</v>
      </c>
      <c r="E46" s="99">
        <v>46</v>
      </c>
      <c r="F46" s="100">
        <v>58</v>
      </c>
    </row>
    <row r="47" spans="1:6">
      <c r="A47" s="95" t="s">
        <v>223</v>
      </c>
      <c r="B47" s="109" t="s">
        <v>224</v>
      </c>
      <c r="C47" s="155">
        <v>117</v>
      </c>
      <c r="D47" s="99">
        <v>96</v>
      </c>
      <c r="E47" s="99">
        <v>13</v>
      </c>
      <c r="F47" s="100">
        <v>8</v>
      </c>
    </row>
    <row r="48" spans="1:6">
      <c r="A48" s="95" t="s">
        <v>225</v>
      </c>
      <c r="B48" s="109" t="s">
        <v>226</v>
      </c>
      <c r="C48" s="155">
        <v>539</v>
      </c>
      <c r="D48" s="99">
        <v>359</v>
      </c>
      <c r="E48" s="99">
        <v>66</v>
      </c>
      <c r="F48" s="100">
        <v>86</v>
      </c>
    </row>
    <row r="49" spans="1:6">
      <c r="A49" s="95" t="s">
        <v>227</v>
      </c>
      <c r="B49" s="109" t="s">
        <v>228</v>
      </c>
      <c r="C49" s="155">
        <v>1335</v>
      </c>
      <c r="D49" s="99">
        <v>802</v>
      </c>
      <c r="E49" s="99">
        <v>262</v>
      </c>
      <c r="F49" s="100">
        <v>271</v>
      </c>
    </row>
    <row r="50" spans="1:6">
      <c r="A50" s="95" t="s">
        <v>229</v>
      </c>
      <c r="B50" s="109" t="s">
        <v>230</v>
      </c>
      <c r="C50" s="155">
        <v>434</v>
      </c>
      <c r="D50" s="99">
        <v>310</v>
      </c>
      <c r="E50" s="99">
        <v>64</v>
      </c>
      <c r="F50" s="100">
        <v>60</v>
      </c>
    </row>
    <row r="51" spans="1:6">
      <c r="A51" s="95" t="s">
        <v>231</v>
      </c>
      <c r="B51" s="109" t="s">
        <v>232</v>
      </c>
      <c r="C51" s="155">
        <v>209</v>
      </c>
      <c r="D51" s="99">
        <v>7</v>
      </c>
      <c r="E51" s="99">
        <v>6</v>
      </c>
      <c r="F51" s="100">
        <v>140</v>
      </c>
    </row>
    <row r="52" spans="1:6">
      <c r="A52" s="104" t="s">
        <v>233</v>
      </c>
      <c r="B52" s="110" t="s">
        <v>550</v>
      </c>
      <c r="C52" s="188">
        <v>6094</v>
      </c>
      <c r="D52" s="105">
        <v>4237</v>
      </c>
      <c r="E52" s="105">
        <v>853</v>
      </c>
      <c r="F52" s="106">
        <v>959</v>
      </c>
    </row>
    <row r="53" spans="1:6">
      <c r="A53" s="95" t="s">
        <v>234</v>
      </c>
      <c r="B53" s="109" t="s">
        <v>235</v>
      </c>
      <c r="C53" s="155">
        <v>117</v>
      </c>
      <c r="D53" s="99">
        <v>99</v>
      </c>
      <c r="E53" s="99">
        <v>8</v>
      </c>
      <c r="F53" s="100">
        <v>10</v>
      </c>
    </row>
    <row r="54" spans="1:6">
      <c r="A54" s="95" t="s">
        <v>236</v>
      </c>
      <c r="B54" s="109" t="s">
        <v>237</v>
      </c>
      <c r="C54" s="155">
        <v>82</v>
      </c>
      <c r="D54" s="99">
        <v>41</v>
      </c>
      <c r="E54" s="99">
        <v>5</v>
      </c>
      <c r="F54" s="100">
        <v>8</v>
      </c>
    </row>
    <row r="55" spans="1:6">
      <c r="A55" s="95" t="s">
        <v>238</v>
      </c>
      <c r="B55" s="109" t="s">
        <v>239</v>
      </c>
      <c r="C55" s="155">
        <v>218</v>
      </c>
      <c r="D55" s="99">
        <v>165</v>
      </c>
      <c r="E55" s="99">
        <v>15</v>
      </c>
      <c r="F55" s="100">
        <v>37</v>
      </c>
    </row>
    <row r="56" spans="1:6">
      <c r="A56" s="95" t="s">
        <v>240</v>
      </c>
      <c r="B56" s="109" t="s">
        <v>241</v>
      </c>
      <c r="C56" s="155">
        <v>121</v>
      </c>
      <c r="D56" s="99">
        <v>62</v>
      </c>
      <c r="E56" s="99">
        <v>27</v>
      </c>
      <c r="F56" s="100">
        <v>22</v>
      </c>
    </row>
    <row r="57" spans="1:6">
      <c r="A57" s="95" t="s">
        <v>242</v>
      </c>
      <c r="B57" s="109" t="s">
        <v>243</v>
      </c>
      <c r="C57" s="155">
        <v>201</v>
      </c>
      <c r="D57" s="99">
        <v>124</v>
      </c>
      <c r="E57" s="99">
        <v>40</v>
      </c>
      <c r="F57" s="100">
        <v>34</v>
      </c>
    </row>
    <row r="58" spans="1:6">
      <c r="A58" s="95" t="s">
        <v>244</v>
      </c>
      <c r="B58" s="109" t="s">
        <v>245</v>
      </c>
      <c r="C58" s="155">
        <v>550</v>
      </c>
      <c r="D58" s="99">
        <v>319</v>
      </c>
      <c r="E58" s="99">
        <v>96</v>
      </c>
      <c r="F58" s="100">
        <v>135</v>
      </c>
    </row>
    <row r="59" spans="1:6">
      <c r="A59" s="95" t="s">
        <v>246</v>
      </c>
      <c r="B59" s="109" t="s">
        <v>247</v>
      </c>
      <c r="C59" s="155">
        <v>200</v>
      </c>
      <c r="D59" s="99">
        <v>133</v>
      </c>
      <c r="E59" s="99">
        <v>34</v>
      </c>
      <c r="F59" s="100">
        <v>33</v>
      </c>
    </row>
    <row r="60" spans="1:6">
      <c r="A60" s="95" t="s">
        <v>248</v>
      </c>
      <c r="B60" s="109" t="s">
        <v>249</v>
      </c>
      <c r="C60" s="155">
        <v>819</v>
      </c>
      <c r="D60" s="99">
        <v>673</v>
      </c>
      <c r="E60" s="99">
        <v>102</v>
      </c>
      <c r="F60" s="100">
        <v>44</v>
      </c>
    </row>
    <row r="61" spans="1:6">
      <c r="A61" s="95" t="s">
        <v>250</v>
      </c>
      <c r="B61" s="109" t="s">
        <v>251</v>
      </c>
      <c r="C61" s="155">
        <v>2058</v>
      </c>
      <c r="D61" s="99">
        <v>1399</v>
      </c>
      <c r="E61" s="99">
        <v>327</v>
      </c>
      <c r="F61" s="100">
        <v>331</v>
      </c>
    </row>
    <row r="62" spans="1:6">
      <c r="A62" s="95" t="s">
        <v>252</v>
      </c>
      <c r="B62" s="109" t="s">
        <v>253</v>
      </c>
      <c r="C62" s="155">
        <v>248</v>
      </c>
      <c r="D62" s="99">
        <v>157</v>
      </c>
      <c r="E62" s="99">
        <v>68</v>
      </c>
      <c r="F62" s="100">
        <v>22</v>
      </c>
    </row>
    <row r="63" spans="1:6">
      <c r="A63" s="95" t="s">
        <v>254</v>
      </c>
      <c r="B63" s="109" t="s">
        <v>255</v>
      </c>
      <c r="C63" s="155">
        <v>842</v>
      </c>
      <c r="D63" s="99">
        <v>688</v>
      </c>
      <c r="E63" s="99">
        <v>42</v>
      </c>
      <c r="F63" s="100">
        <v>112</v>
      </c>
    </row>
    <row r="64" spans="1:6">
      <c r="A64" s="95" t="s">
        <v>256</v>
      </c>
      <c r="B64" s="109" t="s">
        <v>257</v>
      </c>
      <c r="C64" s="155">
        <v>172</v>
      </c>
      <c r="D64" s="99">
        <v>109</v>
      </c>
      <c r="E64" s="99">
        <v>5</v>
      </c>
      <c r="F64" s="100">
        <v>57</v>
      </c>
    </row>
    <row r="65" spans="1:6">
      <c r="A65" s="95" t="s">
        <v>258</v>
      </c>
      <c r="B65" s="109" t="s">
        <v>259</v>
      </c>
      <c r="C65" s="155">
        <v>470</v>
      </c>
      <c r="D65" s="99">
        <v>270</v>
      </c>
      <c r="E65" s="99">
        <v>85</v>
      </c>
      <c r="F65" s="100">
        <v>114</v>
      </c>
    </row>
    <row r="66" spans="1:6">
      <c r="A66" s="104" t="s">
        <v>260</v>
      </c>
      <c r="B66" s="110" t="s">
        <v>535</v>
      </c>
      <c r="C66" s="188">
        <v>5250</v>
      </c>
      <c r="D66" s="105">
        <v>4611</v>
      </c>
      <c r="E66" s="105">
        <v>163</v>
      </c>
      <c r="F66" s="106">
        <v>476</v>
      </c>
    </row>
    <row r="67" spans="1:6">
      <c r="A67" s="95" t="s">
        <v>262</v>
      </c>
      <c r="B67" s="109" t="s">
        <v>263</v>
      </c>
      <c r="C67" s="155">
        <v>26</v>
      </c>
      <c r="D67" s="99">
        <v>22</v>
      </c>
      <c r="E67" s="99" t="s">
        <v>147</v>
      </c>
      <c r="F67" s="100" t="s">
        <v>147</v>
      </c>
    </row>
    <row r="68" spans="1:6">
      <c r="A68" s="95" t="s">
        <v>264</v>
      </c>
      <c r="B68" s="109" t="s">
        <v>265</v>
      </c>
      <c r="C68" s="155">
        <v>142</v>
      </c>
      <c r="D68" s="99">
        <v>110</v>
      </c>
      <c r="E68" s="99">
        <v>9</v>
      </c>
      <c r="F68" s="100">
        <v>23</v>
      </c>
    </row>
    <row r="69" spans="1:6">
      <c r="A69" s="95" t="s">
        <v>266</v>
      </c>
      <c r="B69" s="109" t="s">
        <v>267</v>
      </c>
      <c r="C69" s="155">
        <v>36</v>
      </c>
      <c r="D69" s="99">
        <v>32</v>
      </c>
      <c r="E69" s="99" t="s">
        <v>147</v>
      </c>
      <c r="F69" s="100" t="s">
        <v>147</v>
      </c>
    </row>
    <row r="70" spans="1:6">
      <c r="A70" s="95" t="s">
        <v>268</v>
      </c>
      <c r="B70" s="109" t="s">
        <v>269</v>
      </c>
      <c r="C70" s="155">
        <v>174</v>
      </c>
      <c r="D70" s="99">
        <v>139</v>
      </c>
      <c r="E70" s="99">
        <v>12</v>
      </c>
      <c r="F70" s="100">
        <v>23</v>
      </c>
    </row>
    <row r="71" spans="1:6">
      <c r="A71" s="95" t="s">
        <v>270</v>
      </c>
      <c r="B71" s="109" t="s">
        <v>271</v>
      </c>
      <c r="C71" s="155">
        <v>463</v>
      </c>
      <c r="D71" s="99">
        <v>404</v>
      </c>
      <c r="E71" s="99">
        <v>19</v>
      </c>
      <c r="F71" s="100">
        <v>40</v>
      </c>
    </row>
    <row r="72" spans="1:6">
      <c r="A72" s="95" t="s">
        <v>272</v>
      </c>
      <c r="B72" s="109" t="s">
        <v>273</v>
      </c>
      <c r="C72" s="155">
        <v>173</v>
      </c>
      <c r="D72" s="99">
        <v>144</v>
      </c>
      <c r="E72" s="99">
        <v>11</v>
      </c>
      <c r="F72" s="100">
        <v>18</v>
      </c>
    </row>
    <row r="73" spans="1:6">
      <c r="A73" s="95" t="s">
        <v>274</v>
      </c>
      <c r="B73" s="109" t="s">
        <v>261</v>
      </c>
      <c r="C73" s="155">
        <v>1994</v>
      </c>
      <c r="D73" s="99">
        <v>1981</v>
      </c>
      <c r="E73" s="99">
        <v>0</v>
      </c>
      <c r="F73" s="100">
        <v>13</v>
      </c>
    </row>
    <row r="74" spans="1:6">
      <c r="A74" s="95" t="s">
        <v>275</v>
      </c>
      <c r="B74" s="109" t="s">
        <v>276</v>
      </c>
      <c r="C74" s="155">
        <v>454</v>
      </c>
      <c r="D74" s="99">
        <v>347</v>
      </c>
      <c r="E74" s="99">
        <v>24</v>
      </c>
      <c r="F74" s="100">
        <v>83</v>
      </c>
    </row>
    <row r="75" spans="1:6">
      <c r="A75" s="95" t="s">
        <v>277</v>
      </c>
      <c r="B75" s="109" t="s">
        <v>278</v>
      </c>
      <c r="C75" s="155">
        <v>406</v>
      </c>
      <c r="D75" s="99">
        <v>309</v>
      </c>
      <c r="E75" s="99">
        <v>20</v>
      </c>
      <c r="F75" s="100">
        <v>77</v>
      </c>
    </row>
    <row r="76" spans="1:6">
      <c r="A76" s="95" t="s">
        <v>279</v>
      </c>
      <c r="B76" s="109" t="s">
        <v>280</v>
      </c>
      <c r="C76" s="155">
        <v>192</v>
      </c>
      <c r="D76" s="99">
        <v>152</v>
      </c>
      <c r="E76" s="99">
        <v>8</v>
      </c>
      <c r="F76" s="100">
        <v>32</v>
      </c>
    </row>
    <row r="77" spans="1:6">
      <c r="A77" s="95" t="s">
        <v>281</v>
      </c>
      <c r="B77" s="109" t="s">
        <v>282</v>
      </c>
      <c r="C77" s="155">
        <v>473</v>
      </c>
      <c r="D77" s="99">
        <v>379</v>
      </c>
      <c r="E77" s="99">
        <v>30</v>
      </c>
      <c r="F77" s="100">
        <v>64</v>
      </c>
    </row>
    <row r="78" spans="1:6">
      <c r="A78" s="95" t="s">
        <v>283</v>
      </c>
      <c r="B78" s="109" t="s">
        <v>284</v>
      </c>
      <c r="C78" s="155">
        <v>337</v>
      </c>
      <c r="D78" s="99">
        <v>276</v>
      </c>
      <c r="E78" s="99">
        <v>15</v>
      </c>
      <c r="F78" s="100">
        <v>46</v>
      </c>
    </row>
    <row r="79" spans="1:6">
      <c r="A79" s="95" t="s">
        <v>285</v>
      </c>
      <c r="B79" s="109" t="s">
        <v>286</v>
      </c>
      <c r="C79" s="155">
        <v>383</v>
      </c>
      <c r="D79" s="99">
        <v>319</v>
      </c>
      <c r="E79" s="99">
        <v>10</v>
      </c>
      <c r="F79" s="100">
        <v>54</v>
      </c>
    </row>
    <row r="80" spans="1:6">
      <c r="A80" s="104" t="s">
        <v>287</v>
      </c>
      <c r="B80" s="110" t="s">
        <v>536</v>
      </c>
      <c r="C80" s="188">
        <v>3021</v>
      </c>
      <c r="D80" s="105">
        <v>2224</v>
      </c>
      <c r="E80" s="105">
        <v>316</v>
      </c>
      <c r="F80" s="106">
        <v>468</v>
      </c>
    </row>
    <row r="81" spans="1:6">
      <c r="A81" s="95" t="s">
        <v>288</v>
      </c>
      <c r="B81" s="109" t="s">
        <v>289</v>
      </c>
      <c r="C81" s="155">
        <v>162</v>
      </c>
      <c r="D81" s="99">
        <v>103</v>
      </c>
      <c r="E81" s="99">
        <v>33</v>
      </c>
      <c r="F81" s="100">
        <v>25</v>
      </c>
    </row>
    <row r="82" spans="1:6">
      <c r="A82" s="95" t="s">
        <v>290</v>
      </c>
      <c r="B82" s="109" t="s">
        <v>291</v>
      </c>
      <c r="C82" s="155">
        <v>121</v>
      </c>
      <c r="D82" s="99">
        <v>91</v>
      </c>
      <c r="E82" s="99" t="s">
        <v>147</v>
      </c>
      <c r="F82" s="100">
        <v>25</v>
      </c>
    </row>
    <row r="83" spans="1:6">
      <c r="A83" s="95" t="s">
        <v>292</v>
      </c>
      <c r="B83" s="109" t="s">
        <v>293</v>
      </c>
      <c r="C83" s="155">
        <v>222</v>
      </c>
      <c r="D83" s="99">
        <v>188</v>
      </c>
      <c r="E83" s="186" t="s">
        <v>147</v>
      </c>
      <c r="F83" s="212" t="s">
        <v>147</v>
      </c>
    </row>
    <row r="84" spans="1:6">
      <c r="A84" s="95" t="s">
        <v>294</v>
      </c>
      <c r="B84" s="109" t="s">
        <v>295</v>
      </c>
      <c r="C84" s="155">
        <v>337</v>
      </c>
      <c r="D84" s="99">
        <v>224</v>
      </c>
      <c r="E84" s="99">
        <v>53</v>
      </c>
      <c r="F84" s="100">
        <v>60</v>
      </c>
    </row>
    <row r="85" spans="1:6">
      <c r="A85" s="95" t="s">
        <v>296</v>
      </c>
      <c r="B85" s="109" t="s">
        <v>297</v>
      </c>
      <c r="C85" s="155">
        <v>222</v>
      </c>
      <c r="D85" s="99">
        <v>148</v>
      </c>
      <c r="E85" s="99">
        <v>36</v>
      </c>
      <c r="F85" s="100">
        <v>38</v>
      </c>
    </row>
    <row r="86" spans="1:6">
      <c r="A86" s="95" t="s">
        <v>298</v>
      </c>
      <c r="B86" s="109" t="s">
        <v>299</v>
      </c>
      <c r="C86" s="155">
        <v>199</v>
      </c>
      <c r="D86" s="99">
        <v>125</v>
      </c>
      <c r="E86" s="99">
        <v>55</v>
      </c>
      <c r="F86" s="100">
        <v>19</v>
      </c>
    </row>
    <row r="87" spans="1:6">
      <c r="A87" s="95" t="s">
        <v>300</v>
      </c>
      <c r="B87" s="109" t="s">
        <v>301</v>
      </c>
      <c r="C87" s="155">
        <v>1252</v>
      </c>
      <c r="D87" s="99">
        <v>1022</v>
      </c>
      <c r="E87" s="99">
        <v>67</v>
      </c>
      <c r="F87" s="100">
        <v>154</v>
      </c>
    </row>
    <row r="88" spans="1:6">
      <c r="A88" s="95" t="s">
        <v>302</v>
      </c>
      <c r="B88" s="109" t="s">
        <v>303</v>
      </c>
      <c r="C88" s="155">
        <v>506</v>
      </c>
      <c r="D88" s="99">
        <v>323</v>
      </c>
      <c r="E88" s="99">
        <v>51</v>
      </c>
      <c r="F88" s="100">
        <v>132</v>
      </c>
    </row>
    <row r="89" spans="1:6">
      <c r="A89" s="104" t="s">
        <v>304</v>
      </c>
      <c r="B89" s="110" t="s">
        <v>537</v>
      </c>
      <c r="C89" s="188">
        <v>5496</v>
      </c>
      <c r="D89" s="105">
        <v>3609</v>
      </c>
      <c r="E89" s="105">
        <v>502</v>
      </c>
      <c r="F89" s="106">
        <v>1279</v>
      </c>
    </row>
    <row r="90" spans="1:6">
      <c r="A90" s="95" t="s">
        <v>306</v>
      </c>
      <c r="B90" s="109" t="s">
        <v>307</v>
      </c>
      <c r="C90" s="155">
        <v>123</v>
      </c>
      <c r="D90" s="99">
        <v>95</v>
      </c>
      <c r="E90" s="99">
        <v>18</v>
      </c>
      <c r="F90" s="100">
        <v>10</v>
      </c>
    </row>
    <row r="91" spans="1:6">
      <c r="A91" s="95" t="s">
        <v>308</v>
      </c>
      <c r="B91" s="109" t="s">
        <v>309</v>
      </c>
      <c r="C91" s="155">
        <v>168</v>
      </c>
      <c r="D91" s="99">
        <v>110</v>
      </c>
      <c r="E91" s="99">
        <v>31</v>
      </c>
      <c r="F91" s="100">
        <v>17</v>
      </c>
    </row>
    <row r="92" spans="1:6">
      <c r="A92" s="95" t="s">
        <v>310</v>
      </c>
      <c r="B92" s="109" t="s">
        <v>311</v>
      </c>
      <c r="C92" s="155">
        <v>348</v>
      </c>
      <c r="D92" s="99">
        <v>161</v>
      </c>
      <c r="E92" s="99">
        <v>66</v>
      </c>
      <c r="F92" s="100">
        <v>41</v>
      </c>
    </row>
    <row r="93" spans="1:6">
      <c r="A93" s="95" t="s">
        <v>312</v>
      </c>
      <c r="B93" s="109" t="s">
        <v>313</v>
      </c>
      <c r="C93" s="155">
        <v>274</v>
      </c>
      <c r="D93" s="99">
        <v>209</v>
      </c>
      <c r="E93" s="99">
        <v>30</v>
      </c>
      <c r="F93" s="100">
        <v>33</v>
      </c>
    </row>
    <row r="94" spans="1:6">
      <c r="A94" s="95" t="s">
        <v>314</v>
      </c>
      <c r="B94" s="109" t="s">
        <v>315</v>
      </c>
      <c r="C94" s="155">
        <v>230</v>
      </c>
      <c r="D94" s="99">
        <v>130</v>
      </c>
      <c r="E94" s="99">
        <v>55</v>
      </c>
      <c r="F94" s="100">
        <v>44</v>
      </c>
    </row>
    <row r="95" spans="1:6">
      <c r="A95" s="95" t="s">
        <v>316</v>
      </c>
      <c r="B95" s="109" t="s">
        <v>317</v>
      </c>
      <c r="C95" s="155">
        <v>165</v>
      </c>
      <c r="D95" s="99">
        <v>114</v>
      </c>
      <c r="E95" s="99">
        <v>24</v>
      </c>
      <c r="F95" s="100">
        <v>27</v>
      </c>
    </row>
    <row r="96" spans="1:6">
      <c r="A96" s="95" t="s">
        <v>318</v>
      </c>
      <c r="B96" s="109" t="s">
        <v>305</v>
      </c>
      <c r="C96" s="155">
        <v>1823</v>
      </c>
      <c r="D96" s="99">
        <v>1017</v>
      </c>
      <c r="E96" s="99">
        <v>26</v>
      </c>
      <c r="F96" s="100">
        <v>780</v>
      </c>
    </row>
    <row r="97" spans="1:6">
      <c r="A97" s="95" t="s">
        <v>319</v>
      </c>
      <c r="B97" s="109" t="s">
        <v>320</v>
      </c>
      <c r="C97" s="155">
        <v>497</v>
      </c>
      <c r="D97" s="99">
        <v>338</v>
      </c>
      <c r="E97" s="99">
        <v>91</v>
      </c>
      <c r="F97" s="100">
        <v>60</v>
      </c>
    </row>
    <row r="98" spans="1:6">
      <c r="A98" s="95" t="s">
        <v>321</v>
      </c>
      <c r="B98" s="109" t="s">
        <v>322</v>
      </c>
      <c r="C98" s="155">
        <v>528</v>
      </c>
      <c r="D98" s="99">
        <v>383</v>
      </c>
      <c r="E98" s="99">
        <v>88</v>
      </c>
      <c r="F98" s="100">
        <v>57</v>
      </c>
    </row>
    <row r="99" spans="1:6">
      <c r="A99" s="95" t="s">
        <v>323</v>
      </c>
      <c r="B99" s="109" t="s">
        <v>324</v>
      </c>
      <c r="C99" s="155">
        <v>731</v>
      </c>
      <c r="D99" s="99">
        <v>606</v>
      </c>
      <c r="E99" s="99">
        <v>28</v>
      </c>
      <c r="F99" s="100">
        <v>97</v>
      </c>
    </row>
    <row r="100" spans="1:6">
      <c r="A100" s="95" t="s">
        <v>325</v>
      </c>
      <c r="B100" s="109" t="s">
        <v>326</v>
      </c>
      <c r="C100" s="155">
        <v>366</v>
      </c>
      <c r="D100" s="99">
        <v>272</v>
      </c>
      <c r="E100" s="99">
        <v>20</v>
      </c>
      <c r="F100" s="100">
        <v>74</v>
      </c>
    </row>
    <row r="101" spans="1:6">
      <c r="A101" s="95" t="s">
        <v>327</v>
      </c>
      <c r="B101" s="109" t="s">
        <v>328</v>
      </c>
      <c r="C101" s="155">
        <v>244</v>
      </c>
      <c r="D101" s="99">
        <v>174</v>
      </c>
      <c r="E101" s="99">
        <v>26</v>
      </c>
      <c r="F101" s="100">
        <v>39</v>
      </c>
    </row>
    <row r="102" spans="1:6">
      <c r="A102" s="104" t="s">
        <v>329</v>
      </c>
      <c r="B102" s="110" t="s">
        <v>538</v>
      </c>
      <c r="C102" s="188">
        <v>1162</v>
      </c>
      <c r="D102" s="105">
        <v>805</v>
      </c>
      <c r="E102" s="105">
        <v>126</v>
      </c>
      <c r="F102" s="106">
        <v>221</v>
      </c>
    </row>
    <row r="103" spans="1:6">
      <c r="A103" s="95" t="s">
        <v>331</v>
      </c>
      <c r="B103" s="109" t="s">
        <v>330</v>
      </c>
      <c r="C103" s="155">
        <v>1162</v>
      </c>
      <c r="D103" s="99">
        <v>805</v>
      </c>
      <c r="E103" s="99">
        <v>126</v>
      </c>
      <c r="F103" s="100">
        <v>221</v>
      </c>
    </row>
    <row r="104" spans="1:6">
      <c r="A104" s="104">
        <v>10</v>
      </c>
      <c r="B104" s="110" t="s">
        <v>539</v>
      </c>
      <c r="C104" s="188">
        <v>3115</v>
      </c>
      <c r="D104" s="105">
        <v>1863</v>
      </c>
      <c r="E104" s="105">
        <v>739</v>
      </c>
      <c r="F104" s="106">
        <v>482</v>
      </c>
    </row>
    <row r="105" spans="1:6">
      <c r="A105" s="95">
        <v>1060</v>
      </c>
      <c r="B105" s="109" t="s">
        <v>332</v>
      </c>
      <c r="C105" s="155">
        <v>529</v>
      </c>
      <c r="D105" s="99">
        <v>257</v>
      </c>
      <c r="E105" s="99">
        <v>16</v>
      </c>
      <c r="F105" s="100">
        <v>252</v>
      </c>
    </row>
    <row r="106" spans="1:6">
      <c r="A106" s="95">
        <v>1080</v>
      </c>
      <c r="B106" s="109" t="s">
        <v>333</v>
      </c>
      <c r="C106" s="155">
        <v>1103</v>
      </c>
      <c r="D106" s="99">
        <v>724</v>
      </c>
      <c r="E106" s="99">
        <v>256</v>
      </c>
      <c r="F106" s="100">
        <v>119</v>
      </c>
    </row>
    <row r="107" spans="1:6">
      <c r="A107" s="95">
        <v>1081</v>
      </c>
      <c r="B107" s="109" t="s">
        <v>334</v>
      </c>
      <c r="C107" s="155">
        <v>554</v>
      </c>
      <c r="D107" s="99">
        <v>316</v>
      </c>
      <c r="E107" s="99">
        <v>190</v>
      </c>
      <c r="F107" s="100">
        <v>47</v>
      </c>
    </row>
    <row r="108" spans="1:6">
      <c r="A108" s="95">
        <v>1082</v>
      </c>
      <c r="B108" s="109" t="s">
        <v>335</v>
      </c>
      <c r="C108" s="155">
        <v>619</v>
      </c>
      <c r="D108" s="99">
        <v>384</v>
      </c>
      <c r="E108" s="99">
        <v>184</v>
      </c>
      <c r="F108" s="100">
        <v>30</v>
      </c>
    </row>
    <row r="109" spans="1:6">
      <c r="A109" s="95">
        <v>1083</v>
      </c>
      <c r="B109" s="109" t="s">
        <v>336</v>
      </c>
      <c r="C109" s="155">
        <v>310</v>
      </c>
      <c r="D109" s="99">
        <v>182</v>
      </c>
      <c r="E109" s="99">
        <v>93</v>
      </c>
      <c r="F109" s="100">
        <v>34</v>
      </c>
    </row>
    <row r="110" spans="1:6">
      <c r="A110" s="104">
        <v>12</v>
      </c>
      <c r="B110" s="110" t="s">
        <v>540</v>
      </c>
      <c r="C110" s="188">
        <v>19223</v>
      </c>
      <c r="D110" s="105">
        <v>10601</v>
      </c>
      <c r="E110" s="105">
        <v>3661</v>
      </c>
      <c r="F110" s="106">
        <v>4092</v>
      </c>
    </row>
    <row r="111" spans="1:6">
      <c r="A111" s="95">
        <v>1214</v>
      </c>
      <c r="B111" s="109" t="s">
        <v>337</v>
      </c>
      <c r="C111" s="155">
        <v>158</v>
      </c>
      <c r="D111" s="99">
        <v>90</v>
      </c>
      <c r="E111" s="99">
        <v>29</v>
      </c>
      <c r="F111" s="100">
        <v>32</v>
      </c>
    </row>
    <row r="112" spans="1:6">
      <c r="A112" s="95">
        <v>1230</v>
      </c>
      <c r="B112" s="109" t="s">
        <v>338</v>
      </c>
      <c r="C112" s="155">
        <v>250</v>
      </c>
      <c r="D112" s="99">
        <v>146</v>
      </c>
      <c r="E112" s="99">
        <v>35</v>
      </c>
      <c r="F112" s="100">
        <v>68</v>
      </c>
    </row>
    <row r="113" spans="1:6">
      <c r="A113" s="95">
        <v>1231</v>
      </c>
      <c r="B113" s="109" t="s">
        <v>339</v>
      </c>
      <c r="C113" s="155">
        <v>218</v>
      </c>
      <c r="D113" s="99">
        <v>35</v>
      </c>
      <c r="E113" s="99">
        <v>18</v>
      </c>
      <c r="F113" s="100">
        <v>22</v>
      </c>
    </row>
    <row r="114" spans="1:6">
      <c r="A114" s="95">
        <v>1233</v>
      </c>
      <c r="B114" s="109" t="s">
        <v>340</v>
      </c>
      <c r="C114" s="155">
        <v>603</v>
      </c>
      <c r="D114" s="99">
        <v>303</v>
      </c>
      <c r="E114" s="99">
        <v>70</v>
      </c>
      <c r="F114" s="100">
        <v>221</v>
      </c>
    </row>
    <row r="115" spans="1:6">
      <c r="A115" s="95">
        <v>1256</v>
      </c>
      <c r="B115" s="109" t="s">
        <v>341</v>
      </c>
      <c r="C115" s="155">
        <v>214</v>
      </c>
      <c r="D115" s="99">
        <v>142</v>
      </c>
      <c r="E115" s="99">
        <v>20</v>
      </c>
      <c r="F115" s="100">
        <v>52</v>
      </c>
    </row>
    <row r="116" spans="1:6">
      <c r="A116" s="95">
        <v>1257</v>
      </c>
      <c r="B116" s="109" t="s">
        <v>342</v>
      </c>
      <c r="C116" s="155">
        <v>189</v>
      </c>
      <c r="D116" s="99">
        <v>134</v>
      </c>
      <c r="E116" s="99">
        <v>26</v>
      </c>
      <c r="F116" s="100">
        <v>28</v>
      </c>
    </row>
    <row r="117" spans="1:6">
      <c r="A117" s="95">
        <v>1260</v>
      </c>
      <c r="B117" s="109" t="s">
        <v>343</v>
      </c>
      <c r="C117" s="155">
        <v>169</v>
      </c>
      <c r="D117" s="99">
        <v>109</v>
      </c>
      <c r="E117" s="99">
        <v>28</v>
      </c>
      <c r="F117" s="100">
        <v>32</v>
      </c>
    </row>
    <row r="118" spans="1:6">
      <c r="A118" s="95">
        <v>1261</v>
      </c>
      <c r="B118" s="109" t="s">
        <v>344</v>
      </c>
      <c r="C118" s="155">
        <v>286</v>
      </c>
      <c r="D118" s="99">
        <v>168</v>
      </c>
      <c r="E118" s="99">
        <v>66</v>
      </c>
      <c r="F118" s="100">
        <v>45</v>
      </c>
    </row>
    <row r="119" spans="1:6">
      <c r="A119" s="95">
        <v>1262</v>
      </c>
      <c r="B119" s="109" t="s">
        <v>345</v>
      </c>
      <c r="C119" s="155">
        <v>322</v>
      </c>
      <c r="D119" s="99">
        <v>179</v>
      </c>
      <c r="E119" s="99">
        <v>40</v>
      </c>
      <c r="F119" s="100">
        <v>103</v>
      </c>
    </row>
    <row r="120" spans="1:6">
      <c r="A120" s="95">
        <v>1263</v>
      </c>
      <c r="B120" s="109" t="s">
        <v>346</v>
      </c>
      <c r="C120" s="155">
        <v>285</v>
      </c>
      <c r="D120" s="99">
        <v>167</v>
      </c>
      <c r="E120" s="99">
        <v>57</v>
      </c>
      <c r="F120" s="100">
        <v>61</v>
      </c>
    </row>
    <row r="121" spans="1:6">
      <c r="A121" s="95">
        <v>1264</v>
      </c>
      <c r="B121" s="109" t="s">
        <v>347</v>
      </c>
      <c r="C121" s="155">
        <v>229</v>
      </c>
      <c r="D121" s="99">
        <v>142</v>
      </c>
      <c r="E121" s="99">
        <v>43</v>
      </c>
      <c r="F121" s="100">
        <v>42</v>
      </c>
    </row>
    <row r="122" spans="1:6">
      <c r="A122" s="95">
        <v>1265</v>
      </c>
      <c r="B122" s="109" t="s">
        <v>348</v>
      </c>
      <c r="C122" s="155">
        <v>232</v>
      </c>
      <c r="D122" s="99">
        <v>156</v>
      </c>
      <c r="E122" s="99">
        <v>43</v>
      </c>
      <c r="F122" s="100">
        <v>31</v>
      </c>
    </row>
    <row r="123" spans="1:6">
      <c r="A123" s="95">
        <v>1266</v>
      </c>
      <c r="B123" s="109" t="s">
        <v>349</v>
      </c>
      <c r="C123" s="155">
        <v>287</v>
      </c>
      <c r="D123" s="99">
        <v>175</v>
      </c>
      <c r="E123" s="99">
        <v>43</v>
      </c>
      <c r="F123" s="100">
        <v>25</v>
      </c>
    </row>
    <row r="124" spans="1:6">
      <c r="A124" s="95">
        <v>1267</v>
      </c>
      <c r="B124" s="109" t="s">
        <v>350</v>
      </c>
      <c r="C124" s="155">
        <v>158</v>
      </c>
      <c r="D124" s="99">
        <v>107</v>
      </c>
      <c r="E124" s="186">
        <v>9</v>
      </c>
      <c r="F124" s="100">
        <v>41</v>
      </c>
    </row>
    <row r="125" spans="1:6">
      <c r="A125" s="95">
        <v>1270</v>
      </c>
      <c r="B125" s="109" t="s">
        <v>351</v>
      </c>
      <c r="C125" s="155">
        <v>224</v>
      </c>
      <c r="D125" s="99">
        <v>184</v>
      </c>
      <c r="E125" s="186" t="s">
        <v>147</v>
      </c>
      <c r="F125" s="212" t="s">
        <v>147</v>
      </c>
    </row>
    <row r="126" spans="1:6">
      <c r="A126" s="95">
        <v>1272</v>
      </c>
      <c r="B126" s="109" t="s">
        <v>352</v>
      </c>
      <c r="C126" s="155">
        <v>193</v>
      </c>
      <c r="D126" s="99">
        <v>104</v>
      </c>
      <c r="E126" s="99">
        <v>29</v>
      </c>
      <c r="F126" s="100">
        <v>59</v>
      </c>
    </row>
    <row r="127" spans="1:6" ht="12.75" customHeight="1">
      <c r="A127" s="95">
        <v>1273</v>
      </c>
      <c r="B127" s="109" t="s">
        <v>353</v>
      </c>
      <c r="C127" s="155">
        <v>263</v>
      </c>
      <c r="D127" s="99">
        <v>139</v>
      </c>
      <c r="E127" s="99">
        <v>67</v>
      </c>
      <c r="F127" s="100">
        <v>57</v>
      </c>
    </row>
    <row r="128" spans="1:6">
      <c r="A128" s="95">
        <v>1275</v>
      </c>
      <c r="B128" s="109" t="s">
        <v>354</v>
      </c>
      <c r="C128" s="155">
        <v>142</v>
      </c>
      <c r="D128" s="99">
        <v>100</v>
      </c>
      <c r="E128" s="99">
        <v>16</v>
      </c>
      <c r="F128" s="100">
        <v>19</v>
      </c>
    </row>
    <row r="129" spans="1:6">
      <c r="A129" s="95">
        <v>1276</v>
      </c>
      <c r="B129" s="109" t="s">
        <v>355</v>
      </c>
      <c r="C129" s="155">
        <v>306</v>
      </c>
      <c r="D129" s="99">
        <v>211</v>
      </c>
      <c r="E129" s="99">
        <v>52</v>
      </c>
      <c r="F129" s="100">
        <v>42</v>
      </c>
    </row>
    <row r="130" spans="1:6">
      <c r="A130" s="95">
        <v>1277</v>
      </c>
      <c r="B130" s="109" t="s">
        <v>356</v>
      </c>
      <c r="C130" s="155">
        <v>193</v>
      </c>
      <c r="D130" s="99">
        <v>135</v>
      </c>
      <c r="E130" s="99">
        <v>19</v>
      </c>
      <c r="F130" s="100">
        <v>38</v>
      </c>
    </row>
    <row r="131" spans="1:6">
      <c r="A131" s="95">
        <v>1278</v>
      </c>
      <c r="B131" s="109" t="s">
        <v>357</v>
      </c>
      <c r="C131" s="155">
        <v>303</v>
      </c>
      <c r="D131" s="99">
        <v>191</v>
      </c>
      <c r="E131" s="99">
        <v>45</v>
      </c>
      <c r="F131" s="100">
        <v>65</v>
      </c>
    </row>
    <row r="132" spans="1:6">
      <c r="A132" s="95">
        <v>1280</v>
      </c>
      <c r="B132" s="109" t="s">
        <v>358</v>
      </c>
      <c r="C132" s="155">
        <v>4840</v>
      </c>
      <c r="D132" s="99">
        <v>2940</v>
      </c>
      <c r="E132" s="99">
        <v>1400</v>
      </c>
      <c r="F132" s="100">
        <v>498</v>
      </c>
    </row>
    <row r="133" spans="1:6">
      <c r="A133" s="95">
        <v>1281</v>
      </c>
      <c r="B133" s="109" t="s">
        <v>359</v>
      </c>
      <c r="C133" s="155">
        <v>1569</v>
      </c>
      <c r="D133" s="99">
        <v>1101</v>
      </c>
      <c r="E133" s="99">
        <v>315</v>
      </c>
      <c r="F133" s="100">
        <v>151</v>
      </c>
    </row>
    <row r="134" spans="1:6">
      <c r="A134" s="95">
        <v>1282</v>
      </c>
      <c r="B134" s="109" t="s">
        <v>360</v>
      </c>
      <c r="C134" s="155">
        <v>708</v>
      </c>
      <c r="D134" s="99">
        <v>461</v>
      </c>
      <c r="E134" s="99">
        <v>188</v>
      </c>
      <c r="F134" s="100">
        <v>54</v>
      </c>
    </row>
    <row r="135" spans="1:6">
      <c r="A135" s="95">
        <v>1283</v>
      </c>
      <c r="B135" s="109" t="s">
        <v>361</v>
      </c>
      <c r="C135" s="155">
        <v>1746</v>
      </c>
      <c r="D135" s="99">
        <v>200</v>
      </c>
      <c r="E135" s="99">
        <v>100</v>
      </c>
      <c r="F135" s="100">
        <v>1185</v>
      </c>
    </row>
    <row r="136" spans="1:6">
      <c r="A136" s="95">
        <v>1284</v>
      </c>
      <c r="B136" s="109" t="s">
        <v>362</v>
      </c>
      <c r="C136" s="155">
        <v>359</v>
      </c>
      <c r="D136" s="99">
        <v>0</v>
      </c>
      <c r="E136" s="99">
        <v>0</v>
      </c>
      <c r="F136" s="100">
        <v>0</v>
      </c>
    </row>
    <row r="137" spans="1:6">
      <c r="A137" s="95">
        <v>1285</v>
      </c>
      <c r="B137" s="109" t="s">
        <v>363</v>
      </c>
      <c r="C137" s="155">
        <v>398</v>
      </c>
      <c r="D137" s="99">
        <v>222</v>
      </c>
      <c r="E137" s="99">
        <v>71</v>
      </c>
      <c r="F137" s="100">
        <v>104</v>
      </c>
    </row>
    <row r="138" spans="1:6">
      <c r="A138" s="95">
        <v>1286</v>
      </c>
      <c r="B138" s="109" t="s">
        <v>364</v>
      </c>
      <c r="C138" s="155">
        <v>539</v>
      </c>
      <c r="D138" s="99">
        <v>318</v>
      </c>
      <c r="E138" s="99">
        <v>136</v>
      </c>
      <c r="F138" s="100">
        <v>85</v>
      </c>
    </row>
    <row r="139" spans="1:6">
      <c r="A139" s="95">
        <v>1287</v>
      </c>
      <c r="B139" s="109" t="s">
        <v>365</v>
      </c>
      <c r="C139" s="155">
        <v>704</v>
      </c>
      <c r="D139" s="99">
        <v>386</v>
      </c>
      <c r="E139" s="99">
        <v>151</v>
      </c>
      <c r="F139" s="100">
        <v>162</v>
      </c>
    </row>
    <row r="140" spans="1:6">
      <c r="A140" s="95">
        <v>1290</v>
      </c>
      <c r="B140" s="109" t="s">
        <v>366</v>
      </c>
      <c r="C140" s="155">
        <v>1301</v>
      </c>
      <c r="D140" s="99">
        <v>741</v>
      </c>
      <c r="E140" s="99">
        <v>252</v>
      </c>
      <c r="F140" s="100">
        <v>306</v>
      </c>
    </row>
    <row r="141" spans="1:6">
      <c r="A141" s="95">
        <v>1291</v>
      </c>
      <c r="B141" s="109" t="s">
        <v>367</v>
      </c>
      <c r="C141" s="155">
        <v>328</v>
      </c>
      <c r="D141" s="99">
        <v>189</v>
      </c>
      <c r="E141" s="99" t="s">
        <v>147</v>
      </c>
      <c r="F141" s="212" t="s">
        <v>147</v>
      </c>
    </row>
    <row r="142" spans="1:6">
      <c r="A142" s="95">
        <v>1292</v>
      </c>
      <c r="B142" s="109" t="s">
        <v>368</v>
      </c>
      <c r="C142" s="155">
        <v>691</v>
      </c>
      <c r="D142" s="99">
        <v>430</v>
      </c>
      <c r="E142" s="99">
        <v>130</v>
      </c>
      <c r="F142" s="100">
        <v>131</v>
      </c>
    </row>
    <row r="143" spans="1:6">
      <c r="A143" s="95">
        <v>1293</v>
      </c>
      <c r="B143" s="109" t="s">
        <v>369</v>
      </c>
      <c r="C143" s="155">
        <v>823</v>
      </c>
      <c r="D143" s="99">
        <v>499</v>
      </c>
      <c r="E143" s="99">
        <v>152</v>
      </c>
      <c r="F143" s="100">
        <v>168</v>
      </c>
    </row>
    <row r="144" spans="1:6">
      <c r="A144" s="104">
        <v>13</v>
      </c>
      <c r="B144" s="110" t="s">
        <v>541</v>
      </c>
      <c r="C144" s="188">
        <v>5373</v>
      </c>
      <c r="D144" s="105">
        <v>3216</v>
      </c>
      <c r="E144" s="105">
        <v>952</v>
      </c>
      <c r="F144" s="106">
        <v>1159</v>
      </c>
    </row>
    <row r="145" spans="1:6">
      <c r="A145" s="95">
        <v>1315</v>
      </c>
      <c r="B145" s="109" t="s">
        <v>370</v>
      </c>
      <c r="C145" s="155">
        <v>170</v>
      </c>
      <c r="D145" s="99">
        <v>112</v>
      </c>
      <c r="E145" s="99">
        <v>40</v>
      </c>
      <c r="F145" s="100">
        <v>16</v>
      </c>
    </row>
    <row r="146" spans="1:6">
      <c r="A146" s="95">
        <v>1380</v>
      </c>
      <c r="B146" s="109" t="s">
        <v>371</v>
      </c>
      <c r="C146" s="155">
        <v>1694</v>
      </c>
      <c r="D146" s="99">
        <v>1064</v>
      </c>
      <c r="E146" s="99">
        <v>412</v>
      </c>
      <c r="F146" s="100">
        <v>183</v>
      </c>
    </row>
    <row r="147" spans="1:6">
      <c r="A147" s="95">
        <v>1381</v>
      </c>
      <c r="B147" s="109" t="s">
        <v>372</v>
      </c>
      <c r="C147" s="155">
        <v>410</v>
      </c>
      <c r="D147" s="99">
        <v>242</v>
      </c>
      <c r="E147" s="99">
        <v>83</v>
      </c>
      <c r="F147" s="100">
        <v>83</v>
      </c>
    </row>
    <row r="148" spans="1:6">
      <c r="A148" s="95">
        <v>1382</v>
      </c>
      <c r="B148" s="109" t="s">
        <v>373</v>
      </c>
      <c r="C148" s="155">
        <v>735</v>
      </c>
      <c r="D148" s="99">
        <v>585</v>
      </c>
      <c r="E148" s="99">
        <v>32</v>
      </c>
      <c r="F148" s="100">
        <v>118</v>
      </c>
    </row>
    <row r="149" spans="1:6">
      <c r="A149" s="95">
        <v>1383</v>
      </c>
      <c r="B149" s="109" t="s">
        <v>374</v>
      </c>
      <c r="C149" s="155">
        <v>1171</v>
      </c>
      <c r="D149" s="99">
        <v>699</v>
      </c>
      <c r="E149" s="99">
        <v>309</v>
      </c>
      <c r="F149" s="100">
        <v>156</v>
      </c>
    </row>
    <row r="150" spans="1:6">
      <c r="A150" s="95">
        <v>1384</v>
      </c>
      <c r="B150" s="109" t="s">
        <v>375</v>
      </c>
      <c r="C150" s="155">
        <v>1193</v>
      </c>
      <c r="D150" s="99">
        <v>514</v>
      </c>
      <c r="E150" s="99">
        <v>76</v>
      </c>
      <c r="F150" s="100">
        <v>603</v>
      </c>
    </row>
    <row r="151" spans="1:6">
      <c r="A151" s="104">
        <v>14</v>
      </c>
      <c r="B151" s="110" t="s">
        <v>720</v>
      </c>
      <c r="C151" s="188">
        <v>22753</v>
      </c>
      <c r="D151" s="105">
        <v>11433</v>
      </c>
      <c r="E151" s="105">
        <v>2342</v>
      </c>
      <c r="F151" s="106">
        <v>8058</v>
      </c>
    </row>
    <row r="152" spans="1:6">
      <c r="A152" s="95">
        <v>1401</v>
      </c>
      <c r="B152" s="109" t="s">
        <v>376</v>
      </c>
      <c r="C152" s="155">
        <v>342</v>
      </c>
      <c r="D152" s="99">
        <v>185</v>
      </c>
      <c r="E152" s="99">
        <v>66</v>
      </c>
      <c r="F152" s="100">
        <v>91</v>
      </c>
    </row>
    <row r="153" spans="1:6">
      <c r="A153" s="95">
        <v>1402</v>
      </c>
      <c r="B153" s="109" t="s">
        <v>377</v>
      </c>
      <c r="C153" s="155">
        <v>432</v>
      </c>
      <c r="D153" s="99">
        <v>261</v>
      </c>
      <c r="E153" s="99">
        <v>49</v>
      </c>
      <c r="F153" s="100">
        <v>120</v>
      </c>
    </row>
    <row r="154" spans="1:6">
      <c r="A154" s="95">
        <v>1407</v>
      </c>
      <c r="B154" s="109" t="s">
        <v>378</v>
      </c>
      <c r="C154" s="155">
        <v>202</v>
      </c>
      <c r="D154" s="99">
        <v>137</v>
      </c>
      <c r="E154" s="99">
        <v>34</v>
      </c>
      <c r="F154" s="100">
        <v>17</v>
      </c>
    </row>
    <row r="155" spans="1:6">
      <c r="A155" s="95">
        <v>1415</v>
      </c>
      <c r="B155" s="109" t="s">
        <v>379</v>
      </c>
      <c r="C155" s="155">
        <v>329</v>
      </c>
      <c r="D155" s="99">
        <v>214</v>
      </c>
      <c r="E155" s="99">
        <v>72</v>
      </c>
      <c r="F155" s="100">
        <v>43</v>
      </c>
    </row>
    <row r="156" spans="1:6">
      <c r="A156" s="95">
        <v>1419</v>
      </c>
      <c r="B156" s="109" t="s">
        <v>380</v>
      </c>
      <c r="C156" s="155">
        <v>213</v>
      </c>
      <c r="D156" s="99">
        <v>170</v>
      </c>
      <c r="E156" s="99" t="s">
        <v>147</v>
      </c>
      <c r="F156" s="212" t="s">
        <v>147</v>
      </c>
    </row>
    <row r="157" spans="1:6">
      <c r="A157" s="95">
        <v>1421</v>
      </c>
      <c r="B157" s="109" t="s">
        <v>381</v>
      </c>
      <c r="C157" s="155">
        <v>291</v>
      </c>
      <c r="D157" s="99">
        <v>207</v>
      </c>
      <c r="E157" s="99">
        <v>47</v>
      </c>
      <c r="F157" s="100">
        <v>37</v>
      </c>
    </row>
    <row r="158" spans="1:6">
      <c r="A158" s="95">
        <v>1427</v>
      </c>
      <c r="B158" s="109" t="s">
        <v>382</v>
      </c>
      <c r="C158" s="155">
        <v>196</v>
      </c>
      <c r="D158" s="99">
        <v>174</v>
      </c>
      <c r="E158" s="186" t="s">
        <v>147</v>
      </c>
      <c r="F158" s="100" t="s">
        <v>147</v>
      </c>
    </row>
    <row r="159" spans="1:6">
      <c r="A159" s="95">
        <v>1430</v>
      </c>
      <c r="B159" s="109" t="s">
        <v>383</v>
      </c>
      <c r="C159" s="155">
        <v>205</v>
      </c>
      <c r="D159" s="99">
        <v>174</v>
      </c>
      <c r="E159" s="99">
        <v>9</v>
      </c>
      <c r="F159" s="100">
        <v>22</v>
      </c>
    </row>
    <row r="160" spans="1:6">
      <c r="A160" s="95">
        <v>1435</v>
      </c>
      <c r="B160" s="109" t="s">
        <v>384</v>
      </c>
      <c r="C160" s="155">
        <v>175</v>
      </c>
      <c r="D160" s="99">
        <v>122</v>
      </c>
      <c r="E160" s="99">
        <v>20</v>
      </c>
      <c r="F160" s="100">
        <v>33</v>
      </c>
    </row>
    <row r="161" spans="1:6">
      <c r="A161" s="95">
        <v>1438</v>
      </c>
      <c r="B161" s="109" t="s">
        <v>385</v>
      </c>
      <c r="C161" s="155">
        <v>104</v>
      </c>
      <c r="D161" s="99">
        <v>60</v>
      </c>
      <c r="E161" s="99">
        <v>30</v>
      </c>
      <c r="F161" s="100">
        <v>13</v>
      </c>
    </row>
    <row r="162" spans="1:6">
      <c r="A162" s="95">
        <v>1439</v>
      </c>
      <c r="B162" s="109" t="s">
        <v>386</v>
      </c>
      <c r="C162" s="155">
        <v>99</v>
      </c>
      <c r="D162" s="99">
        <v>56</v>
      </c>
      <c r="E162" s="99">
        <v>26</v>
      </c>
      <c r="F162" s="100">
        <v>17</v>
      </c>
    </row>
    <row r="163" spans="1:6">
      <c r="A163" s="95">
        <v>1440</v>
      </c>
      <c r="B163" s="109" t="s">
        <v>387</v>
      </c>
      <c r="C163" s="155">
        <v>403</v>
      </c>
      <c r="D163" s="99">
        <v>246</v>
      </c>
      <c r="E163" s="99">
        <v>61</v>
      </c>
      <c r="F163" s="100">
        <v>96</v>
      </c>
    </row>
    <row r="164" spans="1:6">
      <c r="A164" s="95">
        <v>1441</v>
      </c>
      <c r="B164" s="109" t="s">
        <v>388</v>
      </c>
      <c r="C164" s="155">
        <v>478</v>
      </c>
      <c r="D164" s="99">
        <v>365</v>
      </c>
      <c r="E164" s="99">
        <v>39</v>
      </c>
      <c r="F164" s="100">
        <v>74</v>
      </c>
    </row>
    <row r="165" spans="1:6">
      <c r="A165" s="95">
        <v>1442</v>
      </c>
      <c r="B165" s="109" t="s">
        <v>389</v>
      </c>
      <c r="C165" s="155">
        <v>185</v>
      </c>
      <c r="D165" s="99">
        <v>125</v>
      </c>
      <c r="E165" s="99">
        <v>31</v>
      </c>
      <c r="F165" s="100">
        <v>29</v>
      </c>
    </row>
    <row r="166" spans="1:6">
      <c r="A166" s="95">
        <v>1443</v>
      </c>
      <c r="B166" s="109" t="s">
        <v>390</v>
      </c>
      <c r="C166" s="155">
        <v>95</v>
      </c>
      <c r="D166" s="99">
        <v>69</v>
      </c>
      <c r="E166" s="99">
        <v>11</v>
      </c>
      <c r="F166" s="100">
        <v>15</v>
      </c>
    </row>
    <row r="167" spans="1:6">
      <c r="A167" s="95">
        <v>1444</v>
      </c>
      <c r="B167" s="109" t="s">
        <v>391</v>
      </c>
      <c r="C167" s="155">
        <v>90</v>
      </c>
      <c r="D167" s="99">
        <v>77</v>
      </c>
      <c r="E167" s="99" t="s">
        <v>147</v>
      </c>
      <c r="F167" s="212" t="s">
        <v>147</v>
      </c>
    </row>
    <row r="168" spans="1:6">
      <c r="A168" s="95">
        <v>1445</v>
      </c>
      <c r="B168" s="109" t="s">
        <v>392</v>
      </c>
      <c r="C168" s="155">
        <v>193</v>
      </c>
      <c r="D168" s="99">
        <v>81</v>
      </c>
      <c r="E168" s="99">
        <v>17</v>
      </c>
      <c r="F168" s="100">
        <v>18</v>
      </c>
    </row>
    <row r="169" spans="1:6">
      <c r="A169" s="95">
        <v>1446</v>
      </c>
      <c r="B169" s="109" t="s">
        <v>393</v>
      </c>
      <c r="C169" s="155">
        <v>156</v>
      </c>
      <c r="D169" s="99">
        <v>125</v>
      </c>
      <c r="E169" s="99">
        <v>16</v>
      </c>
      <c r="F169" s="100">
        <v>15</v>
      </c>
    </row>
    <row r="170" spans="1:6">
      <c r="A170" s="95">
        <v>1447</v>
      </c>
      <c r="B170" s="109" t="s">
        <v>394</v>
      </c>
      <c r="C170" s="155">
        <v>108</v>
      </c>
      <c r="D170" s="99">
        <v>62</v>
      </c>
      <c r="E170" s="99">
        <v>26</v>
      </c>
      <c r="F170" s="100">
        <v>20</v>
      </c>
    </row>
    <row r="171" spans="1:6">
      <c r="A171" s="95">
        <v>1452</v>
      </c>
      <c r="B171" s="109" t="s">
        <v>395</v>
      </c>
      <c r="C171" s="155">
        <v>182</v>
      </c>
      <c r="D171" s="99">
        <v>94</v>
      </c>
      <c r="E171" s="99">
        <v>23</v>
      </c>
      <c r="F171" s="100">
        <v>63</v>
      </c>
    </row>
    <row r="172" spans="1:6">
      <c r="A172" s="95">
        <v>1460</v>
      </c>
      <c r="B172" s="109" t="s">
        <v>396</v>
      </c>
      <c r="C172" s="155">
        <v>245</v>
      </c>
      <c r="D172" s="99">
        <v>120</v>
      </c>
      <c r="E172" s="99">
        <v>45</v>
      </c>
      <c r="F172" s="100">
        <v>66</v>
      </c>
    </row>
    <row r="173" spans="1:6">
      <c r="A173" s="95">
        <v>1461</v>
      </c>
      <c r="B173" s="109" t="s">
        <v>397</v>
      </c>
      <c r="C173" s="155">
        <v>199</v>
      </c>
      <c r="D173" s="99">
        <v>128</v>
      </c>
      <c r="E173" s="99">
        <v>49</v>
      </c>
      <c r="F173" s="100">
        <v>15</v>
      </c>
    </row>
    <row r="174" spans="1:6">
      <c r="A174" s="95">
        <v>1462</v>
      </c>
      <c r="B174" s="109" t="s">
        <v>398</v>
      </c>
      <c r="C174" s="155">
        <v>190</v>
      </c>
      <c r="D174" s="99">
        <v>112</v>
      </c>
      <c r="E174" s="99">
        <v>51</v>
      </c>
      <c r="F174" s="100">
        <v>19</v>
      </c>
    </row>
    <row r="175" spans="1:6">
      <c r="A175" s="95">
        <v>1463</v>
      </c>
      <c r="B175" s="109" t="s">
        <v>399</v>
      </c>
      <c r="C175" s="155">
        <v>636</v>
      </c>
      <c r="D175" s="99">
        <v>360</v>
      </c>
      <c r="E175" s="99">
        <v>109</v>
      </c>
      <c r="F175" s="100">
        <v>162</v>
      </c>
    </row>
    <row r="176" spans="1:6">
      <c r="A176" s="95">
        <v>1465</v>
      </c>
      <c r="B176" s="109" t="s">
        <v>400</v>
      </c>
      <c r="C176" s="155">
        <v>16</v>
      </c>
      <c r="D176" s="186" t="s">
        <v>147</v>
      </c>
      <c r="E176" s="99">
        <v>0</v>
      </c>
      <c r="F176" s="212" t="s">
        <v>147</v>
      </c>
    </row>
    <row r="177" spans="1:6">
      <c r="A177" s="95">
        <v>1466</v>
      </c>
      <c r="B177" s="109" t="s">
        <v>401</v>
      </c>
      <c r="C177" s="155">
        <v>168</v>
      </c>
      <c r="D177" s="99">
        <v>126</v>
      </c>
      <c r="E177" s="99">
        <v>27</v>
      </c>
      <c r="F177" s="100">
        <v>13</v>
      </c>
    </row>
    <row r="178" spans="1:6">
      <c r="A178" s="95">
        <v>1470</v>
      </c>
      <c r="B178" s="109" t="s">
        <v>402</v>
      </c>
      <c r="C178" s="155">
        <v>299</v>
      </c>
      <c r="D178" s="99">
        <v>205</v>
      </c>
      <c r="E178" s="99">
        <v>47</v>
      </c>
      <c r="F178" s="100">
        <v>47</v>
      </c>
    </row>
    <row r="179" spans="1:6">
      <c r="A179" s="95">
        <v>1471</v>
      </c>
      <c r="B179" s="109" t="s">
        <v>403</v>
      </c>
      <c r="C179" s="155">
        <v>238</v>
      </c>
      <c r="D179" s="99">
        <v>141</v>
      </c>
      <c r="E179" s="99">
        <v>69</v>
      </c>
      <c r="F179" s="100">
        <v>25</v>
      </c>
    </row>
    <row r="180" spans="1:6">
      <c r="A180" s="95">
        <v>1472</v>
      </c>
      <c r="B180" s="109" t="s">
        <v>404</v>
      </c>
      <c r="C180" s="155">
        <v>187</v>
      </c>
      <c r="D180" s="99">
        <v>116</v>
      </c>
      <c r="E180" s="99">
        <v>50</v>
      </c>
      <c r="F180" s="100">
        <v>20</v>
      </c>
    </row>
    <row r="181" spans="1:6">
      <c r="A181" s="95">
        <v>1473</v>
      </c>
      <c r="B181" s="109" t="s">
        <v>405</v>
      </c>
      <c r="C181" s="155">
        <v>178</v>
      </c>
      <c r="D181" s="99">
        <v>115</v>
      </c>
      <c r="E181" s="99">
        <v>47</v>
      </c>
      <c r="F181" s="100">
        <v>10</v>
      </c>
    </row>
    <row r="182" spans="1:6">
      <c r="A182" s="95">
        <v>1480</v>
      </c>
      <c r="B182" s="109" t="s">
        <v>406</v>
      </c>
      <c r="C182" s="155">
        <v>5600</v>
      </c>
      <c r="D182" s="99">
        <v>749</v>
      </c>
      <c r="E182" s="99">
        <v>0</v>
      </c>
      <c r="F182" s="100">
        <v>4840</v>
      </c>
    </row>
    <row r="183" spans="1:6">
      <c r="A183" s="95">
        <v>1481</v>
      </c>
      <c r="B183" s="109" t="s">
        <v>407</v>
      </c>
      <c r="C183" s="155">
        <v>743</v>
      </c>
      <c r="D183" s="99">
        <v>432</v>
      </c>
      <c r="E183" s="99">
        <v>149</v>
      </c>
      <c r="F183" s="100">
        <v>160</v>
      </c>
    </row>
    <row r="184" spans="1:6">
      <c r="A184" s="95">
        <v>1482</v>
      </c>
      <c r="B184" s="109" t="s">
        <v>408</v>
      </c>
      <c r="C184" s="155">
        <v>585</v>
      </c>
      <c r="D184" s="99">
        <v>425</v>
      </c>
      <c r="E184" s="99">
        <v>81</v>
      </c>
      <c r="F184" s="100">
        <v>79</v>
      </c>
    </row>
    <row r="185" spans="1:6">
      <c r="A185" s="95">
        <v>1484</v>
      </c>
      <c r="B185" s="109" t="s">
        <v>409</v>
      </c>
      <c r="C185" s="155">
        <v>63</v>
      </c>
      <c r="D185" s="99">
        <v>52</v>
      </c>
      <c r="E185" s="99" t="s">
        <v>147</v>
      </c>
      <c r="F185" s="212" t="s">
        <v>147</v>
      </c>
    </row>
    <row r="186" spans="1:6">
      <c r="A186" s="95">
        <v>1485</v>
      </c>
      <c r="B186" s="109" t="s">
        <v>410</v>
      </c>
      <c r="C186" s="155">
        <v>800</v>
      </c>
      <c r="D186" s="99">
        <v>0</v>
      </c>
      <c r="E186" s="99" t="s">
        <v>147</v>
      </c>
      <c r="F186" s="100">
        <v>132</v>
      </c>
    </row>
    <row r="187" spans="1:6">
      <c r="A187" s="95">
        <v>1486</v>
      </c>
      <c r="B187" s="109" t="s">
        <v>411</v>
      </c>
      <c r="C187" s="155">
        <v>198</v>
      </c>
      <c r="D187" s="99">
        <v>119</v>
      </c>
      <c r="E187" s="99">
        <v>37</v>
      </c>
      <c r="F187" s="100">
        <v>42</v>
      </c>
    </row>
    <row r="188" spans="1:6">
      <c r="A188" s="95">
        <v>1487</v>
      </c>
      <c r="B188" s="109" t="s">
        <v>412</v>
      </c>
      <c r="C188" s="155">
        <v>624</v>
      </c>
      <c r="D188" s="99">
        <v>461</v>
      </c>
      <c r="E188" s="99">
        <v>75</v>
      </c>
      <c r="F188" s="100">
        <v>88</v>
      </c>
    </row>
    <row r="189" spans="1:6">
      <c r="A189" s="95">
        <v>1488</v>
      </c>
      <c r="B189" s="109" t="s">
        <v>413</v>
      </c>
      <c r="C189" s="155">
        <v>832</v>
      </c>
      <c r="D189" s="99">
        <v>584</v>
      </c>
      <c r="E189" s="99">
        <v>159</v>
      </c>
      <c r="F189" s="100">
        <v>89</v>
      </c>
    </row>
    <row r="190" spans="1:6">
      <c r="A190" s="95">
        <v>1489</v>
      </c>
      <c r="B190" s="109" t="s">
        <v>414</v>
      </c>
      <c r="C190" s="155">
        <v>673</v>
      </c>
      <c r="D190" s="99">
        <v>527</v>
      </c>
      <c r="E190" s="99">
        <v>51</v>
      </c>
      <c r="F190" s="100">
        <v>95</v>
      </c>
    </row>
    <row r="191" spans="1:6">
      <c r="A191" s="95">
        <v>1490</v>
      </c>
      <c r="B191" s="109" t="s">
        <v>415</v>
      </c>
      <c r="C191" s="155">
        <v>1906</v>
      </c>
      <c r="D191" s="99">
        <v>1075</v>
      </c>
      <c r="E191" s="99">
        <v>225</v>
      </c>
      <c r="F191" s="100">
        <v>606</v>
      </c>
    </row>
    <row r="192" spans="1:6">
      <c r="A192" s="95">
        <v>1491</v>
      </c>
      <c r="B192" s="109" t="s">
        <v>416</v>
      </c>
      <c r="C192" s="155">
        <v>393</v>
      </c>
      <c r="D192" s="99">
        <v>101</v>
      </c>
      <c r="E192" s="99">
        <v>6</v>
      </c>
      <c r="F192" s="100">
        <v>283</v>
      </c>
    </row>
    <row r="193" spans="1:6">
      <c r="A193" s="95">
        <v>1492</v>
      </c>
      <c r="B193" s="109" t="s">
        <v>417</v>
      </c>
      <c r="C193" s="155">
        <v>266</v>
      </c>
      <c r="D193" s="99">
        <v>163</v>
      </c>
      <c r="E193" s="99">
        <v>54</v>
      </c>
      <c r="F193" s="100">
        <v>44</v>
      </c>
    </row>
    <row r="194" spans="1:6">
      <c r="A194" s="95">
        <v>1493</v>
      </c>
      <c r="B194" s="109" t="s">
        <v>418</v>
      </c>
      <c r="C194" s="155">
        <v>514</v>
      </c>
      <c r="D194" s="99">
        <v>383</v>
      </c>
      <c r="E194" s="99">
        <v>15</v>
      </c>
      <c r="F194" s="100">
        <v>61</v>
      </c>
    </row>
    <row r="195" spans="1:6">
      <c r="A195" s="95">
        <v>1494</v>
      </c>
      <c r="B195" s="109" t="s">
        <v>419</v>
      </c>
      <c r="C195" s="155">
        <v>676</v>
      </c>
      <c r="D195" s="99">
        <v>482</v>
      </c>
      <c r="E195" s="99">
        <v>96</v>
      </c>
      <c r="F195" s="100">
        <v>96</v>
      </c>
    </row>
    <row r="196" spans="1:6">
      <c r="A196" s="95">
        <v>1495</v>
      </c>
      <c r="B196" s="109" t="s">
        <v>420</v>
      </c>
      <c r="C196" s="155">
        <v>303</v>
      </c>
      <c r="D196" s="99">
        <v>221</v>
      </c>
      <c r="E196" s="99">
        <v>28</v>
      </c>
      <c r="F196" s="100">
        <v>53</v>
      </c>
    </row>
    <row r="197" spans="1:6">
      <c r="A197" s="95">
        <v>1496</v>
      </c>
      <c r="B197" s="109" t="s">
        <v>421</v>
      </c>
      <c r="C197" s="155">
        <v>831</v>
      </c>
      <c r="D197" s="99">
        <v>614</v>
      </c>
      <c r="E197" s="99">
        <v>127</v>
      </c>
      <c r="F197" s="100">
        <v>71</v>
      </c>
    </row>
    <row r="198" spans="1:6">
      <c r="A198" s="95">
        <v>1497</v>
      </c>
      <c r="B198" s="109" t="s">
        <v>422</v>
      </c>
      <c r="C198" s="155">
        <v>151</v>
      </c>
      <c r="D198" s="99">
        <v>111</v>
      </c>
      <c r="E198" s="99">
        <v>13</v>
      </c>
      <c r="F198" s="100">
        <v>25</v>
      </c>
    </row>
    <row r="199" spans="1:6">
      <c r="A199" s="95">
        <v>1498</v>
      </c>
      <c r="B199" s="109" t="s">
        <v>423</v>
      </c>
      <c r="C199" s="155">
        <v>202</v>
      </c>
      <c r="D199" s="99">
        <v>129</v>
      </c>
      <c r="E199" s="99">
        <v>33</v>
      </c>
      <c r="F199" s="100">
        <v>35</v>
      </c>
    </row>
    <row r="200" spans="1:6">
      <c r="A200" s="95">
        <v>1499</v>
      </c>
      <c r="B200" s="109" t="s">
        <v>424</v>
      </c>
      <c r="C200" s="155">
        <v>562</v>
      </c>
      <c r="D200" s="99">
        <v>367</v>
      </c>
      <c r="E200" s="99">
        <v>99</v>
      </c>
      <c r="F200" s="100">
        <v>91</v>
      </c>
    </row>
    <row r="201" spans="1:6">
      <c r="A201" s="104">
        <v>17</v>
      </c>
      <c r="B201" s="110" t="s">
        <v>543</v>
      </c>
      <c r="C201" s="188">
        <v>5222</v>
      </c>
      <c r="D201" s="105">
        <v>3351</v>
      </c>
      <c r="E201" s="105">
        <v>650</v>
      </c>
      <c r="F201" s="106">
        <v>1015</v>
      </c>
    </row>
    <row r="202" spans="1:6">
      <c r="A202" s="95">
        <v>1715</v>
      </c>
      <c r="B202" s="109" t="s">
        <v>425</v>
      </c>
      <c r="C202" s="155">
        <v>225</v>
      </c>
      <c r="D202" s="99">
        <v>151</v>
      </c>
      <c r="E202" s="99">
        <v>15</v>
      </c>
      <c r="F202" s="100">
        <v>59</v>
      </c>
    </row>
    <row r="203" spans="1:6">
      <c r="A203" s="95">
        <v>1730</v>
      </c>
      <c r="B203" s="109" t="s">
        <v>426</v>
      </c>
      <c r="C203" s="155">
        <v>138</v>
      </c>
      <c r="D203" s="99">
        <v>40</v>
      </c>
      <c r="E203" s="99">
        <v>68</v>
      </c>
      <c r="F203" s="100">
        <v>5</v>
      </c>
    </row>
    <row r="204" spans="1:6">
      <c r="A204" s="95">
        <v>1737</v>
      </c>
      <c r="B204" s="109" t="s">
        <v>427</v>
      </c>
      <c r="C204" s="155">
        <v>273</v>
      </c>
      <c r="D204" s="99">
        <v>187</v>
      </c>
      <c r="E204" s="99">
        <v>38</v>
      </c>
      <c r="F204" s="100">
        <v>38</v>
      </c>
    </row>
    <row r="205" spans="1:6">
      <c r="A205" s="95">
        <v>1760</v>
      </c>
      <c r="B205" s="109" t="s">
        <v>428</v>
      </c>
      <c r="C205" s="155">
        <v>60</v>
      </c>
      <c r="D205" s="99">
        <v>41</v>
      </c>
      <c r="E205" s="99">
        <v>5</v>
      </c>
      <c r="F205" s="100">
        <v>14</v>
      </c>
    </row>
    <row r="206" spans="1:6">
      <c r="A206" s="95">
        <v>1761</v>
      </c>
      <c r="B206" s="109" t="s">
        <v>429</v>
      </c>
      <c r="C206" s="155">
        <v>199</v>
      </c>
      <c r="D206" s="99">
        <v>159</v>
      </c>
      <c r="E206" s="99">
        <v>16</v>
      </c>
      <c r="F206" s="100">
        <v>24</v>
      </c>
    </row>
    <row r="207" spans="1:6">
      <c r="A207" s="95">
        <v>1762</v>
      </c>
      <c r="B207" s="109" t="s">
        <v>430</v>
      </c>
      <c r="C207" s="155">
        <v>72</v>
      </c>
      <c r="D207" s="99">
        <v>36</v>
      </c>
      <c r="E207" s="99">
        <v>24</v>
      </c>
      <c r="F207" s="100">
        <v>12</v>
      </c>
    </row>
    <row r="208" spans="1:6">
      <c r="A208" s="95">
        <v>1763</v>
      </c>
      <c r="B208" s="109" t="s">
        <v>431</v>
      </c>
      <c r="C208" s="155">
        <v>232</v>
      </c>
      <c r="D208" s="99">
        <v>128</v>
      </c>
      <c r="E208" s="99">
        <v>17</v>
      </c>
      <c r="F208" s="100">
        <v>81</v>
      </c>
    </row>
    <row r="209" spans="1:6">
      <c r="A209" s="95">
        <v>1764</v>
      </c>
      <c r="B209" s="109" t="s">
        <v>432</v>
      </c>
      <c r="C209" s="155">
        <v>234</v>
      </c>
      <c r="D209" s="99">
        <v>0</v>
      </c>
      <c r="E209" s="99">
        <v>0</v>
      </c>
      <c r="F209" s="100">
        <v>162</v>
      </c>
    </row>
    <row r="210" spans="1:6">
      <c r="A210" s="95">
        <v>1765</v>
      </c>
      <c r="B210" s="109" t="s">
        <v>433</v>
      </c>
      <c r="C210" s="155">
        <v>254</v>
      </c>
      <c r="D210" s="99">
        <v>84</v>
      </c>
      <c r="E210" s="99">
        <v>0</v>
      </c>
      <c r="F210" s="100">
        <v>136</v>
      </c>
    </row>
    <row r="211" spans="1:6">
      <c r="A211" s="95">
        <v>1766</v>
      </c>
      <c r="B211" s="109" t="s">
        <v>434</v>
      </c>
      <c r="C211" s="155">
        <v>348</v>
      </c>
      <c r="D211" s="99">
        <v>265</v>
      </c>
      <c r="E211" s="99">
        <v>45</v>
      </c>
      <c r="F211" s="100">
        <v>37</v>
      </c>
    </row>
    <row r="212" spans="1:6">
      <c r="A212" s="95">
        <v>1780</v>
      </c>
      <c r="B212" s="109" t="s">
        <v>435</v>
      </c>
      <c r="C212" s="155">
        <v>1326</v>
      </c>
      <c r="D212" s="99">
        <v>1015</v>
      </c>
      <c r="E212" s="99">
        <v>205</v>
      </c>
      <c r="F212" s="100">
        <v>106</v>
      </c>
    </row>
    <row r="213" spans="1:6">
      <c r="A213" s="95">
        <v>1781</v>
      </c>
      <c r="B213" s="109" t="s">
        <v>436</v>
      </c>
      <c r="C213" s="155">
        <v>445</v>
      </c>
      <c r="D213" s="99">
        <v>307</v>
      </c>
      <c r="E213" s="99">
        <v>43</v>
      </c>
      <c r="F213" s="100">
        <v>95</v>
      </c>
    </row>
    <row r="214" spans="1:6">
      <c r="A214" s="95">
        <v>1782</v>
      </c>
      <c r="B214" s="109" t="s">
        <v>437</v>
      </c>
      <c r="C214" s="155">
        <v>341</v>
      </c>
      <c r="D214" s="99">
        <v>252</v>
      </c>
      <c r="E214" s="99">
        <v>41</v>
      </c>
      <c r="F214" s="100">
        <v>48</v>
      </c>
    </row>
    <row r="215" spans="1:6">
      <c r="A215" s="95">
        <v>1783</v>
      </c>
      <c r="B215" s="109" t="s">
        <v>438</v>
      </c>
      <c r="C215" s="155">
        <v>341</v>
      </c>
      <c r="D215" s="99">
        <v>171</v>
      </c>
      <c r="E215" s="99">
        <v>77</v>
      </c>
      <c r="F215" s="100">
        <v>36</v>
      </c>
    </row>
    <row r="216" spans="1:6">
      <c r="A216" s="95">
        <v>1784</v>
      </c>
      <c r="B216" s="109" t="s">
        <v>439</v>
      </c>
      <c r="C216" s="155">
        <v>439</v>
      </c>
      <c r="D216" s="99">
        <v>302</v>
      </c>
      <c r="E216" s="99">
        <v>27</v>
      </c>
      <c r="F216" s="100">
        <v>110</v>
      </c>
    </row>
    <row r="217" spans="1:6">
      <c r="A217" s="95">
        <v>1785</v>
      </c>
      <c r="B217" s="109" t="s">
        <v>440</v>
      </c>
      <c r="C217" s="155">
        <v>298</v>
      </c>
      <c r="D217" s="99">
        <v>213</v>
      </c>
      <c r="E217" s="99">
        <v>30</v>
      </c>
      <c r="F217" s="100">
        <v>54</v>
      </c>
    </row>
    <row r="218" spans="1:6">
      <c r="A218" s="104">
        <v>18</v>
      </c>
      <c r="B218" s="110" t="s">
        <v>544</v>
      </c>
      <c r="C218" s="188">
        <v>4500</v>
      </c>
      <c r="D218" s="105">
        <v>2938</v>
      </c>
      <c r="E218" s="105">
        <v>808</v>
      </c>
      <c r="F218" s="106">
        <v>695</v>
      </c>
    </row>
    <row r="219" spans="1:6">
      <c r="A219" s="95">
        <v>1814</v>
      </c>
      <c r="B219" s="109" t="s">
        <v>442</v>
      </c>
      <c r="C219" s="155">
        <v>112</v>
      </c>
      <c r="D219" s="99">
        <v>72</v>
      </c>
      <c r="E219" s="99">
        <v>23</v>
      </c>
      <c r="F219" s="100">
        <v>14</v>
      </c>
    </row>
    <row r="220" spans="1:6">
      <c r="A220" s="95">
        <v>1860</v>
      </c>
      <c r="B220" s="109" t="s">
        <v>443</v>
      </c>
      <c r="C220" s="155">
        <v>93</v>
      </c>
      <c r="D220" s="99">
        <v>50</v>
      </c>
      <c r="E220" s="99">
        <v>27</v>
      </c>
      <c r="F220" s="100">
        <v>14</v>
      </c>
    </row>
    <row r="221" spans="1:6">
      <c r="A221" s="95">
        <v>1861</v>
      </c>
      <c r="B221" s="109" t="s">
        <v>444</v>
      </c>
      <c r="C221" s="155">
        <v>165</v>
      </c>
      <c r="D221" s="99">
        <v>60</v>
      </c>
      <c r="E221" s="99">
        <v>43</v>
      </c>
      <c r="F221" s="100">
        <v>21</v>
      </c>
    </row>
    <row r="222" spans="1:6">
      <c r="A222" s="95">
        <v>1862</v>
      </c>
      <c r="B222" s="109" t="s">
        <v>445</v>
      </c>
      <c r="C222" s="155">
        <v>165</v>
      </c>
      <c r="D222" s="99">
        <v>109</v>
      </c>
      <c r="E222" s="99">
        <v>32</v>
      </c>
      <c r="F222" s="100">
        <v>24</v>
      </c>
    </row>
    <row r="223" spans="1:6">
      <c r="A223" s="95">
        <v>1863</v>
      </c>
      <c r="B223" s="109" t="s">
        <v>446</v>
      </c>
      <c r="C223" s="155">
        <v>139</v>
      </c>
      <c r="D223" s="99">
        <v>107</v>
      </c>
      <c r="E223" s="99">
        <v>7</v>
      </c>
      <c r="F223" s="100">
        <v>22</v>
      </c>
    </row>
    <row r="224" spans="1:6">
      <c r="A224" s="95">
        <v>1864</v>
      </c>
      <c r="B224" s="109" t="s">
        <v>447</v>
      </c>
      <c r="C224" s="155">
        <v>91</v>
      </c>
      <c r="D224" s="99">
        <v>69</v>
      </c>
      <c r="E224" s="99">
        <v>17</v>
      </c>
      <c r="F224" s="100">
        <v>4</v>
      </c>
    </row>
    <row r="225" spans="1:6">
      <c r="A225" s="95">
        <v>1880</v>
      </c>
      <c r="B225" s="109" t="s">
        <v>441</v>
      </c>
      <c r="C225" s="155">
        <v>2073</v>
      </c>
      <c r="D225" s="99">
        <v>1295</v>
      </c>
      <c r="E225" s="99">
        <v>352</v>
      </c>
      <c r="F225" s="100">
        <v>424</v>
      </c>
    </row>
    <row r="226" spans="1:6">
      <c r="A226" s="95">
        <v>1881</v>
      </c>
      <c r="B226" s="109" t="s">
        <v>448</v>
      </c>
      <c r="C226" s="155">
        <v>249</v>
      </c>
      <c r="D226" s="99">
        <v>167</v>
      </c>
      <c r="E226" s="99">
        <v>54</v>
      </c>
      <c r="F226" s="100">
        <v>24</v>
      </c>
    </row>
    <row r="227" spans="1:6">
      <c r="A227" s="95">
        <v>1882</v>
      </c>
      <c r="B227" s="109" t="s">
        <v>449</v>
      </c>
      <c r="C227" s="155">
        <v>222</v>
      </c>
      <c r="D227" s="99">
        <v>148</v>
      </c>
      <c r="E227" s="99">
        <v>54</v>
      </c>
      <c r="F227" s="100">
        <v>20</v>
      </c>
    </row>
    <row r="228" spans="1:6">
      <c r="A228" s="95">
        <v>1883</v>
      </c>
      <c r="B228" s="109" t="s">
        <v>450</v>
      </c>
      <c r="C228" s="155">
        <v>566</v>
      </c>
      <c r="D228" s="99">
        <v>461</v>
      </c>
      <c r="E228" s="99">
        <v>44</v>
      </c>
      <c r="F228" s="100">
        <v>58</v>
      </c>
    </row>
    <row r="229" spans="1:6">
      <c r="A229" s="95">
        <v>1884</v>
      </c>
      <c r="B229" s="109" t="s">
        <v>451</v>
      </c>
      <c r="C229" s="155">
        <v>198</v>
      </c>
      <c r="D229" s="99">
        <v>161</v>
      </c>
      <c r="E229" s="99">
        <v>17</v>
      </c>
      <c r="F229" s="100">
        <v>20</v>
      </c>
    </row>
    <row r="230" spans="1:6">
      <c r="A230" s="95">
        <v>1885</v>
      </c>
      <c r="B230" s="109" t="s">
        <v>452</v>
      </c>
      <c r="C230" s="155">
        <v>429</v>
      </c>
      <c r="D230" s="99">
        <v>241</v>
      </c>
      <c r="E230" s="99">
        <v>138</v>
      </c>
      <c r="F230" s="100">
        <v>50</v>
      </c>
    </row>
    <row r="231" spans="1:6">
      <c r="A231" s="104">
        <v>19</v>
      </c>
      <c r="B231" s="110" t="s">
        <v>551</v>
      </c>
      <c r="C231" s="188">
        <v>4260</v>
      </c>
      <c r="D231" s="105">
        <v>2833</v>
      </c>
      <c r="E231" s="105">
        <v>703</v>
      </c>
      <c r="F231" s="106">
        <v>706</v>
      </c>
    </row>
    <row r="232" spans="1:6">
      <c r="A232" s="95">
        <v>1904</v>
      </c>
      <c r="B232" s="109" t="s">
        <v>453</v>
      </c>
      <c r="C232" s="155">
        <v>79</v>
      </c>
      <c r="D232" s="99">
        <v>49</v>
      </c>
      <c r="E232" s="99">
        <v>17</v>
      </c>
      <c r="F232" s="100">
        <v>12</v>
      </c>
    </row>
    <row r="233" spans="1:6">
      <c r="A233" s="95">
        <v>1907</v>
      </c>
      <c r="B233" s="109" t="s">
        <v>454</v>
      </c>
      <c r="C233" s="155">
        <v>133</v>
      </c>
      <c r="D233" s="99">
        <v>64</v>
      </c>
      <c r="E233" s="99">
        <v>47</v>
      </c>
      <c r="F233" s="100">
        <v>21</v>
      </c>
    </row>
    <row r="234" spans="1:6">
      <c r="A234" s="95">
        <v>1960</v>
      </c>
      <c r="B234" s="109" t="s">
        <v>455</v>
      </c>
      <c r="C234" s="155">
        <v>153</v>
      </c>
      <c r="D234" s="99">
        <v>100</v>
      </c>
      <c r="E234" s="99">
        <v>44</v>
      </c>
      <c r="F234" s="100">
        <v>9</v>
      </c>
    </row>
    <row r="235" spans="1:6">
      <c r="A235" s="95">
        <v>1961</v>
      </c>
      <c r="B235" s="109" t="s">
        <v>456</v>
      </c>
      <c r="C235" s="155">
        <v>274</v>
      </c>
      <c r="D235" s="99">
        <v>171</v>
      </c>
      <c r="E235" s="99">
        <v>75</v>
      </c>
      <c r="F235" s="100">
        <v>22</v>
      </c>
    </row>
    <row r="236" spans="1:6">
      <c r="A236" s="95">
        <v>1962</v>
      </c>
      <c r="B236" s="109" t="s">
        <v>457</v>
      </c>
      <c r="C236" s="155">
        <v>107</v>
      </c>
      <c r="D236" s="99">
        <v>58</v>
      </c>
      <c r="E236" s="99">
        <v>20</v>
      </c>
      <c r="F236" s="100">
        <v>29</v>
      </c>
    </row>
    <row r="237" spans="1:6">
      <c r="A237" s="95">
        <v>1980</v>
      </c>
      <c r="B237" s="109" t="s">
        <v>458</v>
      </c>
      <c r="C237" s="155">
        <v>2172</v>
      </c>
      <c r="D237" s="99">
        <v>1674</v>
      </c>
      <c r="E237" s="99">
        <v>236</v>
      </c>
      <c r="F237" s="100">
        <v>262</v>
      </c>
    </row>
    <row r="238" spans="1:6">
      <c r="A238" s="95">
        <v>1981</v>
      </c>
      <c r="B238" s="109" t="s">
        <v>459</v>
      </c>
      <c r="C238" s="155">
        <v>362</v>
      </c>
      <c r="D238" s="99">
        <v>134</v>
      </c>
      <c r="E238" s="99">
        <v>17</v>
      </c>
      <c r="F238" s="100">
        <v>211</v>
      </c>
    </row>
    <row r="239" spans="1:6">
      <c r="A239" s="95">
        <v>1982</v>
      </c>
      <c r="B239" s="109" t="s">
        <v>460</v>
      </c>
      <c r="C239" s="155">
        <v>219</v>
      </c>
      <c r="D239" s="99">
        <v>124</v>
      </c>
      <c r="E239" s="99">
        <v>71</v>
      </c>
      <c r="F239" s="100">
        <v>20</v>
      </c>
    </row>
    <row r="240" spans="1:6">
      <c r="A240" s="95">
        <v>1983</v>
      </c>
      <c r="B240" s="109" t="s">
        <v>461</v>
      </c>
      <c r="C240" s="155">
        <v>462</v>
      </c>
      <c r="D240" s="99">
        <v>298</v>
      </c>
      <c r="E240" s="99">
        <v>50</v>
      </c>
      <c r="F240" s="100">
        <v>108</v>
      </c>
    </row>
    <row r="241" spans="1:6">
      <c r="A241" s="95">
        <v>1984</v>
      </c>
      <c r="B241" s="109" t="s">
        <v>462</v>
      </c>
      <c r="C241" s="155">
        <v>300</v>
      </c>
      <c r="D241" s="99">
        <v>162</v>
      </c>
      <c r="E241" s="99">
        <v>126</v>
      </c>
      <c r="F241" s="100">
        <v>12</v>
      </c>
    </row>
    <row r="242" spans="1:6">
      <c r="A242" s="104">
        <v>20</v>
      </c>
      <c r="B242" s="110" t="s">
        <v>545</v>
      </c>
      <c r="C242" s="188">
        <v>5635</v>
      </c>
      <c r="D242" s="105">
        <v>3976</v>
      </c>
      <c r="E242" s="105">
        <v>870</v>
      </c>
      <c r="F242" s="106">
        <v>546</v>
      </c>
    </row>
    <row r="243" spans="1:6">
      <c r="A243" s="95">
        <v>2021</v>
      </c>
      <c r="B243" s="109" t="s">
        <v>463</v>
      </c>
      <c r="C243" s="155">
        <v>122</v>
      </c>
      <c r="D243" s="99">
        <v>0</v>
      </c>
      <c r="E243" s="99">
        <v>0</v>
      </c>
      <c r="F243" s="100">
        <v>0</v>
      </c>
    </row>
    <row r="244" spans="1:6">
      <c r="A244" s="95">
        <v>2023</v>
      </c>
      <c r="B244" s="109" t="s">
        <v>464</v>
      </c>
      <c r="C244" s="155">
        <v>209</v>
      </c>
      <c r="D244" s="99">
        <v>132</v>
      </c>
      <c r="E244" s="99">
        <v>44</v>
      </c>
      <c r="F244" s="100">
        <v>33</v>
      </c>
    </row>
    <row r="245" spans="1:6">
      <c r="A245" s="95">
        <v>2026</v>
      </c>
      <c r="B245" s="109" t="s">
        <v>465</v>
      </c>
      <c r="C245" s="155">
        <v>159</v>
      </c>
      <c r="D245" s="99">
        <v>87</v>
      </c>
      <c r="E245" s="99">
        <v>19</v>
      </c>
      <c r="F245" s="100">
        <v>52</v>
      </c>
    </row>
    <row r="246" spans="1:6">
      <c r="A246" s="95">
        <v>2029</v>
      </c>
      <c r="B246" s="109" t="s">
        <v>466</v>
      </c>
      <c r="C246" s="155">
        <v>292</v>
      </c>
      <c r="D246" s="99">
        <v>199</v>
      </c>
      <c r="E246" s="99">
        <v>62</v>
      </c>
      <c r="F246" s="100">
        <v>31</v>
      </c>
    </row>
    <row r="247" spans="1:6">
      <c r="A247" s="95">
        <v>2031</v>
      </c>
      <c r="B247" s="109" t="s">
        <v>467</v>
      </c>
      <c r="C247" s="155">
        <v>275</v>
      </c>
      <c r="D247" s="99">
        <v>230</v>
      </c>
      <c r="E247" s="99">
        <v>8</v>
      </c>
      <c r="F247" s="100">
        <v>24</v>
      </c>
    </row>
    <row r="248" spans="1:6">
      <c r="A248" s="95">
        <v>2034</v>
      </c>
      <c r="B248" s="109" t="s">
        <v>468</v>
      </c>
      <c r="C248" s="155">
        <v>132</v>
      </c>
      <c r="D248" s="99">
        <v>66</v>
      </c>
      <c r="E248" s="99">
        <v>32</v>
      </c>
      <c r="F248" s="100">
        <v>19</v>
      </c>
    </row>
    <row r="249" spans="1:6">
      <c r="A249" s="95">
        <v>2039</v>
      </c>
      <c r="B249" s="109" t="s">
        <v>469</v>
      </c>
      <c r="C249" s="155">
        <v>159</v>
      </c>
      <c r="D249" s="99">
        <v>91</v>
      </c>
      <c r="E249" s="99">
        <v>31</v>
      </c>
      <c r="F249" s="100">
        <v>21</v>
      </c>
    </row>
    <row r="250" spans="1:6">
      <c r="A250" s="95">
        <v>2061</v>
      </c>
      <c r="B250" s="109" t="s">
        <v>470</v>
      </c>
      <c r="C250" s="155">
        <v>202</v>
      </c>
      <c r="D250" s="99">
        <v>127</v>
      </c>
      <c r="E250" s="99">
        <v>21</v>
      </c>
      <c r="F250" s="100">
        <v>51</v>
      </c>
    </row>
    <row r="251" spans="1:6">
      <c r="A251" s="95">
        <v>2062</v>
      </c>
      <c r="B251" s="109" t="s">
        <v>471</v>
      </c>
      <c r="C251" s="155">
        <v>391</v>
      </c>
      <c r="D251" s="99">
        <v>208</v>
      </c>
      <c r="E251" s="99">
        <v>65</v>
      </c>
      <c r="F251" s="100">
        <v>58</v>
      </c>
    </row>
    <row r="252" spans="1:6">
      <c r="A252" s="95">
        <v>2080</v>
      </c>
      <c r="B252" s="109" t="s">
        <v>472</v>
      </c>
      <c r="C252" s="155">
        <v>1294</v>
      </c>
      <c r="D252" s="99">
        <v>1032</v>
      </c>
      <c r="E252" s="99">
        <v>242</v>
      </c>
      <c r="F252" s="100">
        <v>20</v>
      </c>
    </row>
    <row r="253" spans="1:6">
      <c r="A253" s="95">
        <v>2081</v>
      </c>
      <c r="B253" s="109" t="s">
        <v>473</v>
      </c>
      <c r="C253" s="155">
        <v>869</v>
      </c>
      <c r="D253" s="99">
        <v>563</v>
      </c>
      <c r="E253" s="99">
        <v>230</v>
      </c>
      <c r="F253" s="100">
        <v>63</v>
      </c>
    </row>
    <row r="254" spans="1:6">
      <c r="A254" s="95">
        <v>2082</v>
      </c>
      <c r="B254" s="109" t="s">
        <v>474</v>
      </c>
      <c r="C254" s="155">
        <v>236</v>
      </c>
      <c r="D254" s="99">
        <v>172</v>
      </c>
      <c r="E254" s="99">
        <v>25</v>
      </c>
      <c r="F254" s="100">
        <v>39</v>
      </c>
    </row>
    <row r="255" spans="1:6">
      <c r="A255" s="95">
        <v>2083</v>
      </c>
      <c r="B255" s="109" t="s">
        <v>475</v>
      </c>
      <c r="C255" s="155">
        <v>369</v>
      </c>
      <c r="D255" s="99">
        <v>311</v>
      </c>
      <c r="E255" s="99">
        <v>22</v>
      </c>
      <c r="F255" s="100">
        <v>36</v>
      </c>
    </row>
    <row r="256" spans="1:6">
      <c r="A256" s="95">
        <v>2084</v>
      </c>
      <c r="B256" s="109" t="s">
        <v>476</v>
      </c>
      <c r="C256" s="155">
        <v>431</v>
      </c>
      <c r="D256" s="99">
        <v>348</v>
      </c>
      <c r="E256" s="99">
        <v>39</v>
      </c>
      <c r="F256" s="100">
        <v>44</v>
      </c>
    </row>
    <row r="257" spans="1:6">
      <c r="A257" s="95">
        <v>2085</v>
      </c>
      <c r="B257" s="109" t="s">
        <v>477</v>
      </c>
      <c r="C257" s="155">
        <v>496</v>
      </c>
      <c r="D257" s="99">
        <v>410</v>
      </c>
      <c r="E257" s="99">
        <v>30</v>
      </c>
      <c r="F257" s="100">
        <v>56</v>
      </c>
    </row>
    <row r="258" spans="1:6">
      <c r="A258" s="104">
        <v>21</v>
      </c>
      <c r="B258" s="110" t="s">
        <v>546</v>
      </c>
      <c r="C258" s="188">
        <v>5300</v>
      </c>
      <c r="D258" s="105">
        <v>3624</v>
      </c>
      <c r="E258" s="105">
        <v>957</v>
      </c>
      <c r="F258" s="106">
        <v>684</v>
      </c>
    </row>
    <row r="259" spans="1:6">
      <c r="A259" s="95">
        <v>2101</v>
      </c>
      <c r="B259" s="109" t="s">
        <v>478</v>
      </c>
      <c r="C259" s="155">
        <v>102</v>
      </c>
      <c r="D259" s="99">
        <v>64</v>
      </c>
      <c r="E259" s="99">
        <v>28</v>
      </c>
      <c r="F259" s="100">
        <v>10</v>
      </c>
    </row>
    <row r="260" spans="1:6">
      <c r="A260" s="95">
        <v>2104</v>
      </c>
      <c r="B260" s="109" t="s">
        <v>479</v>
      </c>
      <c r="C260" s="155">
        <v>167</v>
      </c>
      <c r="D260" s="99">
        <v>73</v>
      </c>
      <c r="E260" s="99">
        <v>31</v>
      </c>
      <c r="F260" s="100">
        <v>43</v>
      </c>
    </row>
    <row r="261" spans="1:6">
      <c r="A261" s="95">
        <v>2121</v>
      </c>
      <c r="B261" s="109" t="s">
        <v>480</v>
      </c>
      <c r="C261" s="155">
        <v>281</v>
      </c>
      <c r="D261" s="99">
        <v>183</v>
      </c>
      <c r="E261" s="99">
        <v>69</v>
      </c>
      <c r="F261" s="100">
        <v>29</v>
      </c>
    </row>
    <row r="262" spans="1:6">
      <c r="A262" s="95">
        <v>2132</v>
      </c>
      <c r="B262" s="109" t="s">
        <v>481</v>
      </c>
      <c r="C262" s="155">
        <v>234</v>
      </c>
      <c r="D262" s="99">
        <v>154</v>
      </c>
      <c r="E262" s="99">
        <v>45</v>
      </c>
      <c r="F262" s="100">
        <v>26</v>
      </c>
    </row>
    <row r="263" spans="1:6">
      <c r="A263" s="95">
        <v>2161</v>
      </c>
      <c r="B263" s="109" t="s">
        <v>482</v>
      </c>
      <c r="C263" s="155">
        <v>432</v>
      </c>
      <c r="D263" s="99">
        <v>300</v>
      </c>
      <c r="E263" s="99">
        <v>70</v>
      </c>
      <c r="F263" s="100">
        <v>62</v>
      </c>
    </row>
    <row r="264" spans="1:6">
      <c r="A264" s="95">
        <v>2180</v>
      </c>
      <c r="B264" s="109" t="s">
        <v>483</v>
      </c>
      <c r="C264" s="155">
        <v>1372</v>
      </c>
      <c r="D264" s="99">
        <v>1051</v>
      </c>
      <c r="E264" s="99">
        <v>153</v>
      </c>
      <c r="F264" s="100">
        <v>167</v>
      </c>
    </row>
    <row r="265" spans="1:6">
      <c r="A265" s="95">
        <v>2181</v>
      </c>
      <c r="B265" s="109" t="s">
        <v>484</v>
      </c>
      <c r="C265" s="155">
        <v>736</v>
      </c>
      <c r="D265" s="99">
        <v>451</v>
      </c>
      <c r="E265" s="99">
        <v>211</v>
      </c>
      <c r="F265" s="100">
        <v>74</v>
      </c>
    </row>
    <row r="266" spans="1:6">
      <c r="A266" s="95">
        <v>2182</v>
      </c>
      <c r="B266" s="109" t="s">
        <v>485</v>
      </c>
      <c r="C266" s="155">
        <v>561</v>
      </c>
      <c r="D266" s="99">
        <v>402</v>
      </c>
      <c r="E266" s="99">
        <v>61</v>
      </c>
      <c r="F266" s="100">
        <v>98</v>
      </c>
    </row>
    <row r="267" spans="1:6">
      <c r="A267" s="95">
        <v>2183</v>
      </c>
      <c r="B267" s="109" t="s">
        <v>486</v>
      </c>
      <c r="C267" s="155">
        <v>612</v>
      </c>
      <c r="D267" s="99">
        <v>446</v>
      </c>
      <c r="E267" s="99">
        <v>104</v>
      </c>
      <c r="F267" s="100">
        <v>62</v>
      </c>
    </row>
    <row r="268" spans="1:6">
      <c r="A268" s="95">
        <v>2184</v>
      </c>
      <c r="B268" s="109" t="s">
        <v>487</v>
      </c>
      <c r="C268" s="155">
        <v>803</v>
      </c>
      <c r="D268" s="99">
        <v>500</v>
      </c>
      <c r="E268" s="99">
        <v>185</v>
      </c>
      <c r="F268" s="100">
        <v>113</v>
      </c>
    </row>
    <row r="269" spans="1:6">
      <c r="A269" s="104">
        <v>22</v>
      </c>
      <c r="B269" s="110" t="s">
        <v>552</v>
      </c>
      <c r="C269" s="188">
        <v>4339</v>
      </c>
      <c r="D269" s="105">
        <v>2770</v>
      </c>
      <c r="E269" s="105">
        <v>766</v>
      </c>
      <c r="F269" s="106">
        <v>627</v>
      </c>
    </row>
    <row r="270" spans="1:6">
      <c r="A270" s="95">
        <v>2260</v>
      </c>
      <c r="B270" s="109" t="s">
        <v>488</v>
      </c>
      <c r="C270" s="155">
        <v>246</v>
      </c>
      <c r="D270" s="99">
        <v>103</v>
      </c>
      <c r="E270" s="99">
        <v>114</v>
      </c>
      <c r="F270" s="100">
        <v>16</v>
      </c>
    </row>
    <row r="271" spans="1:6">
      <c r="A271" s="95">
        <v>2262</v>
      </c>
      <c r="B271" s="109" t="s">
        <v>489</v>
      </c>
      <c r="C271" s="155">
        <v>338</v>
      </c>
      <c r="D271" s="99">
        <v>282</v>
      </c>
      <c r="E271" s="99">
        <v>25</v>
      </c>
      <c r="F271" s="100">
        <v>31</v>
      </c>
    </row>
    <row r="272" spans="1:6">
      <c r="A272" s="95">
        <v>2280</v>
      </c>
      <c r="B272" s="109" t="s">
        <v>490</v>
      </c>
      <c r="C272" s="155">
        <v>498</v>
      </c>
      <c r="D272" s="99">
        <v>331</v>
      </c>
      <c r="E272" s="99">
        <v>108</v>
      </c>
      <c r="F272" s="100">
        <v>55</v>
      </c>
    </row>
    <row r="273" spans="1:6">
      <c r="A273" s="95">
        <v>2281</v>
      </c>
      <c r="B273" s="109" t="s">
        <v>491</v>
      </c>
      <c r="C273" s="155">
        <v>1522</v>
      </c>
      <c r="D273" s="99">
        <v>970</v>
      </c>
      <c r="E273" s="99">
        <v>152</v>
      </c>
      <c r="F273" s="100">
        <v>275</v>
      </c>
    </row>
    <row r="274" spans="1:6">
      <c r="A274" s="95">
        <v>2282</v>
      </c>
      <c r="B274" s="109" t="s">
        <v>492</v>
      </c>
      <c r="C274" s="155">
        <v>355</v>
      </c>
      <c r="D274" s="99">
        <v>218</v>
      </c>
      <c r="E274" s="99">
        <v>38</v>
      </c>
      <c r="F274" s="100">
        <v>80</v>
      </c>
    </row>
    <row r="275" spans="1:6">
      <c r="A275" s="95">
        <v>2283</v>
      </c>
      <c r="B275" s="109" t="s">
        <v>493</v>
      </c>
      <c r="C275" s="155">
        <v>461</v>
      </c>
      <c r="D275" s="99">
        <v>292</v>
      </c>
      <c r="E275" s="99">
        <v>113</v>
      </c>
      <c r="F275" s="100">
        <v>56</v>
      </c>
    </row>
    <row r="276" spans="1:6">
      <c r="A276" s="95">
        <v>2284</v>
      </c>
      <c r="B276" s="109" t="s">
        <v>494</v>
      </c>
      <c r="C276" s="155">
        <v>921</v>
      </c>
      <c r="D276" s="99">
        <v>575</v>
      </c>
      <c r="E276" s="99">
        <v>216</v>
      </c>
      <c r="F276" s="100">
        <v>114</v>
      </c>
    </row>
    <row r="277" spans="1:6">
      <c r="A277" s="104">
        <v>23</v>
      </c>
      <c r="B277" s="110" t="s">
        <v>547</v>
      </c>
      <c r="C277" s="188">
        <v>2632</v>
      </c>
      <c r="D277" s="105">
        <v>1753</v>
      </c>
      <c r="E277" s="105">
        <v>360</v>
      </c>
      <c r="F277" s="106">
        <v>480</v>
      </c>
    </row>
    <row r="278" spans="1:6">
      <c r="A278" s="95">
        <v>2303</v>
      </c>
      <c r="B278" s="109" t="s">
        <v>495</v>
      </c>
      <c r="C278" s="155">
        <v>121</v>
      </c>
      <c r="D278" s="99">
        <v>58</v>
      </c>
      <c r="E278" s="99">
        <v>36</v>
      </c>
      <c r="F278" s="100">
        <v>21</v>
      </c>
    </row>
    <row r="279" spans="1:6">
      <c r="A279" s="95">
        <v>2305</v>
      </c>
      <c r="B279" s="109" t="s">
        <v>496</v>
      </c>
      <c r="C279" s="155">
        <v>203</v>
      </c>
      <c r="D279" s="99">
        <v>150</v>
      </c>
      <c r="E279" s="99">
        <v>17</v>
      </c>
      <c r="F279" s="100">
        <v>14</v>
      </c>
    </row>
    <row r="280" spans="1:6">
      <c r="A280" s="95">
        <v>2309</v>
      </c>
      <c r="B280" s="109" t="s">
        <v>497</v>
      </c>
      <c r="C280" s="155">
        <v>225</v>
      </c>
      <c r="D280" s="99">
        <v>166</v>
      </c>
      <c r="E280" s="99">
        <v>17</v>
      </c>
      <c r="F280" s="100">
        <v>36</v>
      </c>
    </row>
    <row r="281" spans="1:6">
      <c r="A281" s="95">
        <v>2313</v>
      </c>
      <c r="B281" s="109" t="s">
        <v>498</v>
      </c>
      <c r="C281" s="155">
        <v>240</v>
      </c>
      <c r="D281" s="99">
        <v>156</v>
      </c>
      <c r="E281" s="99">
        <v>51</v>
      </c>
      <c r="F281" s="100">
        <v>29</v>
      </c>
    </row>
    <row r="282" spans="1:6">
      <c r="A282" s="95">
        <v>2321</v>
      </c>
      <c r="B282" s="109" t="s">
        <v>499</v>
      </c>
      <c r="C282" s="155">
        <v>199</v>
      </c>
      <c r="D282" s="99">
        <v>98</v>
      </c>
      <c r="E282" s="99">
        <v>81</v>
      </c>
      <c r="F282" s="100">
        <v>20</v>
      </c>
    </row>
    <row r="283" spans="1:6">
      <c r="A283" s="95">
        <v>2326</v>
      </c>
      <c r="B283" s="109" t="s">
        <v>500</v>
      </c>
      <c r="C283" s="155">
        <v>180</v>
      </c>
      <c r="D283" s="99">
        <v>130</v>
      </c>
      <c r="E283" s="99">
        <v>33</v>
      </c>
      <c r="F283" s="100">
        <v>17</v>
      </c>
    </row>
    <row r="284" spans="1:6">
      <c r="A284" s="95">
        <v>2361</v>
      </c>
      <c r="B284" s="109" t="s">
        <v>501</v>
      </c>
      <c r="C284" s="155">
        <v>221</v>
      </c>
      <c r="D284" s="99">
        <v>153</v>
      </c>
      <c r="E284" s="99">
        <v>34</v>
      </c>
      <c r="F284" s="100">
        <v>33</v>
      </c>
    </row>
    <row r="285" spans="1:6">
      <c r="A285" s="95">
        <v>2380</v>
      </c>
      <c r="B285" s="109" t="s">
        <v>502</v>
      </c>
      <c r="C285" s="155">
        <v>1243</v>
      </c>
      <c r="D285" s="99">
        <v>842</v>
      </c>
      <c r="E285" s="99">
        <v>91</v>
      </c>
      <c r="F285" s="100">
        <v>310</v>
      </c>
    </row>
    <row r="286" spans="1:6">
      <c r="A286" s="104">
        <v>24</v>
      </c>
      <c r="B286" s="110" t="s">
        <v>553</v>
      </c>
      <c r="C286" s="188">
        <v>4810</v>
      </c>
      <c r="D286" s="105">
        <v>3036</v>
      </c>
      <c r="E286" s="105">
        <v>802</v>
      </c>
      <c r="F286" s="106">
        <v>825</v>
      </c>
    </row>
    <row r="287" spans="1:6">
      <c r="A287" s="95">
        <v>2401</v>
      </c>
      <c r="B287" s="109" t="s">
        <v>503</v>
      </c>
      <c r="C287" s="155">
        <v>148</v>
      </c>
      <c r="D287" s="99">
        <v>102</v>
      </c>
      <c r="E287" s="99">
        <v>30</v>
      </c>
      <c r="F287" s="100">
        <v>16</v>
      </c>
    </row>
    <row r="288" spans="1:6">
      <c r="A288" s="95">
        <v>2403</v>
      </c>
      <c r="B288" s="109" t="s">
        <v>504</v>
      </c>
      <c r="C288" s="155">
        <v>47</v>
      </c>
      <c r="D288" s="99">
        <v>38</v>
      </c>
      <c r="E288" s="99">
        <v>5</v>
      </c>
      <c r="F288" s="100">
        <v>4</v>
      </c>
    </row>
    <row r="289" spans="1:6">
      <c r="A289" s="95">
        <v>2404</v>
      </c>
      <c r="B289" s="109" t="s">
        <v>505</v>
      </c>
      <c r="C289" s="155">
        <v>163</v>
      </c>
      <c r="D289" s="99">
        <v>102</v>
      </c>
      <c r="E289" s="99">
        <v>49</v>
      </c>
      <c r="F289" s="100">
        <v>8</v>
      </c>
    </row>
    <row r="290" spans="1:6">
      <c r="A290" s="93">
        <v>2409</v>
      </c>
      <c r="B290" s="107" t="s">
        <v>506</v>
      </c>
      <c r="C290" s="155">
        <v>154</v>
      </c>
      <c r="D290" s="99">
        <v>105</v>
      </c>
      <c r="E290" s="99">
        <v>36</v>
      </c>
      <c r="F290" s="100">
        <v>11</v>
      </c>
    </row>
    <row r="291" spans="1:6">
      <c r="A291" s="95">
        <v>2417</v>
      </c>
      <c r="B291" s="109" t="s">
        <v>507</v>
      </c>
      <c r="C291" s="155">
        <v>70</v>
      </c>
      <c r="D291" s="99">
        <v>53</v>
      </c>
      <c r="E291" s="99">
        <v>7</v>
      </c>
      <c r="F291" s="100">
        <v>9</v>
      </c>
    </row>
    <row r="292" spans="1:6">
      <c r="A292" s="95">
        <v>2418</v>
      </c>
      <c r="B292" s="109" t="s">
        <v>508</v>
      </c>
      <c r="C292" s="155">
        <v>83</v>
      </c>
      <c r="D292" s="99">
        <v>53</v>
      </c>
      <c r="E292" s="99">
        <v>25</v>
      </c>
      <c r="F292" s="100">
        <v>4</v>
      </c>
    </row>
    <row r="293" spans="1:6">
      <c r="A293" s="95">
        <v>2421</v>
      </c>
      <c r="B293" s="109" t="s">
        <v>509</v>
      </c>
      <c r="C293" s="155">
        <v>206</v>
      </c>
      <c r="D293" s="99">
        <v>70</v>
      </c>
      <c r="E293" s="99">
        <v>36</v>
      </c>
      <c r="F293" s="100">
        <v>20</v>
      </c>
    </row>
    <row r="294" spans="1:6">
      <c r="A294" s="95">
        <v>2422</v>
      </c>
      <c r="B294" s="109" t="s">
        <v>510</v>
      </c>
      <c r="C294" s="155">
        <v>51</v>
      </c>
      <c r="D294" s="99">
        <v>28</v>
      </c>
      <c r="E294" s="99">
        <v>5</v>
      </c>
      <c r="F294" s="100" t="s">
        <v>147</v>
      </c>
    </row>
    <row r="295" spans="1:6">
      <c r="A295" s="95">
        <v>2425</v>
      </c>
      <c r="B295" s="109" t="s">
        <v>511</v>
      </c>
      <c r="C295" s="155">
        <v>81</v>
      </c>
      <c r="D295" s="99">
        <v>45</v>
      </c>
      <c r="E295" s="99">
        <v>6</v>
      </c>
      <c r="F295" s="100">
        <v>6</v>
      </c>
    </row>
    <row r="296" spans="1:6">
      <c r="A296" s="95">
        <v>2460</v>
      </c>
      <c r="B296" s="109" t="s">
        <v>512</v>
      </c>
      <c r="C296" s="155">
        <v>159</v>
      </c>
      <c r="D296" s="99">
        <v>133</v>
      </c>
      <c r="E296" s="99">
        <v>12</v>
      </c>
      <c r="F296" s="100">
        <v>14</v>
      </c>
    </row>
    <row r="297" spans="1:6">
      <c r="A297" s="95">
        <v>2462</v>
      </c>
      <c r="B297" s="109" t="s">
        <v>513</v>
      </c>
      <c r="C297" s="155">
        <v>144</v>
      </c>
      <c r="D297" s="99">
        <v>89</v>
      </c>
      <c r="E297" s="99">
        <v>36</v>
      </c>
      <c r="F297" s="100">
        <v>18</v>
      </c>
    </row>
    <row r="298" spans="1:6">
      <c r="A298" s="95">
        <v>2463</v>
      </c>
      <c r="B298" s="109" t="s">
        <v>514</v>
      </c>
      <c r="C298" s="155">
        <v>69</v>
      </c>
      <c r="D298" s="99">
        <v>39</v>
      </c>
      <c r="E298" s="99">
        <v>10</v>
      </c>
      <c r="F298" s="100">
        <v>15</v>
      </c>
    </row>
    <row r="299" spans="1:6">
      <c r="A299" s="95">
        <v>2480</v>
      </c>
      <c r="B299" s="109" t="s">
        <v>515</v>
      </c>
      <c r="C299" s="155">
        <v>1914</v>
      </c>
      <c r="D299" s="99">
        <v>1178</v>
      </c>
      <c r="E299" s="99">
        <v>428</v>
      </c>
      <c r="F299" s="100">
        <v>308</v>
      </c>
    </row>
    <row r="300" spans="1:6">
      <c r="A300" s="95">
        <v>2481</v>
      </c>
      <c r="B300" s="109" t="s">
        <v>516</v>
      </c>
      <c r="C300" s="155">
        <v>246</v>
      </c>
      <c r="D300" s="99">
        <v>153</v>
      </c>
      <c r="E300" s="99">
        <v>29</v>
      </c>
      <c r="F300" s="100">
        <v>52</v>
      </c>
    </row>
    <row r="301" spans="1:6">
      <c r="A301" s="95">
        <v>2482</v>
      </c>
      <c r="B301" s="109" t="s">
        <v>517</v>
      </c>
      <c r="C301" s="155">
        <v>1276</v>
      </c>
      <c r="D301" s="99">
        <v>848</v>
      </c>
      <c r="E301" s="99">
        <v>89</v>
      </c>
      <c r="F301" s="100">
        <v>339</v>
      </c>
    </row>
    <row r="302" spans="1:6">
      <c r="A302" s="104">
        <v>25</v>
      </c>
      <c r="B302" s="110" t="s">
        <v>548</v>
      </c>
      <c r="C302" s="188">
        <v>4745</v>
      </c>
      <c r="D302" s="105">
        <v>3833</v>
      </c>
      <c r="E302" s="105">
        <v>385</v>
      </c>
      <c r="F302" s="106">
        <v>525</v>
      </c>
    </row>
    <row r="303" spans="1:6">
      <c r="A303" s="95">
        <v>2505</v>
      </c>
      <c r="B303" s="109" t="s">
        <v>518</v>
      </c>
      <c r="C303" s="155">
        <v>165</v>
      </c>
      <c r="D303" s="99">
        <v>142</v>
      </c>
      <c r="E303" s="99">
        <v>15</v>
      </c>
      <c r="F303" s="100">
        <v>8</v>
      </c>
    </row>
    <row r="304" spans="1:6">
      <c r="A304" s="95">
        <v>2506</v>
      </c>
      <c r="B304" s="109" t="s">
        <v>519</v>
      </c>
      <c r="C304" s="155">
        <v>65</v>
      </c>
      <c r="D304" s="99">
        <v>48</v>
      </c>
      <c r="E304" s="99">
        <v>11</v>
      </c>
      <c r="F304" s="100">
        <v>6</v>
      </c>
    </row>
    <row r="305" spans="1:6">
      <c r="A305" s="95">
        <v>2510</v>
      </c>
      <c r="B305" s="109" t="s">
        <v>520</v>
      </c>
      <c r="C305" s="155">
        <v>101</v>
      </c>
      <c r="D305" s="99">
        <v>81</v>
      </c>
      <c r="E305" s="99">
        <v>9</v>
      </c>
      <c r="F305" s="100">
        <v>11</v>
      </c>
    </row>
    <row r="306" spans="1:6">
      <c r="A306" s="95">
        <v>2513</v>
      </c>
      <c r="B306" s="109" t="s">
        <v>521</v>
      </c>
      <c r="C306" s="155">
        <v>108</v>
      </c>
      <c r="D306" s="99">
        <v>84</v>
      </c>
      <c r="E306" s="99">
        <v>10</v>
      </c>
      <c r="F306" s="100">
        <v>14</v>
      </c>
    </row>
    <row r="307" spans="1:6">
      <c r="A307" s="95">
        <v>2514</v>
      </c>
      <c r="B307" s="109" t="s">
        <v>522</v>
      </c>
      <c r="C307" s="155">
        <v>380</v>
      </c>
      <c r="D307" s="99">
        <v>296</v>
      </c>
      <c r="E307" s="99">
        <v>28</v>
      </c>
      <c r="F307" s="100">
        <v>56</v>
      </c>
    </row>
    <row r="308" spans="1:6">
      <c r="A308" s="95">
        <v>2518</v>
      </c>
      <c r="B308" s="109" t="s">
        <v>523</v>
      </c>
      <c r="C308" s="155">
        <v>162</v>
      </c>
      <c r="D308" s="99">
        <v>125</v>
      </c>
      <c r="E308" s="99">
        <v>19</v>
      </c>
      <c r="F308" s="100">
        <v>16</v>
      </c>
    </row>
    <row r="309" spans="1:6">
      <c r="A309" s="93">
        <v>2521</v>
      </c>
      <c r="B309" s="107" t="s">
        <v>524</v>
      </c>
      <c r="C309" s="155">
        <v>173</v>
      </c>
      <c r="D309" s="99">
        <v>155</v>
      </c>
      <c r="E309" s="99">
        <v>6</v>
      </c>
      <c r="F309" s="100">
        <v>12</v>
      </c>
    </row>
    <row r="310" spans="1:6">
      <c r="A310" s="93">
        <v>2523</v>
      </c>
      <c r="B310" s="107" t="s">
        <v>525</v>
      </c>
      <c r="C310" s="155">
        <v>274</v>
      </c>
      <c r="D310" s="99">
        <v>232</v>
      </c>
      <c r="E310" s="99">
        <v>14</v>
      </c>
      <c r="F310" s="100">
        <v>28</v>
      </c>
    </row>
    <row r="311" spans="1:6">
      <c r="A311" s="93">
        <v>2560</v>
      </c>
      <c r="B311" s="107" t="s">
        <v>526</v>
      </c>
      <c r="C311" s="155">
        <v>176</v>
      </c>
      <c r="D311" s="99">
        <v>151</v>
      </c>
      <c r="E311" s="99">
        <v>12</v>
      </c>
      <c r="F311" s="100">
        <v>13</v>
      </c>
    </row>
    <row r="312" spans="1:6">
      <c r="A312" s="93">
        <v>2580</v>
      </c>
      <c r="B312" s="107" t="s">
        <v>527</v>
      </c>
      <c r="C312" s="155">
        <v>1193</v>
      </c>
      <c r="D312" s="99">
        <v>938</v>
      </c>
      <c r="E312" s="99">
        <v>55</v>
      </c>
      <c r="F312" s="100">
        <v>200</v>
      </c>
    </row>
    <row r="313" spans="1:6">
      <c r="A313" s="93">
        <v>2581</v>
      </c>
      <c r="B313" s="107" t="s">
        <v>528</v>
      </c>
      <c r="C313" s="155">
        <v>584</v>
      </c>
      <c r="D313" s="99">
        <v>479</v>
      </c>
      <c r="E313" s="99">
        <v>55</v>
      </c>
      <c r="F313" s="100">
        <v>50</v>
      </c>
    </row>
    <row r="314" spans="1:6">
      <c r="A314" s="93">
        <v>2582</v>
      </c>
      <c r="B314" s="107" t="s">
        <v>529</v>
      </c>
      <c r="C314" s="155">
        <v>576</v>
      </c>
      <c r="D314" s="99">
        <v>494</v>
      </c>
      <c r="E314" s="99">
        <v>51</v>
      </c>
      <c r="F314" s="100">
        <v>31</v>
      </c>
    </row>
    <row r="315" spans="1:6">
      <c r="A315" s="93">
        <v>2583</v>
      </c>
      <c r="B315" s="107" t="s">
        <v>530</v>
      </c>
      <c r="C315" s="155">
        <v>309</v>
      </c>
      <c r="D315" s="99">
        <v>233</v>
      </c>
      <c r="E315" s="99">
        <v>37</v>
      </c>
      <c r="F315" s="100">
        <v>39</v>
      </c>
    </row>
    <row r="316" spans="1:6">
      <c r="A316" s="93">
        <v>2584</v>
      </c>
      <c r="B316" s="107" t="s">
        <v>531</v>
      </c>
      <c r="C316" s="155">
        <v>479</v>
      </c>
      <c r="D316" s="99">
        <v>375</v>
      </c>
      <c r="E316" s="99">
        <v>63</v>
      </c>
      <c r="F316" s="100">
        <v>41</v>
      </c>
    </row>
    <row r="317" spans="1:6">
      <c r="A317" s="32" t="s">
        <v>777</v>
      </c>
    </row>
    <row r="318" spans="1:6">
      <c r="A318" s="114" t="s">
        <v>567</v>
      </c>
    </row>
    <row r="319" spans="1:6">
      <c r="A319" s="78" t="s">
        <v>570</v>
      </c>
    </row>
    <row r="320" spans="1:6">
      <c r="A320" s="78" t="s">
        <v>601</v>
      </c>
    </row>
    <row r="321" spans="1:1">
      <c r="A321" s="78" t="s">
        <v>576</v>
      </c>
    </row>
  </sheetData>
  <pageMargins left="0.7" right="0.7" top="0.75" bottom="0.75" header="0.3" footer="0.3"/>
  <pageSetup paperSize="9" fitToHeight="0" orientation="landscape" r:id="rId1"/>
  <ignoredErrors>
    <ignoredError sqref="A6:A220" numberStoredAsText="1"/>
  </ignoredErrors>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DA00B-A1F0-490D-817B-2A9DE6868831}">
  <sheetPr codeName="Blad9">
    <tabColor theme="2" tint="-9.9978637043366805E-2"/>
  </sheetPr>
  <dimension ref="A1:Q321"/>
  <sheetViews>
    <sheetView showGridLines="0" zoomScaleNormal="100" workbookViewId="0">
      <pane ySplit="6" topLeftCell="A7" activePane="bottomLeft" state="frozen"/>
      <selection activeCell="E44" sqref="E44"/>
      <selection pane="bottomLeft"/>
    </sheetView>
  </sheetViews>
  <sheetFormatPr defaultColWidth="9.33203125" defaultRowHeight="13.5"/>
  <cols>
    <col min="1" max="1" width="14.33203125" style="24" customWidth="1"/>
    <col min="2" max="2" width="33.83203125" style="24" customWidth="1"/>
    <col min="3" max="17" width="12.83203125" style="214" customWidth="1"/>
    <col min="18" max="21" width="9.33203125" style="24" customWidth="1"/>
    <col min="22" max="16384" width="9.33203125" style="24"/>
  </cols>
  <sheetData>
    <row r="1" spans="1:17">
      <c r="A1" s="74" t="s">
        <v>577</v>
      </c>
      <c r="B1" s="74"/>
    </row>
    <row r="2" spans="1:17" ht="17.25" customHeight="1">
      <c r="A2" s="215" t="s">
        <v>737</v>
      </c>
      <c r="B2" s="60"/>
      <c r="C2" s="215"/>
      <c r="D2" s="215"/>
      <c r="E2" s="215"/>
      <c r="F2" s="215"/>
      <c r="G2" s="215"/>
      <c r="H2" s="215"/>
      <c r="I2" s="215"/>
      <c r="J2" s="215"/>
      <c r="K2" s="215"/>
      <c r="L2" s="215"/>
      <c r="M2" s="215"/>
      <c r="N2" s="215"/>
      <c r="O2" s="215"/>
      <c r="P2" s="215"/>
      <c r="Q2" s="215"/>
    </row>
    <row r="3" spans="1:17" ht="17.25" customHeight="1">
      <c r="A3" s="58" t="s">
        <v>738</v>
      </c>
      <c r="B3" s="58"/>
      <c r="C3" s="216"/>
      <c r="D3" s="216"/>
      <c r="E3" s="216"/>
      <c r="F3" s="216"/>
      <c r="G3" s="216"/>
      <c r="H3" s="216"/>
      <c r="I3" s="216"/>
      <c r="J3" s="216"/>
      <c r="K3" s="216"/>
      <c r="L3" s="216"/>
      <c r="M3" s="216"/>
      <c r="N3" s="216"/>
      <c r="O3" s="216"/>
      <c r="P3" s="216"/>
      <c r="Q3" s="216"/>
    </row>
    <row r="4" spans="1:17" ht="15">
      <c r="A4" s="120" t="s">
        <v>122</v>
      </c>
      <c r="B4" s="121" t="s">
        <v>121</v>
      </c>
      <c r="C4" s="217" t="s">
        <v>126</v>
      </c>
      <c r="D4" s="217" t="s">
        <v>114</v>
      </c>
      <c r="E4" s="217" t="s">
        <v>127</v>
      </c>
      <c r="F4" s="217" t="s">
        <v>128</v>
      </c>
      <c r="G4" s="217" t="s">
        <v>115</v>
      </c>
      <c r="H4" s="217" t="s">
        <v>129</v>
      </c>
      <c r="I4" s="217" t="s">
        <v>116</v>
      </c>
      <c r="J4" s="217" t="s">
        <v>130</v>
      </c>
      <c r="K4" s="217" t="s">
        <v>107</v>
      </c>
      <c r="L4" s="217" t="s">
        <v>131</v>
      </c>
      <c r="M4" s="217" t="s">
        <v>108</v>
      </c>
      <c r="N4" s="217" t="s">
        <v>132</v>
      </c>
      <c r="O4" s="217" t="s">
        <v>109</v>
      </c>
      <c r="P4" s="217" t="s">
        <v>133</v>
      </c>
      <c r="Q4" s="218" t="s">
        <v>134</v>
      </c>
    </row>
    <row r="5" spans="1:17" ht="15">
      <c r="A5" s="93"/>
      <c r="B5" s="107"/>
      <c r="C5" s="217" t="s">
        <v>110</v>
      </c>
      <c r="D5" s="219" t="s">
        <v>111</v>
      </c>
      <c r="E5" s="217" t="s">
        <v>110</v>
      </c>
      <c r="F5" s="219" t="s">
        <v>111</v>
      </c>
      <c r="G5" s="217" t="s">
        <v>110</v>
      </c>
      <c r="H5" s="219" t="s">
        <v>111</v>
      </c>
      <c r="I5" s="217" t="s">
        <v>110</v>
      </c>
      <c r="J5" s="217" t="s">
        <v>111</v>
      </c>
      <c r="K5" s="217" t="s">
        <v>110</v>
      </c>
      <c r="L5" s="217" t="s">
        <v>111</v>
      </c>
      <c r="M5" s="217" t="s">
        <v>110</v>
      </c>
      <c r="N5" s="217" t="s">
        <v>111</v>
      </c>
      <c r="O5" s="220" t="s">
        <v>110</v>
      </c>
      <c r="P5" s="217" t="s">
        <v>111</v>
      </c>
      <c r="Q5" s="221" t="s">
        <v>112</v>
      </c>
    </row>
    <row r="6" spans="1:17">
      <c r="A6" s="101">
        <v>0</v>
      </c>
      <c r="B6" s="117" t="s">
        <v>142</v>
      </c>
      <c r="C6" s="222">
        <v>10683</v>
      </c>
      <c r="D6" s="223">
        <v>10577</v>
      </c>
      <c r="E6" s="222">
        <v>14368</v>
      </c>
      <c r="F6" s="223">
        <v>10798</v>
      </c>
      <c r="G6" s="222">
        <v>21509</v>
      </c>
      <c r="H6" s="223">
        <v>13712</v>
      </c>
      <c r="I6" s="222">
        <v>25020</v>
      </c>
      <c r="J6" s="222">
        <v>12939</v>
      </c>
      <c r="K6" s="222">
        <v>17804</v>
      </c>
      <c r="L6" s="222">
        <v>7682</v>
      </c>
      <c r="M6" s="222">
        <v>6577</v>
      </c>
      <c r="N6" s="222">
        <v>2124</v>
      </c>
      <c r="O6" s="222">
        <v>95961</v>
      </c>
      <c r="P6" s="222">
        <v>57832</v>
      </c>
      <c r="Q6" s="224">
        <v>153793</v>
      </c>
    </row>
    <row r="7" spans="1:17">
      <c r="A7" s="104" t="s">
        <v>143</v>
      </c>
      <c r="B7" s="110" t="s">
        <v>533</v>
      </c>
      <c r="C7" s="225">
        <v>2484</v>
      </c>
      <c r="D7" s="226">
        <v>2166</v>
      </c>
      <c r="E7" s="225">
        <v>3310</v>
      </c>
      <c r="F7" s="226">
        <v>2220</v>
      </c>
      <c r="G7" s="225">
        <v>4732</v>
      </c>
      <c r="H7" s="226">
        <v>2685</v>
      </c>
      <c r="I7" s="225">
        <v>4927</v>
      </c>
      <c r="J7" s="225">
        <v>2457</v>
      </c>
      <c r="K7" s="225">
        <v>3468</v>
      </c>
      <c r="L7" s="225">
        <v>1402</v>
      </c>
      <c r="M7" s="225">
        <v>1423</v>
      </c>
      <c r="N7" s="225">
        <v>418</v>
      </c>
      <c r="O7" s="225">
        <v>20344</v>
      </c>
      <c r="P7" s="225">
        <v>11348</v>
      </c>
      <c r="Q7" s="227">
        <v>31692</v>
      </c>
    </row>
    <row r="8" spans="1:17">
      <c r="A8" s="95" t="s">
        <v>145</v>
      </c>
      <c r="B8" s="109" t="s">
        <v>146</v>
      </c>
      <c r="C8" s="222">
        <v>44</v>
      </c>
      <c r="D8" s="223">
        <v>30</v>
      </c>
      <c r="E8" s="222">
        <v>69</v>
      </c>
      <c r="F8" s="223">
        <v>38</v>
      </c>
      <c r="G8" s="222">
        <v>88</v>
      </c>
      <c r="H8" s="223">
        <v>46</v>
      </c>
      <c r="I8" s="222">
        <v>80</v>
      </c>
      <c r="J8" s="222">
        <v>41</v>
      </c>
      <c r="K8" s="222">
        <v>48</v>
      </c>
      <c r="L8" s="222">
        <v>20</v>
      </c>
      <c r="M8" s="222">
        <v>21</v>
      </c>
      <c r="N8" s="222">
        <v>5</v>
      </c>
      <c r="O8" s="222">
        <v>350</v>
      </c>
      <c r="P8" s="222">
        <v>180</v>
      </c>
      <c r="Q8" s="224">
        <v>530</v>
      </c>
    </row>
    <row r="9" spans="1:17">
      <c r="A9" s="95" t="s">
        <v>148</v>
      </c>
      <c r="B9" s="109" t="s">
        <v>149</v>
      </c>
      <c r="C9" s="228">
        <v>20</v>
      </c>
      <c r="D9" s="229">
        <v>21</v>
      </c>
      <c r="E9" s="228">
        <v>28</v>
      </c>
      <c r="F9" s="229">
        <v>19</v>
      </c>
      <c r="G9" s="228">
        <v>65</v>
      </c>
      <c r="H9" s="229">
        <v>39</v>
      </c>
      <c r="I9" s="228">
        <v>66</v>
      </c>
      <c r="J9" s="228">
        <v>43</v>
      </c>
      <c r="K9" s="228">
        <v>39</v>
      </c>
      <c r="L9" s="228">
        <v>18</v>
      </c>
      <c r="M9" s="228">
        <v>12</v>
      </c>
      <c r="N9" s="228">
        <v>6</v>
      </c>
      <c r="O9" s="230">
        <v>230</v>
      </c>
      <c r="P9" s="228">
        <v>146</v>
      </c>
      <c r="Q9" s="231">
        <v>376</v>
      </c>
    </row>
    <row r="10" spans="1:17">
      <c r="A10" s="95" t="s">
        <v>150</v>
      </c>
      <c r="B10" s="109" t="s">
        <v>151</v>
      </c>
      <c r="C10" s="228">
        <v>40</v>
      </c>
      <c r="D10" s="229">
        <v>28</v>
      </c>
      <c r="E10" s="228">
        <v>58</v>
      </c>
      <c r="F10" s="229">
        <v>47</v>
      </c>
      <c r="G10" s="228">
        <v>93</v>
      </c>
      <c r="H10" s="229">
        <v>62</v>
      </c>
      <c r="I10" s="228">
        <v>97</v>
      </c>
      <c r="J10" s="228">
        <v>65</v>
      </c>
      <c r="K10" s="228">
        <v>58</v>
      </c>
      <c r="L10" s="228">
        <v>36</v>
      </c>
      <c r="M10" s="228">
        <v>24</v>
      </c>
      <c r="N10" s="228">
        <v>9</v>
      </c>
      <c r="O10" s="230">
        <v>370</v>
      </c>
      <c r="P10" s="228">
        <v>247</v>
      </c>
      <c r="Q10" s="231">
        <v>617</v>
      </c>
    </row>
    <row r="11" spans="1:17">
      <c r="A11" s="95" t="s">
        <v>152</v>
      </c>
      <c r="B11" s="109" t="s">
        <v>153</v>
      </c>
      <c r="C11" s="228">
        <v>34</v>
      </c>
      <c r="D11" s="229">
        <v>32</v>
      </c>
      <c r="E11" s="228">
        <v>44</v>
      </c>
      <c r="F11" s="229">
        <v>41</v>
      </c>
      <c r="G11" s="228">
        <v>79</v>
      </c>
      <c r="H11" s="229">
        <v>49</v>
      </c>
      <c r="I11" s="228">
        <v>75</v>
      </c>
      <c r="J11" s="228">
        <v>29</v>
      </c>
      <c r="K11" s="228">
        <v>44</v>
      </c>
      <c r="L11" s="228">
        <v>33</v>
      </c>
      <c r="M11" s="228">
        <v>19</v>
      </c>
      <c r="N11" s="228">
        <v>4</v>
      </c>
      <c r="O11" s="230">
        <v>295</v>
      </c>
      <c r="P11" s="228">
        <v>188</v>
      </c>
      <c r="Q11" s="231">
        <v>483</v>
      </c>
    </row>
    <row r="12" spans="1:17">
      <c r="A12" s="95" t="s">
        <v>154</v>
      </c>
      <c r="B12" s="109" t="s">
        <v>155</v>
      </c>
      <c r="C12" s="228">
        <v>112</v>
      </c>
      <c r="D12" s="229">
        <v>90</v>
      </c>
      <c r="E12" s="228">
        <v>122</v>
      </c>
      <c r="F12" s="229">
        <v>72</v>
      </c>
      <c r="G12" s="228">
        <v>182</v>
      </c>
      <c r="H12" s="229">
        <v>106</v>
      </c>
      <c r="I12" s="228">
        <v>227</v>
      </c>
      <c r="J12" s="228">
        <v>124</v>
      </c>
      <c r="K12" s="228">
        <v>136</v>
      </c>
      <c r="L12" s="228">
        <v>67</v>
      </c>
      <c r="M12" s="228">
        <v>48</v>
      </c>
      <c r="N12" s="228">
        <v>24</v>
      </c>
      <c r="O12" s="230">
        <v>827</v>
      </c>
      <c r="P12" s="228">
        <v>483</v>
      </c>
      <c r="Q12" s="231">
        <v>1310</v>
      </c>
    </row>
    <row r="13" spans="1:17">
      <c r="A13" s="95" t="s">
        <v>156</v>
      </c>
      <c r="B13" s="109" t="s">
        <v>157</v>
      </c>
      <c r="C13" s="228">
        <v>33</v>
      </c>
      <c r="D13" s="229">
        <v>21</v>
      </c>
      <c r="E13" s="228">
        <v>55</v>
      </c>
      <c r="F13" s="229">
        <v>42</v>
      </c>
      <c r="G13" s="228">
        <v>82</v>
      </c>
      <c r="H13" s="229">
        <v>67</v>
      </c>
      <c r="I13" s="228">
        <v>96</v>
      </c>
      <c r="J13" s="228">
        <v>51</v>
      </c>
      <c r="K13" s="228">
        <v>49</v>
      </c>
      <c r="L13" s="228">
        <v>25</v>
      </c>
      <c r="M13" s="228">
        <v>14</v>
      </c>
      <c r="N13" s="228">
        <v>8</v>
      </c>
      <c r="O13" s="230">
        <v>329</v>
      </c>
      <c r="P13" s="228">
        <v>214</v>
      </c>
      <c r="Q13" s="231">
        <v>543</v>
      </c>
    </row>
    <row r="14" spans="1:17">
      <c r="A14" s="95" t="s">
        <v>158</v>
      </c>
      <c r="B14" s="109" t="s">
        <v>159</v>
      </c>
      <c r="C14" s="228">
        <v>86</v>
      </c>
      <c r="D14" s="229">
        <v>86</v>
      </c>
      <c r="E14" s="228">
        <v>115</v>
      </c>
      <c r="F14" s="229">
        <v>73</v>
      </c>
      <c r="G14" s="228">
        <v>167</v>
      </c>
      <c r="H14" s="229">
        <v>96</v>
      </c>
      <c r="I14" s="228">
        <v>177</v>
      </c>
      <c r="J14" s="228">
        <v>96</v>
      </c>
      <c r="K14" s="228">
        <v>116</v>
      </c>
      <c r="L14" s="228">
        <v>46</v>
      </c>
      <c r="M14" s="228">
        <v>37</v>
      </c>
      <c r="N14" s="228">
        <v>14</v>
      </c>
      <c r="O14" s="230">
        <v>698</v>
      </c>
      <c r="P14" s="228">
        <v>411</v>
      </c>
      <c r="Q14" s="231">
        <v>1109</v>
      </c>
    </row>
    <row r="15" spans="1:17">
      <c r="A15" s="95" t="s">
        <v>160</v>
      </c>
      <c r="B15" s="109" t="s">
        <v>161</v>
      </c>
      <c r="C15" s="228">
        <v>71</v>
      </c>
      <c r="D15" s="229">
        <v>72</v>
      </c>
      <c r="E15" s="228">
        <v>137</v>
      </c>
      <c r="F15" s="229">
        <v>84</v>
      </c>
      <c r="G15" s="228">
        <v>176</v>
      </c>
      <c r="H15" s="229">
        <v>89</v>
      </c>
      <c r="I15" s="228">
        <v>151</v>
      </c>
      <c r="J15" s="228">
        <v>83</v>
      </c>
      <c r="K15" s="228">
        <v>85</v>
      </c>
      <c r="L15" s="228">
        <v>41</v>
      </c>
      <c r="M15" s="228">
        <v>24</v>
      </c>
      <c r="N15" s="228">
        <v>7</v>
      </c>
      <c r="O15" s="230">
        <v>644</v>
      </c>
      <c r="P15" s="228">
        <v>376</v>
      </c>
      <c r="Q15" s="231">
        <v>1020</v>
      </c>
    </row>
    <row r="16" spans="1:17">
      <c r="A16" s="95" t="s">
        <v>162</v>
      </c>
      <c r="B16" s="109" t="s">
        <v>163</v>
      </c>
      <c r="C16" s="228" t="s">
        <v>147</v>
      </c>
      <c r="D16" s="229">
        <v>9</v>
      </c>
      <c r="E16" s="228">
        <v>24</v>
      </c>
      <c r="F16" s="229">
        <v>20</v>
      </c>
      <c r="G16" s="228">
        <v>46</v>
      </c>
      <c r="H16" s="229">
        <v>35</v>
      </c>
      <c r="I16" s="228">
        <v>35</v>
      </c>
      <c r="J16" s="228">
        <v>22</v>
      </c>
      <c r="K16" s="228">
        <v>18</v>
      </c>
      <c r="L16" s="228">
        <v>17</v>
      </c>
      <c r="M16" s="228" t="s">
        <v>147</v>
      </c>
      <c r="N16" s="228">
        <v>4</v>
      </c>
      <c r="O16" s="230">
        <v>148</v>
      </c>
      <c r="P16" s="228">
        <v>107</v>
      </c>
      <c r="Q16" s="231">
        <v>255</v>
      </c>
    </row>
    <row r="17" spans="1:17">
      <c r="A17" s="95" t="s">
        <v>164</v>
      </c>
      <c r="B17" s="109" t="s">
        <v>165</v>
      </c>
      <c r="C17" s="228">
        <v>89</v>
      </c>
      <c r="D17" s="229">
        <v>63</v>
      </c>
      <c r="E17" s="228">
        <v>124</v>
      </c>
      <c r="F17" s="229">
        <v>84</v>
      </c>
      <c r="G17" s="228">
        <v>159</v>
      </c>
      <c r="H17" s="229">
        <v>92</v>
      </c>
      <c r="I17" s="228">
        <v>124</v>
      </c>
      <c r="J17" s="228">
        <v>77</v>
      </c>
      <c r="K17" s="228">
        <v>88</v>
      </c>
      <c r="L17" s="228">
        <v>37</v>
      </c>
      <c r="M17" s="228">
        <v>20</v>
      </c>
      <c r="N17" s="228">
        <v>7</v>
      </c>
      <c r="O17" s="230">
        <v>604</v>
      </c>
      <c r="P17" s="228">
        <v>360</v>
      </c>
      <c r="Q17" s="231">
        <v>964</v>
      </c>
    </row>
    <row r="18" spans="1:17">
      <c r="A18" s="95" t="s">
        <v>166</v>
      </c>
      <c r="B18" s="109" t="s">
        <v>167</v>
      </c>
      <c r="C18" s="228">
        <v>22</v>
      </c>
      <c r="D18" s="229">
        <v>33</v>
      </c>
      <c r="E18" s="228">
        <v>54</v>
      </c>
      <c r="F18" s="229">
        <v>33</v>
      </c>
      <c r="G18" s="228">
        <v>105</v>
      </c>
      <c r="H18" s="229">
        <v>59</v>
      </c>
      <c r="I18" s="228">
        <v>107</v>
      </c>
      <c r="J18" s="228">
        <v>69</v>
      </c>
      <c r="K18" s="228">
        <v>71</v>
      </c>
      <c r="L18" s="228">
        <v>40</v>
      </c>
      <c r="M18" s="228">
        <v>21</v>
      </c>
      <c r="N18" s="228">
        <v>11</v>
      </c>
      <c r="O18" s="230">
        <v>380</v>
      </c>
      <c r="P18" s="228">
        <v>245</v>
      </c>
      <c r="Q18" s="231">
        <v>625</v>
      </c>
    </row>
    <row r="19" spans="1:17">
      <c r="A19" s="95" t="s">
        <v>168</v>
      </c>
      <c r="B19" s="109" t="s">
        <v>169</v>
      </c>
      <c r="C19" s="228">
        <v>28</v>
      </c>
      <c r="D19" s="229">
        <v>30</v>
      </c>
      <c r="E19" s="228">
        <v>46</v>
      </c>
      <c r="F19" s="229">
        <v>30</v>
      </c>
      <c r="G19" s="228">
        <v>61</v>
      </c>
      <c r="H19" s="229">
        <v>32</v>
      </c>
      <c r="I19" s="228">
        <v>58</v>
      </c>
      <c r="J19" s="228">
        <v>44</v>
      </c>
      <c r="K19" s="228">
        <v>41</v>
      </c>
      <c r="L19" s="228">
        <v>16</v>
      </c>
      <c r="M19" s="228">
        <v>10</v>
      </c>
      <c r="N19" s="228">
        <v>5</v>
      </c>
      <c r="O19" s="230">
        <v>244</v>
      </c>
      <c r="P19" s="228">
        <v>157</v>
      </c>
      <c r="Q19" s="231">
        <v>401</v>
      </c>
    </row>
    <row r="20" spans="1:17">
      <c r="A20" s="95" t="s">
        <v>170</v>
      </c>
      <c r="B20" s="109" t="s">
        <v>171</v>
      </c>
      <c r="C20" s="228" t="s">
        <v>147</v>
      </c>
      <c r="D20" s="229">
        <v>5</v>
      </c>
      <c r="E20" s="228">
        <v>14</v>
      </c>
      <c r="F20" s="229">
        <v>13</v>
      </c>
      <c r="G20" s="228">
        <v>28</v>
      </c>
      <c r="H20" s="229">
        <v>12</v>
      </c>
      <c r="I20" s="228">
        <v>19</v>
      </c>
      <c r="J20" s="228">
        <v>10</v>
      </c>
      <c r="K20" s="228">
        <v>11</v>
      </c>
      <c r="L20" s="228">
        <v>7</v>
      </c>
      <c r="M20" s="228" t="s">
        <v>147</v>
      </c>
      <c r="N20" s="228">
        <v>0</v>
      </c>
      <c r="O20" s="230">
        <v>84</v>
      </c>
      <c r="P20" s="228">
        <v>47</v>
      </c>
      <c r="Q20" s="231">
        <v>131</v>
      </c>
    </row>
    <row r="21" spans="1:17">
      <c r="A21" s="95" t="s">
        <v>172</v>
      </c>
      <c r="B21" s="109" t="s">
        <v>173</v>
      </c>
      <c r="C21" s="228">
        <v>40</v>
      </c>
      <c r="D21" s="229">
        <v>33</v>
      </c>
      <c r="E21" s="228">
        <v>70</v>
      </c>
      <c r="F21" s="229">
        <v>47</v>
      </c>
      <c r="G21" s="228">
        <v>120</v>
      </c>
      <c r="H21" s="229">
        <v>81</v>
      </c>
      <c r="I21" s="228">
        <v>150</v>
      </c>
      <c r="J21" s="228">
        <v>94</v>
      </c>
      <c r="K21" s="228">
        <v>101</v>
      </c>
      <c r="L21" s="228">
        <v>67</v>
      </c>
      <c r="M21" s="228">
        <v>49</v>
      </c>
      <c r="N21" s="228">
        <v>19</v>
      </c>
      <c r="O21" s="230">
        <v>530</v>
      </c>
      <c r="P21" s="228">
        <v>341</v>
      </c>
      <c r="Q21" s="231">
        <v>871</v>
      </c>
    </row>
    <row r="22" spans="1:17">
      <c r="A22" s="95" t="s">
        <v>174</v>
      </c>
      <c r="B22" s="109" t="s">
        <v>175</v>
      </c>
      <c r="C22" s="228">
        <v>16</v>
      </c>
      <c r="D22" s="229">
        <v>12</v>
      </c>
      <c r="E22" s="228">
        <v>34</v>
      </c>
      <c r="F22" s="229">
        <v>17</v>
      </c>
      <c r="G22" s="228">
        <v>74</v>
      </c>
      <c r="H22" s="229">
        <v>35</v>
      </c>
      <c r="I22" s="228">
        <v>90</v>
      </c>
      <c r="J22" s="228">
        <v>38</v>
      </c>
      <c r="K22" s="228">
        <v>65</v>
      </c>
      <c r="L22" s="228">
        <v>31</v>
      </c>
      <c r="M22" s="228">
        <v>35</v>
      </c>
      <c r="N22" s="228">
        <v>6</v>
      </c>
      <c r="O22" s="230">
        <v>314</v>
      </c>
      <c r="P22" s="228">
        <v>139</v>
      </c>
      <c r="Q22" s="231">
        <v>453</v>
      </c>
    </row>
    <row r="23" spans="1:17">
      <c r="A23" s="95" t="s">
        <v>176</v>
      </c>
      <c r="B23" s="109" t="s">
        <v>177</v>
      </c>
      <c r="C23" s="228">
        <v>60</v>
      </c>
      <c r="D23" s="229">
        <v>43</v>
      </c>
      <c r="E23" s="228">
        <v>76</v>
      </c>
      <c r="F23" s="229">
        <v>49</v>
      </c>
      <c r="G23" s="228">
        <v>132</v>
      </c>
      <c r="H23" s="229">
        <v>63</v>
      </c>
      <c r="I23" s="228">
        <v>121</v>
      </c>
      <c r="J23" s="228">
        <v>70</v>
      </c>
      <c r="K23" s="228">
        <v>96</v>
      </c>
      <c r="L23" s="228">
        <v>42</v>
      </c>
      <c r="M23" s="228">
        <v>35</v>
      </c>
      <c r="N23" s="228">
        <v>15</v>
      </c>
      <c r="O23" s="230">
        <v>520</v>
      </c>
      <c r="P23" s="228">
        <v>282</v>
      </c>
      <c r="Q23" s="231">
        <v>802</v>
      </c>
    </row>
    <row r="24" spans="1:17">
      <c r="A24" s="95" t="s">
        <v>178</v>
      </c>
      <c r="B24" s="109" t="s">
        <v>144</v>
      </c>
      <c r="C24" s="228">
        <v>1292</v>
      </c>
      <c r="D24" s="229">
        <v>1152</v>
      </c>
      <c r="E24" s="228">
        <v>1538</v>
      </c>
      <c r="F24" s="229">
        <v>1023</v>
      </c>
      <c r="G24" s="228">
        <v>2040</v>
      </c>
      <c r="H24" s="229">
        <v>1091</v>
      </c>
      <c r="I24" s="228">
        <v>2117</v>
      </c>
      <c r="J24" s="228">
        <v>914</v>
      </c>
      <c r="K24" s="228">
        <v>1601</v>
      </c>
      <c r="L24" s="228">
        <v>524</v>
      </c>
      <c r="M24" s="228">
        <v>747</v>
      </c>
      <c r="N24" s="228">
        <v>165</v>
      </c>
      <c r="O24" s="230">
        <v>9335</v>
      </c>
      <c r="P24" s="228">
        <v>4869</v>
      </c>
      <c r="Q24" s="231">
        <v>14204</v>
      </c>
    </row>
    <row r="25" spans="1:17">
      <c r="A25" s="95" t="s">
        <v>179</v>
      </c>
      <c r="B25" s="109" t="s">
        <v>180</v>
      </c>
      <c r="C25" s="228">
        <v>90</v>
      </c>
      <c r="D25" s="229">
        <v>66</v>
      </c>
      <c r="E25" s="228">
        <v>105</v>
      </c>
      <c r="F25" s="229">
        <v>85</v>
      </c>
      <c r="G25" s="228">
        <v>180</v>
      </c>
      <c r="H25" s="229">
        <v>101</v>
      </c>
      <c r="I25" s="228">
        <v>193</v>
      </c>
      <c r="J25" s="228">
        <v>103</v>
      </c>
      <c r="K25" s="228">
        <v>136</v>
      </c>
      <c r="L25" s="228">
        <v>55</v>
      </c>
      <c r="M25" s="228">
        <v>46</v>
      </c>
      <c r="N25" s="228">
        <v>18</v>
      </c>
      <c r="O25" s="230">
        <v>750</v>
      </c>
      <c r="P25" s="228">
        <v>428</v>
      </c>
      <c r="Q25" s="231">
        <v>1178</v>
      </c>
    </row>
    <row r="26" spans="1:17">
      <c r="A26" s="95" t="s">
        <v>181</v>
      </c>
      <c r="B26" s="109" t="s">
        <v>182</v>
      </c>
      <c r="C26" s="228">
        <v>90</v>
      </c>
      <c r="D26" s="229">
        <v>75</v>
      </c>
      <c r="E26" s="228">
        <v>151</v>
      </c>
      <c r="F26" s="229">
        <v>88</v>
      </c>
      <c r="G26" s="228">
        <v>216</v>
      </c>
      <c r="H26" s="229">
        <v>135</v>
      </c>
      <c r="I26" s="228">
        <v>238</v>
      </c>
      <c r="J26" s="228">
        <v>127</v>
      </c>
      <c r="K26" s="228">
        <v>157</v>
      </c>
      <c r="L26" s="228">
        <v>63</v>
      </c>
      <c r="M26" s="228">
        <v>54</v>
      </c>
      <c r="N26" s="228">
        <v>26</v>
      </c>
      <c r="O26" s="230">
        <v>906</v>
      </c>
      <c r="P26" s="228">
        <v>514</v>
      </c>
      <c r="Q26" s="231">
        <v>1420</v>
      </c>
    </row>
    <row r="27" spans="1:17">
      <c r="A27" s="95" t="s">
        <v>183</v>
      </c>
      <c r="B27" s="109" t="s">
        <v>184</v>
      </c>
      <c r="C27" s="228">
        <v>40</v>
      </c>
      <c r="D27" s="229">
        <v>44</v>
      </c>
      <c r="E27" s="228">
        <v>66</v>
      </c>
      <c r="F27" s="229">
        <v>49</v>
      </c>
      <c r="G27" s="228">
        <v>85</v>
      </c>
      <c r="H27" s="229">
        <v>59</v>
      </c>
      <c r="I27" s="228">
        <v>66</v>
      </c>
      <c r="J27" s="228">
        <v>35</v>
      </c>
      <c r="K27" s="228">
        <v>59</v>
      </c>
      <c r="L27" s="228">
        <v>19</v>
      </c>
      <c r="M27" s="228">
        <v>22</v>
      </c>
      <c r="N27" s="228">
        <v>7</v>
      </c>
      <c r="O27" s="230">
        <v>338</v>
      </c>
      <c r="P27" s="228">
        <v>213</v>
      </c>
      <c r="Q27" s="231">
        <v>551</v>
      </c>
    </row>
    <row r="28" spans="1:17">
      <c r="A28" s="95" t="s">
        <v>185</v>
      </c>
      <c r="B28" s="109" t="s">
        <v>186</v>
      </c>
      <c r="C28" s="228">
        <v>57</v>
      </c>
      <c r="D28" s="229">
        <v>51</v>
      </c>
      <c r="E28" s="228">
        <v>115</v>
      </c>
      <c r="F28" s="229">
        <v>64</v>
      </c>
      <c r="G28" s="228">
        <v>129</v>
      </c>
      <c r="H28" s="229">
        <v>69</v>
      </c>
      <c r="I28" s="228">
        <v>157</v>
      </c>
      <c r="J28" s="228">
        <v>40</v>
      </c>
      <c r="K28" s="228">
        <v>98</v>
      </c>
      <c r="L28" s="228">
        <v>33</v>
      </c>
      <c r="M28" s="228">
        <v>47</v>
      </c>
      <c r="N28" s="228">
        <v>16</v>
      </c>
      <c r="O28" s="230">
        <v>603</v>
      </c>
      <c r="P28" s="228">
        <v>273</v>
      </c>
      <c r="Q28" s="231">
        <v>876</v>
      </c>
    </row>
    <row r="29" spans="1:17">
      <c r="A29" s="95" t="s">
        <v>187</v>
      </c>
      <c r="B29" s="109" t="s">
        <v>188</v>
      </c>
      <c r="C29" s="228">
        <v>31</v>
      </c>
      <c r="D29" s="229">
        <v>29</v>
      </c>
      <c r="E29" s="228">
        <v>54</v>
      </c>
      <c r="F29" s="229">
        <v>36</v>
      </c>
      <c r="G29" s="228">
        <v>96</v>
      </c>
      <c r="H29" s="229">
        <v>61</v>
      </c>
      <c r="I29" s="228">
        <v>149</v>
      </c>
      <c r="J29" s="228">
        <v>73</v>
      </c>
      <c r="K29" s="228">
        <v>114</v>
      </c>
      <c r="L29" s="228">
        <v>51</v>
      </c>
      <c r="M29" s="228">
        <v>53</v>
      </c>
      <c r="N29" s="228">
        <v>18</v>
      </c>
      <c r="O29" s="230">
        <v>497</v>
      </c>
      <c r="P29" s="228">
        <v>268</v>
      </c>
      <c r="Q29" s="231">
        <v>765</v>
      </c>
    </row>
    <row r="30" spans="1:17">
      <c r="A30" s="95" t="s">
        <v>189</v>
      </c>
      <c r="B30" s="109" t="s">
        <v>190</v>
      </c>
      <c r="C30" s="228">
        <v>9</v>
      </c>
      <c r="D30" s="229">
        <v>7</v>
      </c>
      <c r="E30" s="228">
        <v>17</v>
      </c>
      <c r="F30" s="229">
        <v>22</v>
      </c>
      <c r="G30" s="228">
        <v>25</v>
      </c>
      <c r="H30" s="229">
        <v>14</v>
      </c>
      <c r="I30" s="228">
        <v>22</v>
      </c>
      <c r="J30" s="228">
        <v>17</v>
      </c>
      <c r="K30" s="228">
        <v>20</v>
      </c>
      <c r="L30" s="228" t="s">
        <v>147</v>
      </c>
      <c r="M30" s="228">
        <v>8</v>
      </c>
      <c r="N30" s="228" t="s">
        <v>147</v>
      </c>
      <c r="O30" s="230">
        <v>101</v>
      </c>
      <c r="P30" s="228">
        <v>72</v>
      </c>
      <c r="Q30" s="231">
        <v>173</v>
      </c>
    </row>
    <row r="31" spans="1:17">
      <c r="A31" s="95" t="s">
        <v>191</v>
      </c>
      <c r="B31" s="109" t="s">
        <v>192</v>
      </c>
      <c r="C31" s="228">
        <v>86</v>
      </c>
      <c r="D31" s="229">
        <v>74</v>
      </c>
      <c r="E31" s="228">
        <v>114</v>
      </c>
      <c r="F31" s="229">
        <v>83</v>
      </c>
      <c r="G31" s="228">
        <v>168</v>
      </c>
      <c r="H31" s="229">
        <v>119</v>
      </c>
      <c r="I31" s="228">
        <v>161</v>
      </c>
      <c r="J31" s="228">
        <v>108</v>
      </c>
      <c r="K31" s="228">
        <v>128</v>
      </c>
      <c r="L31" s="228">
        <v>52</v>
      </c>
      <c r="M31" s="228">
        <v>39</v>
      </c>
      <c r="N31" s="228">
        <v>16</v>
      </c>
      <c r="O31" s="230">
        <v>696</v>
      </c>
      <c r="P31" s="228">
        <v>452</v>
      </c>
      <c r="Q31" s="231">
        <v>1148</v>
      </c>
    </row>
    <row r="32" spans="1:17">
      <c r="A32" s="95" t="s">
        <v>193</v>
      </c>
      <c r="B32" s="109" t="s">
        <v>194</v>
      </c>
      <c r="C32" s="228">
        <v>35</v>
      </c>
      <c r="D32" s="229">
        <v>28</v>
      </c>
      <c r="E32" s="228">
        <v>36</v>
      </c>
      <c r="F32" s="229">
        <v>22</v>
      </c>
      <c r="G32" s="228">
        <v>68</v>
      </c>
      <c r="H32" s="229">
        <v>36</v>
      </c>
      <c r="I32" s="228">
        <v>76</v>
      </c>
      <c r="J32" s="228">
        <v>40</v>
      </c>
      <c r="K32" s="228">
        <v>49</v>
      </c>
      <c r="L32" s="228" t="s">
        <v>147</v>
      </c>
      <c r="M32" s="228">
        <v>10</v>
      </c>
      <c r="N32" s="228" t="s">
        <v>147</v>
      </c>
      <c r="O32" s="230">
        <v>274</v>
      </c>
      <c r="P32" s="228">
        <v>145</v>
      </c>
      <c r="Q32" s="231">
        <v>419</v>
      </c>
    </row>
    <row r="33" spans="1:17">
      <c r="A33" s="118" t="s">
        <v>195</v>
      </c>
      <c r="B33" s="119" t="s">
        <v>196</v>
      </c>
      <c r="C33" s="228">
        <v>31</v>
      </c>
      <c r="D33" s="229">
        <v>34</v>
      </c>
      <c r="E33" s="228">
        <v>45</v>
      </c>
      <c r="F33" s="229">
        <v>40</v>
      </c>
      <c r="G33" s="228">
        <v>69</v>
      </c>
      <c r="H33" s="229">
        <v>39</v>
      </c>
      <c r="I33" s="228">
        <v>76</v>
      </c>
      <c r="J33" s="228">
        <v>44</v>
      </c>
      <c r="K33" s="228">
        <v>41</v>
      </c>
      <c r="L33" s="228">
        <v>34</v>
      </c>
      <c r="M33" s="228">
        <v>19</v>
      </c>
      <c r="N33" s="228">
        <v>5</v>
      </c>
      <c r="O33" s="230">
        <v>281</v>
      </c>
      <c r="P33" s="228">
        <v>196</v>
      </c>
      <c r="Q33" s="231">
        <v>477</v>
      </c>
    </row>
    <row r="34" spans="1:17">
      <c r="A34" s="104" t="s">
        <v>197</v>
      </c>
      <c r="B34" s="110" t="s">
        <v>534</v>
      </c>
      <c r="C34" s="232">
        <v>343</v>
      </c>
      <c r="D34" s="233">
        <v>351</v>
      </c>
      <c r="E34" s="232">
        <v>481</v>
      </c>
      <c r="F34" s="233">
        <v>373</v>
      </c>
      <c r="G34" s="232">
        <v>718</v>
      </c>
      <c r="H34" s="233">
        <v>467</v>
      </c>
      <c r="I34" s="232">
        <v>755</v>
      </c>
      <c r="J34" s="232">
        <v>420</v>
      </c>
      <c r="K34" s="232">
        <v>569</v>
      </c>
      <c r="L34" s="232">
        <v>259</v>
      </c>
      <c r="M34" s="232">
        <v>222</v>
      </c>
      <c r="N34" s="232">
        <v>67</v>
      </c>
      <c r="O34" s="234">
        <v>3088</v>
      </c>
      <c r="P34" s="232">
        <v>1937</v>
      </c>
      <c r="Q34" s="235">
        <v>5025</v>
      </c>
    </row>
    <row r="35" spans="1:17">
      <c r="A35" s="95" t="s">
        <v>199</v>
      </c>
      <c r="B35" s="109" t="s">
        <v>200</v>
      </c>
      <c r="C35" s="228">
        <v>18</v>
      </c>
      <c r="D35" s="229">
        <v>15</v>
      </c>
      <c r="E35" s="228">
        <v>31</v>
      </c>
      <c r="F35" s="229">
        <v>22</v>
      </c>
      <c r="G35" s="228">
        <v>46</v>
      </c>
      <c r="H35" s="229">
        <v>27</v>
      </c>
      <c r="I35" s="228">
        <v>46</v>
      </c>
      <c r="J35" s="228">
        <v>16</v>
      </c>
      <c r="K35" s="228" t="s">
        <v>147</v>
      </c>
      <c r="L35" s="228" t="s">
        <v>147</v>
      </c>
      <c r="M35" s="228" t="s">
        <v>147</v>
      </c>
      <c r="N35" s="228" t="s">
        <v>147</v>
      </c>
      <c r="O35" s="230">
        <v>166</v>
      </c>
      <c r="P35" s="228">
        <v>92</v>
      </c>
      <c r="Q35" s="231">
        <v>258</v>
      </c>
    </row>
    <row r="36" spans="1:17">
      <c r="A36" s="95" t="s">
        <v>201</v>
      </c>
      <c r="B36" s="109" t="s">
        <v>202</v>
      </c>
      <c r="C36" s="228">
        <v>17</v>
      </c>
      <c r="D36" s="229">
        <v>13</v>
      </c>
      <c r="E36" s="228">
        <v>17</v>
      </c>
      <c r="F36" s="229">
        <v>14</v>
      </c>
      <c r="G36" s="228">
        <v>26</v>
      </c>
      <c r="H36" s="229">
        <v>11</v>
      </c>
      <c r="I36" s="228">
        <v>27</v>
      </c>
      <c r="J36" s="228">
        <v>21</v>
      </c>
      <c r="K36" s="228" t="s">
        <v>147</v>
      </c>
      <c r="L36" s="228" t="s">
        <v>147</v>
      </c>
      <c r="M36" s="228" t="s">
        <v>147</v>
      </c>
      <c r="N36" s="228" t="s">
        <v>147</v>
      </c>
      <c r="O36" s="230">
        <v>108</v>
      </c>
      <c r="P36" s="228">
        <v>72</v>
      </c>
      <c r="Q36" s="231">
        <v>180</v>
      </c>
    </row>
    <row r="37" spans="1:17">
      <c r="A37" s="95" t="s">
        <v>203</v>
      </c>
      <c r="B37" s="109" t="s">
        <v>204</v>
      </c>
      <c r="C37" s="228">
        <v>12</v>
      </c>
      <c r="D37" s="229">
        <v>10</v>
      </c>
      <c r="E37" s="228">
        <v>14</v>
      </c>
      <c r="F37" s="229">
        <v>13</v>
      </c>
      <c r="G37" s="228">
        <v>22</v>
      </c>
      <c r="H37" s="229">
        <v>6</v>
      </c>
      <c r="I37" s="228">
        <v>24</v>
      </c>
      <c r="J37" s="228">
        <v>14</v>
      </c>
      <c r="K37" s="228" t="s">
        <v>147</v>
      </c>
      <c r="L37" s="228" t="s">
        <v>147</v>
      </c>
      <c r="M37" s="228" t="s">
        <v>147</v>
      </c>
      <c r="N37" s="228" t="s">
        <v>147</v>
      </c>
      <c r="O37" s="230">
        <v>86</v>
      </c>
      <c r="P37" s="228">
        <v>51</v>
      </c>
      <c r="Q37" s="231">
        <v>137</v>
      </c>
    </row>
    <row r="38" spans="1:17">
      <c r="A38" s="95" t="s">
        <v>205</v>
      </c>
      <c r="B38" s="109" t="s">
        <v>206</v>
      </c>
      <c r="C38" s="228">
        <v>8</v>
      </c>
      <c r="D38" s="229">
        <v>18</v>
      </c>
      <c r="E38" s="228">
        <v>17</v>
      </c>
      <c r="F38" s="229">
        <v>22</v>
      </c>
      <c r="G38" s="228">
        <v>26</v>
      </c>
      <c r="H38" s="229">
        <v>25</v>
      </c>
      <c r="I38" s="228">
        <v>34</v>
      </c>
      <c r="J38" s="228">
        <v>26</v>
      </c>
      <c r="K38" s="228">
        <v>28</v>
      </c>
      <c r="L38" s="228" t="s">
        <v>147</v>
      </c>
      <c r="M38" s="228">
        <v>7</v>
      </c>
      <c r="N38" s="228" t="s">
        <v>147</v>
      </c>
      <c r="O38" s="230">
        <v>120</v>
      </c>
      <c r="P38" s="228">
        <v>103</v>
      </c>
      <c r="Q38" s="231">
        <v>223</v>
      </c>
    </row>
    <row r="39" spans="1:17">
      <c r="A39" s="95" t="s">
        <v>207</v>
      </c>
      <c r="B39" s="109" t="s">
        <v>208</v>
      </c>
      <c r="C39" s="228">
        <v>29</v>
      </c>
      <c r="D39" s="229">
        <v>29</v>
      </c>
      <c r="E39" s="228">
        <v>40</v>
      </c>
      <c r="F39" s="229">
        <v>36</v>
      </c>
      <c r="G39" s="228">
        <v>46</v>
      </c>
      <c r="H39" s="229">
        <v>34</v>
      </c>
      <c r="I39" s="228">
        <v>54</v>
      </c>
      <c r="J39" s="228">
        <v>32</v>
      </c>
      <c r="K39" s="228">
        <v>37</v>
      </c>
      <c r="L39" s="228">
        <v>31</v>
      </c>
      <c r="M39" s="228">
        <v>15</v>
      </c>
      <c r="N39" s="228">
        <v>5</v>
      </c>
      <c r="O39" s="230">
        <v>221</v>
      </c>
      <c r="P39" s="228">
        <v>167</v>
      </c>
      <c r="Q39" s="231">
        <v>388</v>
      </c>
    </row>
    <row r="40" spans="1:17">
      <c r="A40" s="95" t="s">
        <v>209</v>
      </c>
      <c r="B40" s="109" t="s">
        <v>198</v>
      </c>
      <c r="C40" s="228">
        <v>185</v>
      </c>
      <c r="D40" s="229">
        <v>192</v>
      </c>
      <c r="E40" s="228">
        <v>243</v>
      </c>
      <c r="F40" s="229">
        <v>181</v>
      </c>
      <c r="G40" s="228">
        <v>379</v>
      </c>
      <c r="H40" s="229">
        <v>233</v>
      </c>
      <c r="I40" s="228">
        <v>369</v>
      </c>
      <c r="J40" s="228">
        <v>219</v>
      </c>
      <c r="K40" s="228">
        <v>324</v>
      </c>
      <c r="L40" s="228">
        <v>136</v>
      </c>
      <c r="M40" s="228">
        <v>127</v>
      </c>
      <c r="N40" s="228">
        <v>37</v>
      </c>
      <c r="O40" s="230">
        <v>1627</v>
      </c>
      <c r="P40" s="228">
        <v>998</v>
      </c>
      <c r="Q40" s="231">
        <v>2625</v>
      </c>
    </row>
    <row r="41" spans="1:17">
      <c r="A41" s="95" t="s">
        <v>210</v>
      </c>
      <c r="B41" s="109" t="s">
        <v>211</v>
      </c>
      <c r="C41" s="228">
        <v>51</v>
      </c>
      <c r="D41" s="229">
        <v>40</v>
      </c>
      <c r="E41" s="228">
        <v>85</v>
      </c>
      <c r="F41" s="229">
        <v>45</v>
      </c>
      <c r="G41" s="228">
        <v>104</v>
      </c>
      <c r="H41" s="229">
        <v>66</v>
      </c>
      <c r="I41" s="228">
        <v>133</v>
      </c>
      <c r="J41" s="228">
        <v>48</v>
      </c>
      <c r="K41" s="228">
        <v>79</v>
      </c>
      <c r="L41" s="228">
        <v>35</v>
      </c>
      <c r="M41" s="228">
        <v>33</v>
      </c>
      <c r="N41" s="228">
        <v>11</v>
      </c>
      <c r="O41" s="230">
        <v>485</v>
      </c>
      <c r="P41" s="228">
        <v>245</v>
      </c>
      <c r="Q41" s="231">
        <v>730</v>
      </c>
    </row>
    <row r="42" spans="1:17">
      <c r="A42" s="118" t="s">
        <v>212</v>
      </c>
      <c r="B42" s="119" t="s">
        <v>213</v>
      </c>
      <c r="C42" s="228">
        <v>23</v>
      </c>
      <c r="D42" s="229">
        <v>34</v>
      </c>
      <c r="E42" s="228">
        <v>36</v>
      </c>
      <c r="F42" s="229">
        <v>41</v>
      </c>
      <c r="G42" s="228">
        <v>70</v>
      </c>
      <c r="H42" s="229">
        <v>65</v>
      </c>
      <c r="I42" s="228">
        <v>69</v>
      </c>
      <c r="J42" s="228">
        <v>45</v>
      </c>
      <c r="K42" s="228">
        <v>56</v>
      </c>
      <c r="L42" s="228">
        <v>21</v>
      </c>
      <c r="M42" s="228">
        <v>25</v>
      </c>
      <c r="N42" s="228">
        <v>5</v>
      </c>
      <c r="O42" s="230">
        <v>279</v>
      </c>
      <c r="P42" s="228">
        <v>211</v>
      </c>
      <c r="Q42" s="231">
        <v>490</v>
      </c>
    </row>
    <row r="43" spans="1:17">
      <c r="A43" s="104" t="s">
        <v>214</v>
      </c>
      <c r="B43" s="110" t="s">
        <v>549</v>
      </c>
      <c r="C43" s="232">
        <v>306</v>
      </c>
      <c r="D43" s="233">
        <v>287</v>
      </c>
      <c r="E43" s="232">
        <v>380</v>
      </c>
      <c r="F43" s="233">
        <v>336</v>
      </c>
      <c r="G43" s="232">
        <v>577</v>
      </c>
      <c r="H43" s="233">
        <v>378</v>
      </c>
      <c r="I43" s="232">
        <v>653</v>
      </c>
      <c r="J43" s="232">
        <v>340</v>
      </c>
      <c r="K43" s="232">
        <v>501</v>
      </c>
      <c r="L43" s="232">
        <v>192</v>
      </c>
      <c r="M43" s="232">
        <v>168</v>
      </c>
      <c r="N43" s="232">
        <v>69</v>
      </c>
      <c r="O43" s="234">
        <v>2585</v>
      </c>
      <c r="P43" s="232">
        <v>1602</v>
      </c>
      <c r="Q43" s="235">
        <v>4187</v>
      </c>
    </row>
    <row r="44" spans="1:17">
      <c r="A44" s="95" t="s">
        <v>215</v>
      </c>
      <c r="B44" s="109" t="s">
        <v>216</v>
      </c>
      <c r="C44" s="228">
        <v>15</v>
      </c>
      <c r="D44" s="229">
        <v>17</v>
      </c>
      <c r="E44" s="228">
        <v>27</v>
      </c>
      <c r="F44" s="229">
        <v>19</v>
      </c>
      <c r="G44" s="228">
        <v>19</v>
      </c>
      <c r="H44" s="229">
        <v>16</v>
      </c>
      <c r="I44" s="228">
        <v>30</v>
      </c>
      <c r="J44" s="228">
        <v>14</v>
      </c>
      <c r="K44" s="228">
        <v>21</v>
      </c>
      <c r="L44" s="228">
        <v>7</v>
      </c>
      <c r="M44" s="228">
        <v>7</v>
      </c>
      <c r="N44" s="228">
        <v>0</v>
      </c>
      <c r="O44" s="230">
        <v>119</v>
      </c>
      <c r="P44" s="228">
        <v>73</v>
      </c>
      <c r="Q44" s="231">
        <v>192</v>
      </c>
    </row>
    <row r="45" spans="1:17">
      <c r="A45" s="95" t="s">
        <v>217</v>
      </c>
      <c r="B45" s="109" t="s">
        <v>218</v>
      </c>
      <c r="C45" s="228">
        <v>12</v>
      </c>
      <c r="D45" s="229">
        <v>12</v>
      </c>
      <c r="E45" s="228">
        <v>12</v>
      </c>
      <c r="F45" s="229">
        <v>13</v>
      </c>
      <c r="G45" s="228">
        <v>17</v>
      </c>
      <c r="H45" s="229">
        <v>13</v>
      </c>
      <c r="I45" s="228">
        <v>35</v>
      </c>
      <c r="J45" s="228">
        <v>11</v>
      </c>
      <c r="K45" s="228">
        <v>24</v>
      </c>
      <c r="L45" s="228" t="s">
        <v>147</v>
      </c>
      <c r="M45" s="228">
        <v>5</v>
      </c>
      <c r="N45" s="228" t="s">
        <v>147</v>
      </c>
      <c r="O45" s="230">
        <v>105</v>
      </c>
      <c r="P45" s="228">
        <v>61</v>
      </c>
      <c r="Q45" s="231">
        <v>166</v>
      </c>
    </row>
    <row r="46" spans="1:17">
      <c r="A46" s="95" t="s">
        <v>219</v>
      </c>
      <c r="B46" s="109" t="s">
        <v>220</v>
      </c>
      <c r="C46" s="228">
        <v>80</v>
      </c>
      <c r="D46" s="229">
        <v>46</v>
      </c>
      <c r="E46" s="228">
        <v>76</v>
      </c>
      <c r="F46" s="229">
        <v>76</v>
      </c>
      <c r="G46" s="228">
        <v>137</v>
      </c>
      <c r="H46" s="229">
        <v>75</v>
      </c>
      <c r="I46" s="228">
        <v>162</v>
      </c>
      <c r="J46" s="228">
        <v>69</v>
      </c>
      <c r="K46" s="228">
        <v>119</v>
      </c>
      <c r="L46" s="228">
        <v>45</v>
      </c>
      <c r="M46" s="228">
        <v>34</v>
      </c>
      <c r="N46" s="228">
        <v>22</v>
      </c>
      <c r="O46" s="230">
        <v>608</v>
      </c>
      <c r="P46" s="228">
        <v>333</v>
      </c>
      <c r="Q46" s="231">
        <v>941</v>
      </c>
    </row>
    <row r="47" spans="1:17">
      <c r="A47" s="95" t="s">
        <v>221</v>
      </c>
      <c r="B47" s="109" t="s">
        <v>222</v>
      </c>
      <c r="C47" s="228">
        <v>8</v>
      </c>
      <c r="D47" s="229">
        <v>17</v>
      </c>
      <c r="E47" s="228">
        <v>20</v>
      </c>
      <c r="F47" s="229">
        <v>22</v>
      </c>
      <c r="G47" s="228">
        <v>32</v>
      </c>
      <c r="H47" s="229">
        <v>29</v>
      </c>
      <c r="I47" s="228">
        <v>43</v>
      </c>
      <c r="J47" s="228">
        <v>26</v>
      </c>
      <c r="K47" s="228">
        <v>38</v>
      </c>
      <c r="L47" s="228">
        <v>11</v>
      </c>
      <c r="M47" s="228">
        <v>5</v>
      </c>
      <c r="N47" s="228">
        <v>4</v>
      </c>
      <c r="O47" s="230">
        <v>146</v>
      </c>
      <c r="P47" s="228">
        <v>109</v>
      </c>
      <c r="Q47" s="231">
        <v>255</v>
      </c>
    </row>
    <row r="48" spans="1:17">
      <c r="A48" s="95" t="s">
        <v>223</v>
      </c>
      <c r="B48" s="109" t="s">
        <v>224</v>
      </c>
      <c r="C48" s="228">
        <v>12</v>
      </c>
      <c r="D48" s="229">
        <v>7</v>
      </c>
      <c r="E48" s="228">
        <v>11</v>
      </c>
      <c r="F48" s="229">
        <v>6</v>
      </c>
      <c r="G48" s="228">
        <v>13</v>
      </c>
      <c r="H48" s="229">
        <v>12</v>
      </c>
      <c r="I48" s="228">
        <v>16</v>
      </c>
      <c r="J48" s="228">
        <v>11</v>
      </c>
      <c r="K48" s="228">
        <v>15</v>
      </c>
      <c r="L48" s="228" t="s">
        <v>147</v>
      </c>
      <c r="M48" s="228">
        <v>6</v>
      </c>
      <c r="N48" s="228" t="s">
        <v>147</v>
      </c>
      <c r="O48" s="230">
        <v>73</v>
      </c>
      <c r="P48" s="228">
        <v>44</v>
      </c>
      <c r="Q48" s="231">
        <v>117</v>
      </c>
    </row>
    <row r="49" spans="1:17">
      <c r="A49" s="95" t="s">
        <v>225</v>
      </c>
      <c r="B49" s="109" t="s">
        <v>226</v>
      </c>
      <c r="C49" s="228">
        <v>42</v>
      </c>
      <c r="D49" s="229">
        <v>38</v>
      </c>
      <c r="E49" s="228">
        <v>42</v>
      </c>
      <c r="F49" s="229">
        <v>49</v>
      </c>
      <c r="G49" s="228">
        <v>73</v>
      </c>
      <c r="H49" s="229">
        <v>47</v>
      </c>
      <c r="I49" s="228">
        <v>82</v>
      </c>
      <c r="J49" s="228">
        <v>42</v>
      </c>
      <c r="K49" s="228">
        <v>71</v>
      </c>
      <c r="L49" s="228">
        <v>27</v>
      </c>
      <c r="M49" s="228">
        <v>17</v>
      </c>
      <c r="N49" s="228">
        <v>9</v>
      </c>
      <c r="O49" s="230">
        <v>327</v>
      </c>
      <c r="P49" s="228">
        <v>212</v>
      </c>
      <c r="Q49" s="231">
        <v>539</v>
      </c>
    </row>
    <row r="50" spans="1:17">
      <c r="A50" s="95" t="s">
        <v>227</v>
      </c>
      <c r="B50" s="109" t="s">
        <v>228</v>
      </c>
      <c r="C50" s="228">
        <v>99</v>
      </c>
      <c r="D50" s="229">
        <v>107</v>
      </c>
      <c r="E50" s="228">
        <v>125</v>
      </c>
      <c r="F50" s="229">
        <v>98</v>
      </c>
      <c r="G50" s="228">
        <v>188</v>
      </c>
      <c r="H50" s="229">
        <v>125</v>
      </c>
      <c r="I50" s="228">
        <v>203</v>
      </c>
      <c r="J50" s="228">
        <v>119</v>
      </c>
      <c r="K50" s="228">
        <v>130</v>
      </c>
      <c r="L50" s="228">
        <v>59</v>
      </c>
      <c r="M50" s="228">
        <v>63</v>
      </c>
      <c r="N50" s="228">
        <v>19</v>
      </c>
      <c r="O50" s="230">
        <v>808</v>
      </c>
      <c r="P50" s="228">
        <v>527</v>
      </c>
      <c r="Q50" s="231">
        <v>1335</v>
      </c>
    </row>
    <row r="51" spans="1:17">
      <c r="A51" s="95" t="s">
        <v>229</v>
      </c>
      <c r="B51" s="109" t="s">
        <v>230</v>
      </c>
      <c r="C51" s="228">
        <v>27</v>
      </c>
      <c r="D51" s="229">
        <v>30</v>
      </c>
      <c r="E51" s="228">
        <v>42</v>
      </c>
      <c r="F51" s="229">
        <v>40</v>
      </c>
      <c r="G51" s="228">
        <v>67</v>
      </c>
      <c r="H51" s="229">
        <v>34</v>
      </c>
      <c r="I51" s="228">
        <v>52</v>
      </c>
      <c r="J51" s="228">
        <v>33</v>
      </c>
      <c r="K51" s="228">
        <v>63</v>
      </c>
      <c r="L51" s="228">
        <v>15</v>
      </c>
      <c r="M51" s="228">
        <v>22</v>
      </c>
      <c r="N51" s="228">
        <v>9</v>
      </c>
      <c r="O51" s="230">
        <v>273</v>
      </c>
      <c r="P51" s="228">
        <v>161</v>
      </c>
      <c r="Q51" s="231">
        <v>434</v>
      </c>
    </row>
    <row r="52" spans="1:17">
      <c r="A52" s="118" t="s">
        <v>231</v>
      </c>
      <c r="B52" s="119" t="s">
        <v>232</v>
      </c>
      <c r="C52" s="228">
        <v>11</v>
      </c>
      <c r="D52" s="229">
        <v>13</v>
      </c>
      <c r="E52" s="228">
        <v>25</v>
      </c>
      <c r="F52" s="229">
        <v>14</v>
      </c>
      <c r="G52" s="228">
        <v>31</v>
      </c>
      <c r="H52" s="229">
        <v>27</v>
      </c>
      <c r="I52" s="228">
        <v>30</v>
      </c>
      <c r="J52" s="228">
        <v>15</v>
      </c>
      <c r="K52" s="228">
        <v>20</v>
      </c>
      <c r="L52" s="228" t="s">
        <v>147</v>
      </c>
      <c r="M52" s="228">
        <v>9</v>
      </c>
      <c r="N52" s="228" t="s">
        <v>147</v>
      </c>
      <c r="O52" s="230">
        <v>126</v>
      </c>
      <c r="P52" s="228">
        <v>83</v>
      </c>
      <c r="Q52" s="231">
        <v>209</v>
      </c>
    </row>
    <row r="53" spans="1:17">
      <c r="A53" s="104" t="s">
        <v>233</v>
      </c>
      <c r="B53" s="110" t="s">
        <v>550</v>
      </c>
      <c r="C53" s="232">
        <v>456</v>
      </c>
      <c r="D53" s="233">
        <v>405</v>
      </c>
      <c r="E53" s="232">
        <v>588</v>
      </c>
      <c r="F53" s="233">
        <v>415</v>
      </c>
      <c r="G53" s="232">
        <v>855</v>
      </c>
      <c r="H53" s="233">
        <v>561</v>
      </c>
      <c r="I53" s="232">
        <v>946</v>
      </c>
      <c r="J53" s="232">
        <v>556</v>
      </c>
      <c r="K53" s="232">
        <v>692</v>
      </c>
      <c r="L53" s="232">
        <v>295</v>
      </c>
      <c r="M53" s="232">
        <v>251</v>
      </c>
      <c r="N53" s="232">
        <v>74</v>
      </c>
      <c r="O53" s="234">
        <v>3788</v>
      </c>
      <c r="P53" s="232">
        <v>2306</v>
      </c>
      <c r="Q53" s="235">
        <v>6094</v>
      </c>
    </row>
    <row r="54" spans="1:17">
      <c r="A54" s="95" t="s">
        <v>234</v>
      </c>
      <c r="B54" s="109" t="s">
        <v>235</v>
      </c>
      <c r="C54" s="228">
        <v>8</v>
      </c>
      <c r="D54" s="229">
        <v>12</v>
      </c>
      <c r="E54" s="228">
        <v>10</v>
      </c>
      <c r="F54" s="229">
        <v>11</v>
      </c>
      <c r="G54" s="228">
        <v>7</v>
      </c>
      <c r="H54" s="229">
        <v>7</v>
      </c>
      <c r="I54" s="228">
        <v>14</v>
      </c>
      <c r="J54" s="228">
        <v>10</v>
      </c>
      <c r="K54" s="228">
        <v>21</v>
      </c>
      <c r="L54" s="228" t="s">
        <v>147</v>
      </c>
      <c r="M54" s="228">
        <v>7</v>
      </c>
      <c r="N54" s="228" t="s">
        <v>147</v>
      </c>
      <c r="O54" s="230">
        <v>67</v>
      </c>
      <c r="P54" s="228">
        <v>50</v>
      </c>
      <c r="Q54" s="231">
        <v>117</v>
      </c>
    </row>
    <row r="55" spans="1:17">
      <c r="A55" s="95" t="s">
        <v>236</v>
      </c>
      <c r="B55" s="109" t="s">
        <v>237</v>
      </c>
      <c r="C55" s="228">
        <v>5</v>
      </c>
      <c r="D55" s="229" t="s">
        <v>147</v>
      </c>
      <c r="E55" s="228">
        <v>6</v>
      </c>
      <c r="F55" s="229">
        <v>11</v>
      </c>
      <c r="G55" s="228">
        <v>12</v>
      </c>
      <c r="H55" s="229">
        <v>10</v>
      </c>
      <c r="I55" s="228">
        <v>6</v>
      </c>
      <c r="J55" s="228">
        <v>4</v>
      </c>
      <c r="K55" s="228" t="s">
        <v>147</v>
      </c>
      <c r="L55" s="228" t="s">
        <v>147</v>
      </c>
      <c r="M55" s="228" t="s">
        <v>147</v>
      </c>
      <c r="N55" s="228" t="s">
        <v>147</v>
      </c>
      <c r="O55" s="230">
        <v>46</v>
      </c>
      <c r="P55" s="228">
        <v>36</v>
      </c>
      <c r="Q55" s="231">
        <v>82</v>
      </c>
    </row>
    <row r="56" spans="1:17">
      <c r="A56" s="95" t="s">
        <v>238</v>
      </c>
      <c r="B56" s="109" t="s">
        <v>239</v>
      </c>
      <c r="C56" s="228">
        <v>10</v>
      </c>
      <c r="D56" s="229">
        <v>11</v>
      </c>
      <c r="E56" s="228">
        <v>18</v>
      </c>
      <c r="F56" s="229">
        <v>14</v>
      </c>
      <c r="G56" s="228">
        <v>34</v>
      </c>
      <c r="H56" s="229">
        <v>30</v>
      </c>
      <c r="I56" s="228">
        <v>32</v>
      </c>
      <c r="J56" s="228">
        <v>23</v>
      </c>
      <c r="K56" s="228" t="s">
        <v>147</v>
      </c>
      <c r="L56" s="228" t="s">
        <v>147</v>
      </c>
      <c r="M56" s="228" t="s">
        <v>147</v>
      </c>
      <c r="N56" s="228" t="s">
        <v>147</v>
      </c>
      <c r="O56" s="230">
        <v>124</v>
      </c>
      <c r="P56" s="228">
        <v>94</v>
      </c>
      <c r="Q56" s="231">
        <v>218</v>
      </c>
    </row>
    <row r="57" spans="1:17">
      <c r="A57" s="95" t="s">
        <v>240</v>
      </c>
      <c r="B57" s="109" t="s">
        <v>241</v>
      </c>
      <c r="C57" s="228">
        <v>5</v>
      </c>
      <c r="D57" s="229">
        <v>11</v>
      </c>
      <c r="E57" s="228">
        <v>7</v>
      </c>
      <c r="F57" s="229">
        <v>9</v>
      </c>
      <c r="G57" s="228">
        <v>22</v>
      </c>
      <c r="H57" s="229">
        <v>10</v>
      </c>
      <c r="I57" s="228">
        <v>18</v>
      </c>
      <c r="J57" s="228">
        <v>13</v>
      </c>
      <c r="K57" s="228">
        <v>14</v>
      </c>
      <c r="L57" s="228">
        <v>7</v>
      </c>
      <c r="M57" s="228">
        <v>5</v>
      </c>
      <c r="N57" s="228">
        <v>0</v>
      </c>
      <c r="O57" s="230">
        <v>71</v>
      </c>
      <c r="P57" s="228">
        <v>50</v>
      </c>
      <c r="Q57" s="231">
        <v>121</v>
      </c>
    </row>
    <row r="58" spans="1:17">
      <c r="A58" s="95" t="s">
        <v>242</v>
      </c>
      <c r="B58" s="109" t="s">
        <v>243</v>
      </c>
      <c r="C58" s="228">
        <v>14</v>
      </c>
      <c r="D58" s="229">
        <v>15</v>
      </c>
      <c r="E58" s="228">
        <v>17</v>
      </c>
      <c r="F58" s="229">
        <v>10</v>
      </c>
      <c r="G58" s="228">
        <v>26</v>
      </c>
      <c r="H58" s="229">
        <v>24</v>
      </c>
      <c r="I58" s="228">
        <v>40</v>
      </c>
      <c r="J58" s="228">
        <v>25</v>
      </c>
      <c r="K58" s="228">
        <v>20</v>
      </c>
      <c r="L58" s="228" t="s">
        <v>147</v>
      </c>
      <c r="M58" s="228">
        <v>4</v>
      </c>
      <c r="N58" s="228" t="s">
        <v>147</v>
      </c>
      <c r="O58" s="230">
        <v>121</v>
      </c>
      <c r="P58" s="228">
        <v>80</v>
      </c>
      <c r="Q58" s="231">
        <v>201</v>
      </c>
    </row>
    <row r="59" spans="1:17">
      <c r="A59" s="95" t="s">
        <v>244</v>
      </c>
      <c r="B59" s="109" t="s">
        <v>245</v>
      </c>
      <c r="C59" s="228">
        <v>33</v>
      </c>
      <c r="D59" s="229">
        <v>33</v>
      </c>
      <c r="E59" s="228">
        <v>44</v>
      </c>
      <c r="F59" s="229">
        <v>39</v>
      </c>
      <c r="G59" s="228">
        <v>76</v>
      </c>
      <c r="H59" s="229">
        <v>56</v>
      </c>
      <c r="I59" s="228">
        <v>92</v>
      </c>
      <c r="J59" s="228">
        <v>63</v>
      </c>
      <c r="K59" s="228">
        <v>55</v>
      </c>
      <c r="L59" s="228">
        <v>29</v>
      </c>
      <c r="M59" s="228">
        <v>21</v>
      </c>
      <c r="N59" s="228">
        <v>9</v>
      </c>
      <c r="O59" s="230">
        <v>321</v>
      </c>
      <c r="P59" s="228">
        <v>229</v>
      </c>
      <c r="Q59" s="231">
        <v>550</v>
      </c>
    </row>
    <row r="60" spans="1:17">
      <c r="A60" s="95" t="s">
        <v>246</v>
      </c>
      <c r="B60" s="109" t="s">
        <v>247</v>
      </c>
      <c r="C60" s="228">
        <v>11</v>
      </c>
      <c r="D60" s="229">
        <v>13</v>
      </c>
      <c r="E60" s="228">
        <v>17</v>
      </c>
      <c r="F60" s="229">
        <v>19</v>
      </c>
      <c r="G60" s="228">
        <v>26</v>
      </c>
      <c r="H60" s="229">
        <v>22</v>
      </c>
      <c r="I60" s="228">
        <v>25</v>
      </c>
      <c r="J60" s="228">
        <v>18</v>
      </c>
      <c r="K60" s="228">
        <v>20</v>
      </c>
      <c r="L60" s="228" t="s">
        <v>147</v>
      </c>
      <c r="M60" s="228">
        <v>9</v>
      </c>
      <c r="N60" s="228" t="s">
        <v>147</v>
      </c>
      <c r="O60" s="230">
        <v>108</v>
      </c>
      <c r="P60" s="228">
        <v>92</v>
      </c>
      <c r="Q60" s="231">
        <v>200</v>
      </c>
    </row>
    <row r="61" spans="1:17">
      <c r="A61" s="95" t="s">
        <v>248</v>
      </c>
      <c r="B61" s="109" t="s">
        <v>249</v>
      </c>
      <c r="C61" s="228">
        <v>74</v>
      </c>
      <c r="D61" s="229">
        <v>50</v>
      </c>
      <c r="E61" s="228">
        <v>74</v>
      </c>
      <c r="F61" s="229">
        <v>42</v>
      </c>
      <c r="G61" s="228">
        <v>132</v>
      </c>
      <c r="H61" s="229">
        <v>64</v>
      </c>
      <c r="I61" s="228">
        <v>136</v>
      </c>
      <c r="J61" s="228">
        <v>74</v>
      </c>
      <c r="K61" s="228">
        <v>103</v>
      </c>
      <c r="L61" s="228">
        <v>37</v>
      </c>
      <c r="M61" s="228">
        <v>28</v>
      </c>
      <c r="N61" s="228">
        <v>5</v>
      </c>
      <c r="O61" s="230">
        <v>547</v>
      </c>
      <c r="P61" s="228">
        <v>272</v>
      </c>
      <c r="Q61" s="231">
        <v>819</v>
      </c>
    </row>
    <row r="62" spans="1:17">
      <c r="A62" s="95" t="s">
        <v>250</v>
      </c>
      <c r="B62" s="109" t="s">
        <v>251</v>
      </c>
      <c r="C62" s="228">
        <v>186</v>
      </c>
      <c r="D62" s="229">
        <v>147</v>
      </c>
      <c r="E62" s="228">
        <v>251</v>
      </c>
      <c r="F62" s="229">
        <v>130</v>
      </c>
      <c r="G62" s="228">
        <v>275</v>
      </c>
      <c r="H62" s="229">
        <v>171</v>
      </c>
      <c r="I62" s="228">
        <v>323</v>
      </c>
      <c r="J62" s="228">
        <v>161</v>
      </c>
      <c r="K62" s="228">
        <v>217</v>
      </c>
      <c r="L62" s="228">
        <v>77</v>
      </c>
      <c r="M62" s="228">
        <v>96</v>
      </c>
      <c r="N62" s="228">
        <v>24</v>
      </c>
      <c r="O62" s="230">
        <v>1348</v>
      </c>
      <c r="P62" s="228">
        <v>710</v>
      </c>
      <c r="Q62" s="231">
        <v>2058</v>
      </c>
    </row>
    <row r="63" spans="1:17">
      <c r="A63" s="95" t="s">
        <v>252</v>
      </c>
      <c r="B63" s="109" t="s">
        <v>253</v>
      </c>
      <c r="C63" s="228">
        <v>22</v>
      </c>
      <c r="D63" s="229">
        <v>18</v>
      </c>
      <c r="E63" s="228">
        <v>14</v>
      </c>
      <c r="F63" s="229">
        <v>19</v>
      </c>
      <c r="G63" s="228">
        <v>34</v>
      </c>
      <c r="H63" s="229">
        <v>27</v>
      </c>
      <c r="I63" s="228">
        <v>40</v>
      </c>
      <c r="J63" s="228">
        <v>25</v>
      </c>
      <c r="K63" s="228">
        <v>26</v>
      </c>
      <c r="L63" s="228" t="s">
        <v>147</v>
      </c>
      <c r="M63" s="228">
        <v>6</v>
      </c>
      <c r="N63" s="228" t="s">
        <v>147</v>
      </c>
      <c r="O63" s="230">
        <v>142</v>
      </c>
      <c r="P63" s="228">
        <v>106</v>
      </c>
      <c r="Q63" s="231">
        <v>248</v>
      </c>
    </row>
    <row r="64" spans="1:17">
      <c r="A64" s="95" t="s">
        <v>254</v>
      </c>
      <c r="B64" s="109" t="s">
        <v>255</v>
      </c>
      <c r="C64" s="228">
        <v>54</v>
      </c>
      <c r="D64" s="229">
        <v>55</v>
      </c>
      <c r="E64" s="228">
        <v>68</v>
      </c>
      <c r="F64" s="229">
        <v>58</v>
      </c>
      <c r="G64" s="228">
        <v>114</v>
      </c>
      <c r="H64" s="229">
        <v>85</v>
      </c>
      <c r="I64" s="228">
        <v>129</v>
      </c>
      <c r="J64" s="228">
        <v>76</v>
      </c>
      <c r="K64" s="228">
        <v>96</v>
      </c>
      <c r="L64" s="228">
        <v>51</v>
      </c>
      <c r="M64" s="228">
        <v>45</v>
      </c>
      <c r="N64" s="228">
        <v>11</v>
      </c>
      <c r="O64" s="230">
        <v>506</v>
      </c>
      <c r="P64" s="228">
        <v>336</v>
      </c>
      <c r="Q64" s="231">
        <v>842</v>
      </c>
    </row>
    <row r="65" spans="1:17">
      <c r="A65" s="95" t="s">
        <v>256</v>
      </c>
      <c r="B65" s="109" t="s">
        <v>257</v>
      </c>
      <c r="C65" s="228">
        <v>11</v>
      </c>
      <c r="D65" s="229">
        <v>7</v>
      </c>
      <c r="E65" s="228">
        <v>21</v>
      </c>
      <c r="F65" s="229">
        <v>16</v>
      </c>
      <c r="G65" s="228">
        <v>29</v>
      </c>
      <c r="H65" s="229">
        <v>14</v>
      </c>
      <c r="I65" s="228">
        <v>17</v>
      </c>
      <c r="J65" s="228">
        <v>19</v>
      </c>
      <c r="K65" s="228" t="s">
        <v>147</v>
      </c>
      <c r="L65" s="228">
        <v>8</v>
      </c>
      <c r="M65" s="228" t="s">
        <v>147</v>
      </c>
      <c r="N65" s="228">
        <v>5</v>
      </c>
      <c r="O65" s="230">
        <v>103</v>
      </c>
      <c r="P65" s="228">
        <v>69</v>
      </c>
      <c r="Q65" s="231">
        <v>172</v>
      </c>
    </row>
    <row r="66" spans="1:17">
      <c r="A66" s="118" t="s">
        <v>258</v>
      </c>
      <c r="B66" s="119" t="s">
        <v>259</v>
      </c>
      <c r="C66" s="228">
        <v>24</v>
      </c>
      <c r="D66" s="229">
        <v>31</v>
      </c>
      <c r="E66" s="228">
        <v>41</v>
      </c>
      <c r="F66" s="229">
        <v>37</v>
      </c>
      <c r="G66" s="228">
        <v>68</v>
      </c>
      <c r="H66" s="229">
        <v>41</v>
      </c>
      <c r="I66" s="228">
        <v>74</v>
      </c>
      <c r="J66" s="228">
        <v>45</v>
      </c>
      <c r="K66" s="228">
        <v>54</v>
      </c>
      <c r="L66" s="228">
        <v>23</v>
      </c>
      <c r="M66" s="228">
        <v>25</v>
      </c>
      <c r="N66" s="228">
        <v>7</v>
      </c>
      <c r="O66" s="230">
        <v>286</v>
      </c>
      <c r="P66" s="228">
        <v>184</v>
      </c>
      <c r="Q66" s="231">
        <v>470</v>
      </c>
    </row>
    <row r="67" spans="1:17">
      <c r="A67" s="95" t="s">
        <v>260</v>
      </c>
      <c r="B67" s="110" t="s">
        <v>535</v>
      </c>
      <c r="C67" s="232">
        <v>326</v>
      </c>
      <c r="D67" s="233">
        <v>343</v>
      </c>
      <c r="E67" s="232">
        <v>447</v>
      </c>
      <c r="F67" s="233">
        <v>306</v>
      </c>
      <c r="G67" s="232">
        <v>703</v>
      </c>
      <c r="H67" s="233">
        <v>409</v>
      </c>
      <c r="I67" s="232">
        <v>939</v>
      </c>
      <c r="J67" s="232">
        <v>415</v>
      </c>
      <c r="K67" s="232">
        <v>685</v>
      </c>
      <c r="L67" s="232">
        <v>323</v>
      </c>
      <c r="M67" s="232">
        <v>266</v>
      </c>
      <c r="N67" s="232">
        <v>88</v>
      </c>
      <c r="O67" s="234">
        <v>3366</v>
      </c>
      <c r="P67" s="232">
        <v>1884</v>
      </c>
      <c r="Q67" s="235">
        <v>5250</v>
      </c>
    </row>
    <row r="68" spans="1:17">
      <c r="A68" s="95" t="s">
        <v>262</v>
      </c>
      <c r="B68" s="109" t="s">
        <v>263</v>
      </c>
      <c r="C68" s="228" t="s">
        <v>147</v>
      </c>
      <c r="D68" s="229" t="s">
        <v>147</v>
      </c>
      <c r="E68" s="228" t="s">
        <v>147</v>
      </c>
      <c r="F68" s="229" t="s">
        <v>147</v>
      </c>
      <c r="G68" s="228" t="s">
        <v>147</v>
      </c>
      <c r="H68" s="229" t="s">
        <v>147</v>
      </c>
      <c r="I68" s="228">
        <v>4</v>
      </c>
      <c r="J68" s="228">
        <v>4</v>
      </c>
      <c r="K68" s="228">
        <v>4</v>
      </c>
      <c r="L68" s="228">
        <v>0</v>
      </c>
      <c r="M68" s="228" t="s">
        <v>147</v>
      </c>
      <c r="N68" s="228" t="s">
        <v>147</v>
      </c>
      <c r="O68" s="230">
        <v>15</v>
      </c>
      <c r="P68" s="228">
        <v>11</v>
      </c>
      <c r="Q68" s="231">
        <v>26</v>
      </c>
    </row>
    <row r="69" spans="1:17">
      <c r="A69" s="95" t="s">
        <v>264</v>
      </c>
      <c r="B69" s="109" t="s">
        <v>265</v>
      </c>
      <c r="C69" s="228">
        <v>9</v>
      </c>
      <c r="D69" s="229">
        <v>13</v>
      </c>
      <c r="E69" s="228">
        <v>11</v>
      </c>
      <c r="F69" s="229">
        <v>13</v>
      </c>
      <c r="G69" s="228">
        <v>20</v>
      </c>
      <c r="H69" s="229">
        <v>9</v>
      </c>
      <c r="I69" s="228">
        <v>16</v>
      </c>
      <c r="J69" s="228">
        <v>13</v>
      </c>
      <c r="K69" s="228">
        <v>12</v>
      </c>
      <c r="L69" s="228">
        <v>11</v>
      </c>
      <c r="M69" s="228">
        <v>12</v>
      </c>
      <c r="N69" s="228" t="s">
        <v>147</v>
      </c>
      <c r="O69" s="230">
        <v>80</v>
      </c>
      <c r="P69" s="228">
        <v>62</v>
      </c>
      <c r="Q69" s="231">
        <v>142</v>
      </c>
    </row>
    <row r="70" spans="1:17">
      <c r="A70" s="95" t="s">
        <v>266</v>
      </c>
      <c r="B70" s="109" t="s">
        <v>267</v>
      </c>
      <c r="C70" s="228">
        <v>6</v>
      </c>
      <c r="D70" s="229" t="s">
        <v>147</v>
      </c>
      <c r="E70" s="228" t="s">
        <v>147</v>
      </c>
      <c r="F70" s="229" t="s">
        <v>147</v>
      </c>
      <c r="G70" s="228">
        <v>8</v>
      </c>
      <c r="H70" s="229">
        <v>5</v>
      </c>
      <c r="I70" s="228">
        <v>6</v>
      </c>
      <c r="J70" s="228">
        <v>0</v>
      </c>
      <c r="K70" s="228" t="s">
        <v>147</v>
      </c>
      <c r="L70" s="228" t="s">
        <v>147</v>
      </c>
      <c r="M70" s="228" t="s">
        <v>147</v>
      </c>
      <c r="N70" s="228" t="s">
        <v>147</v>
      </c>
      <c r="O70" s="230">
        <v>25</v>
      </c>
      <c r="P70" s="228">
        <v>11</v>
      </c>
      <c r="Q70" s="231">
        <v>36</v>
      </c>
    </row>
    <row r="71" spans="1:17">
      <c r="A71" s="95" t="s">
        <v>268</v>
      </c>
      <c r="B71" s="109" t="s">
        <v>269</v>
      </c>
      <c r="C71" s="228">
        <v>6</v>
      </c>
      <c r="D71" s="229">
        <v>8</v>
      </c>
      <c r="E71" s="228">
        <v>12</v>
      </c>
      <c r="F71" s="229">
        <v>14</v>
      </c>
      <c r="G71" s="228">
        <v>29</v>
      </c>
      <c r="H71" s="229">
        <v>21</v>
      </c>
      <c r="I71" s="228">
        <v>29</v>
      </c>
      <c r="J71" s="228">
        <v>18</v>
      </c>
      <c r="K71" s="228" t="s">
        <v>147</v>
      </c>
      <c r="L71" s="228">
        <v>13</v>
      </c>
      <c r="M71" s="228" t="s">
        <v>147</v>
      </c>
      <c r="N71" s="228">
        <v>0</v>
      </c>
      <c r="O71" s="230">
        <v>100</v>
      </c>
      <c r="P71" s="228">
        <v>74</v>
      </c>
      <c r="Q71" s="231">
        <v>174</v>
      </c>
    </row>
    <row r="72" spans="1:17">
      <c r="A72" s="95" t="s">
        <v>270</v>
      </c>
      <c r="B72" s="109" t="s">
        <v>271</v>
      </c>
      <c r="C72" s="228">
        <v>19</v>
      </c>
      <c r="D72" s="229">
        <v>32</v>
      </c>
      <c r="E72" s="228">
        <v>32</v>
      </c>
      <c r="F72" s="229">
        <v>38</v>
      </c>
      <c r="G72" s="228">
        <v>49</v>
      </c>
      <c r="H72" s="229">
        <v>44</v>
      </c>
      <c r="I72" s="228">
        <v>80</v>
      </c>
      <c r="J72" s="228">
        <v>42</v>
      </c>
      <c r="K72" s="228">
        <v>60</v>
      </c>
      <c r="L72" s="228">
        <v>29</v>
      </c>
      <c r="M72" s="228">
        <v>31</v>
      </c>
      <c r="N72" s="228">
        <v>7</v>
      </c>
      <c r="O72" s="230">
        <v>271</v>
      </c>
      <c r="P72" s="228">
        <v>192</v>
      </c>
      <c r="Q72" s="231">
        <v>463</v>
      </c>
    </row>
    <row r="73" spans="1:17">
      <c r="A73" s="95" t="s">
        <v>272</v>
      </c>
      <c r="B73" s="109" t="s">
        <v>273</v>
      </c>
      <c r="C73" s="228">
        <v>7</v>
      </c>
      <c r="D73" s="229">
        <v>12</v>
      </c>
      <c r="E73" s="228">
        <v>12</v>
      </c>
      <c r="F73" s="229">
        <v>16</v>
      </c>
      <c r="G73" s="228">
        <v>29</v>
      </c>
      <c r="H73" s="229">
        <v>14</v>
      </c>
      <c r="I73" s="228">
        <v>29</v>
      </c>
      <c r="J73" s="228">
        <v>15</v>
      </c>
      <c r="K73" s="228">
        <v>20</v>
      </c>
      <c r="L73" s="228" t="s">
        <v>147</v>
      </c>
      <c r="M73" s="228">
        <v>5</v>
      </c>
      <c r="N73" s="228" t="s">
        <v>147</v>
      </c>
      <c r="O73" s="230">
        <v>102</v>
      </c>
      <c r="P73" s="228">
        <v>71</v>
      </c>
      <c r="Q73" s="231">
        <v>173</v>
      </c>
    </row>
    <row r="74" spans="1:17">
      <c r="A74" s="95" t="s">
        <v>274</v>
      </c>
      <c r="B74" s="109" t="s">
        <v>261</v>
      </c>
      <c r="C74" s="228">
        <v>135</v>
      </c>
      <c r="D74" s="229">
        <v>129</v>
      </c>
      <c r="E74" s="228">
        <v>192</v>
      </c>
      <c r="F74" s="229">
        <v>112</v>
      </c>
      <c r="G74" s="228">
        <v>265</v>
      </c>
      <c r="H74" s="229">
        <v>156</v>
      </c>
      <c r="I74" s="228">
        <v>360</v>
      </c>
      <c r="J74" s="228">
        <v>170</v>
      </c>
      <c r="K74" s="228">
        <v>248</v>
      </c>
      <c r="L74" s="228">
        <v>109</v>
      </c>
      <c r="M74" s="228">
        <v>91</v>
      </c>
      <c r="N74" s="228">
        <v>27</v>
      </c>
      <c r="O74" s="230">
        <v>1291</v>
      </c>
      <c r="P74" s="228">
        <v>703</v>
      </c>
      <c r="Q74" s="231">
        <v>1994</v>
      </c>
    </row>
    <row r="75" spans="1:17">
      <c r="A75" s="95" t="s">
        <v>275</v>
      </c>
      <c r="B75" s="109" t="s">
        <v>276</v>
      </c>
      <c r="C75" s="228">
        <v>33</v>
      </c>
      <c r="D75" s="229">
        <v>36</v>
      </c>
      <c r="E75" s="228">
        <v>44</v>
      </c>
      <c r="F75" s="229">
        <v>23</v>
      </c>
      <c r="G75" s="228">
        <v>55</v>
      </c>
      <c r="H75" s="229">
        <v>32</v>
      </c>
      <c r="I75" s="228">
        <v>67</v>
      </c>
      <c r="J75" s="228">
        <v>38</v>
      </c>
      <c r="K75" s="228">
        <v>68</v>
      </c>
      <c r="L75" s="228">
        <v>28</v>
      </c>
      <c r="M75" s="228">
        <v>24</v>
      </c>
      <c r="N75" s="228">
        <v>6</v>
      </c>
      <c r="O75" s="230">
        <v>291</v>
      </c>
      <c r="P75" s="228">
        <v>163</v>
      </c>
      <c r="Q75" s="231">
        <v>454</v>
      </c>
    </row>
    <row r="76" spans="1:17">
      <c r="A76" s="95" t="s">
        <v>277</v>
      </c>
      <c r="B76" s="109" t="s">
        <v>278</v>
      </c>
      <c r="C76" s="228">
        <v>21</v>
      </c>
      <c r="D76" s="229">
        <v>23</v>
      </c>
      <c r="E76" s="228">
        <v>36</v>
      </c>
      <c r="F76" s="229">
        <v>21</v>
      </c>
      <c r="G76" s="228">
        <v>57</v>
      </c>
      <c r="H76" s="229">
        <v>24</v>
      </c>
      <c r="I76" s="228">
        <v>83</v>
      </c>
      <c r="J76" s="228">
        <v>30</v>
      </c>
      <c r="K76" s="228">
        <v>60</v>
      </c>
      <c r="L76" s="228">
        <v>21</v>
      </c>
      <c r="M76" s="228">
        <v>18</v>
      </c>
      <c r="N76" s="228">
        <v>12</v>
      </c>
      <c r="O76" s="230">
        <v>275</v>
      </c>
      <c r="P76" s="228">
        <v>131</v>
      </c>
      <c r="Q76" s="231">
        <v>406</v>
      </c>
    </row>
    <row r="77" spans="1:17">
      <c r="A77" s="95" t="s">
        <v>279</v>
      </c>
      <c r="B77" s="109" t="s">
        <v>280</v>
      </c>
      <c r="C77" s="228">
        <v>9</v>
      </c>
      <c r="D77" s="229">
        <v>15</v>
      </c>
      <c r="E77" s="228">
        <v>13</v>
      </c>
      <c r="F77" s="229">
        <v>8</v>
      </c>
      <c r="G77" s="228">
        <v>24</v>
      </c>
      <c r="H77" s="229">
        <v>11</v>
      </c>
      <c r="I77" s="228">
        <v>44</v>
      </c>
      <c r="J77" s="228">
        <v>11</v>
      </c>
      <c r="K77" s="228">
        <v>25</v>
      </c>
      <c r="L77" s="228" t="s">
        <v>147</v>
      </c>
      <c r="M77" s="228">
        <v>12</v>
      </c>
      <c r="N77" s="228" t="s">
        <v>147</v>
      </c>
      <c r="O77" s="230">
        <v>127</v>
      </c>
      <c r="P77" s="228">
        <v>65</v>
      </c>
      <c r="Q77" s="231">
        <v>192</v>
      </c>
    </row>
    <row r="78" spans="1:17">
      <c r="A78" s="95" t="s">
        <v>281</v>
      </c>
      <c r="B78" s="109" t="s">
        <v>282</v>
      </c>
      <c r="C78" s="228">
        <v>43</v>
      </c>
      <c r="D78" s="229">
        <v>29</v>
      </c>
      <c r="E78" s="228">
        <v>41</v>
      </c>
      <c r="F78" s="229">
        <v>20</v>
      </c>
      <c r="G78" s="228">
        <v>78</v>
      </c>
      <c r="H78" s="229">
        <v>33</v>
      </c>
      <c r="I78" s="228">
        <v>74</v>
      </c>
      <c r="J78" s="228">
        <v>32</v>
      </c>
      <c r="K78" s="228">
        <v>57</v>
      </c>
      <c r="L78" s="228">
        <v>34</v>
      </c>
      <c r="M78" s="228">
        <v>26</v>
      </c>
      <c r="N78" s="228">
        <v>6</v>
      </c>
      <c r="O78" s="230">
        <v>319</v>
      </c>
      <c r="P78" s="228">
        <v>154</v>
      </c>
      <c r="Q78" s="231">
        <v>473</v>
      </c>
    </row>
    <row r="79" spans="1:17">
      <c r="A79" s="95" t="s">
        <v>283</v>
      </c>
      <c r="B79" s="109" t="s">
        <v>284</v>
      </c>
      <c r="C79" s="228">
        <v>20</v>
      </c>
      <c r="D79" s="229">
        <v>22</v>
      </c>
      <c r="E79" s="228">
        <v>25</v>
      </c>
      <c r="F79" s="229">
        <v>17</v>
      </c>
      <c r="G79" s="228">
        <v>47</v>
      </c>
      <c r="H79" s="229">
        <v>29</v>
      </c>
      <c r="I79" s="228">
        <v>59</v>
      </c>
      <c r="J79" s="228">
        <v>20</v>
      </c>
      <c r="K79" s="228">
        <v>51</v>
      </c>
      <c r="L79" s="228">
        <v>19</v>
      </c>
      <c r="M79" s="228">
        <v>20</v>
      </c>
      <c r="N79" s="228">
        <v>8</v>
      </c>
      <c r="O79" s="230">
        <v>222</v>
      </c>
      <c r="P79" s="228">
        <v>115</v>
      </c>
      <c r="Q79" s="231">
        <v>337</v>
      </c>
    </row>
    <row r="80" spans="1:17">
      <c r="A80" s="118" t="s">
        <v>285</v>
      </c>
      <c r="B80" s="119" t="s">
        <v>286</v>
      </c>
      <c r="C80" s="228">
        <v>21</v>
      </c>
      <c r="D80" s="229">
        <v>24</v>
      </c>
      <c r="E80" s="228">
        <v>25</v>
      </c>
      <c r="F80" s="229">
        <v>17</v>
      </c>
      <c r="G80" s="228">
        <v>43</v>
      </c>
      <c r="H80" s="229">
        <v>31</v>
      </c>
      <c r="I80" s="228">
        <v>90</v>
      </c>
      <c r="J80" s="228">
        <v>24</v>
      </c>
      <c r="K80" s="228">
        <v>54</v>
      </c>
      <c r="L80" s="228">
        <v>27</v>
      </c>
      <c r="M80" s="228">
        <v>17</v>
      </c>
      <c r="N80" s="228">
        <v>10</v>
      </c>
      <c r="O80" s="230">
        <v>250</v>
      </c>
      <c r="P80" s="228">
        <v>133</v>
      </c>
      <c r="Q80" s="231">
        <v>383</v>
      </c>
    </row>
    <row r="81" spans="1:17">
      <c r="A81" s="104" t="s">
        <v>287</v>
      </c>
      <c r="B81" s="110" t="s">
        <v>536</v>
      </c>
      <c r="C81" s="232">
        <v>190</v>
      </c>
      <c r="D81" s="233">
        <v>176</v>
      </c>
      <c r="E81" s="232">
        <v>229</v>
      </c>
      <c r="F81" s="233">
        <v>170</v>
      </c>
      <c r="G81" s="232">
        <v>372</v>
      </c>
      <c r="H81" s="233">
        <v>276</v>
      </c>
      <c r="I81" s="232">
        <v>503</v>
      </c>
      <c r="J81" s="232">
        <v>282</v>
      </c>
      <c r="K81" s="232">
        <v>425</v>
      </c>
      <c r="L81" s="232">
        <v>189</v>
      </c>
      <c r="M81" s="232">
        <v>150</v>
      </c>
      <c r="N81" s="232">
        <v>59</v>
      </c>
      <c r="O81" s="234">
        <v>1869</v>
      </c>
      <c r="P81" s="232">
        <v>1152</v>
      </c>
      <c r="Q81" s="235">
        <v>3021</v>
      </c>
    </row>
    <row r="82" spans="1:17">
      <c r="A82" s="95" t="s">
        <v>288</v>
      </c>
      <c r="B82" s="109" t="s">
        <v>289</v>
      </c>
      <c r="C82" s="228">
        <v>9</v>
      </c>
      <c r="D82" s="229">
        <v>18</v>
      </c>
      <c r="E82" s="228">
        <v>11</v>
      </c>
      <c r="F82" s="229">
        <v>9</v>
      </c>
      <c r="G82" s="228">
        <v>20</v>
      </c>
      <c r="H82" s="229">
        <v>18</v>
      </c>
      <c r="I82" s="228">
        <v>18</v>
      </c>
      <c r="J82" s="228">
        <v>15</v>
      </c>
      <c r="K82" s="228">
        <v>21</v>
      </c>
      <c r="L82" s="228">
        <v>10</v>
      </c>
      <c r="M82" s="228">
        <v>7</v>
      </c>
      <c r="N82" s="228">
        <v>6</v>
      </c>
      <c r="O82" s="230">
        <v>86</v>
      </c>
      <c r="P82" s="228">
        <v>76</v>
      </c>
      <c r="Q82" s="231">
        <v>162</v>
      </c>
    </row>
    <row r="83" spans="1:17">
      <c r="A83" s="95" t="s">
        <v>290</v>
      </c>
      <c r="B83" s="109" t="s">
        <v>291</v>
      </c>
      <c r="C83" s="228">
        <v>8</v>
      </c>
      <c r="D83" s="229">
        <v>5</v>
      </c>
      <c r="E83" s="228">
        <v>5</v>
      </c>
      <c r="F83" s="229">
        <v>10</v>
      </c>
      <c r="G83" s="228">
        <v>12</v>
      </c>
      <c r="H83" s="229">
        <v>14</v>
      </c>
      <c r="I83" s="228">
        <v>28</v>
      </c>
      <c r="J83" s="228">
        <v>9</v>
      </c>
      <c r="K83" s="228" t="s">
        <v>147</v>
      </c>
      <c r="L83" s="228" t="s">
        <v>147</v>
      </c>
      <c r="M83" s="228" t="s">
        <v>147</v>
      </c>
      <c r="N83" s="228" t="s">
        <v>147</v>
      </c>
      <c r="O83" s="230">
        <v>70</v>
      </c>
      <c r="P83" s="228">
        <v>51</v>
      </c>
      <c r="Q83" s="231">
        <v>121</v>
      </c>
    </row>
    <row r="84" spans="1:17">
      <c r="A84" s="95" t="s">
        <v>292</v>
      </c>
      <c r="B84" s="109" t="s">
        <v>293</v>
      </c>
      <c r="C84" s="228">
        <v>16</v>
      </c>
      <c r="D84" s="229">
        <v>18</v>
      </c>
      <c r="E84" s="228">
        <v>14</v>
      </c>
      <c r="F84" s="229">
        <v>13</v>
      </c>
      <c r="G84" s="228">
        <v>32</v>
      </c>
      <c r="H84" s="229">
        <v>27</v>
      </c>
      <c r="I84" s="228">
        <v>34</v>
      </c>
      <c r="J84" s="228">
        <v>17</v>
      </c>
      <c r="K84" s="228">
        <v>31</v>
      </c>
      <c r="L84" s="228">
        <v>9</v>
      </c>
      <c r="M84" s="228">
        <v>6</v>
      </c>
      <c r="N84" s="228">
        <v>5</v>
      </c>
      <c r="O84" s="230">
        <v>133</v>
      </c>
      <c r="P84" s="228">
        <v>89</v>
      </c>
      <c r="Q84" s="231">
        <v>222</v>
      </c>
    </row>
    <row r="85" spans="1:17">
      <c r="A85" s="95" t="s">
        <v>294</v>
      </c>
      <c r="B85" s="109" t="s">
        <v>295</v>
      </c>
      <c r="C85" s="228">
        <v>22</v>
      </c>
      <c r="D85" s="229">
        <v>22</v>
      </c>
      <c r="E85" s="228">
        <v>24</v>
      </c>
      <c r="F85" s="229">
        <v>15</v>
      </c>
      <c r="G85" s="228">
        <v>45</v>
      </c>
      <c r="H85" s="229">
        <v>35</v>
      </c>
      <c r="I85" s="228">
        <v>51</v>
      </c>
      <c r="J85" s="228">
        <v>25</v>
      </c>
      <c r="K85" s="228" t="s">
        <v>147</v>
      </c>
      <c r="L85" s="228" t="s">
        <v>147</v>
      </c>
      <c r="M85" s="228" t="s">
        <v>147</v>
      </c>
      <c r="N85" s="228" t="s">
        <v>147</v>
      </c>
      <c r="O85" s="230">
        <v>214</v>
      </c>
      <c r="P85" s="228">
        <v>123</v>
      </c>
      <c r="Q85" s="231">
        <v>337</v>
      </c>
    </row>
    <row r="86" spans="1:17">
      <c r="A86" s="95" t="s">
        <v>296</v>
      </c>
      <c r="B86" s="109" t="s">
        <v>297</v>
      </c>
      <c r="C86" s="228">
        <v>15</v>
      </c>
      <c r="D86" s="229">
        <v>6</v>
      </c>
      <c r="E86" s="228">
        <v>20</v>
      </c>
      <c r="F86" s="229">
        <v>14</v>
      </c>
      <c r="G86" s="228">
        <v>20</v>
      </c>
      <c r="H86" s="229">
        <v>18</v>
      </c>
      <c r="I86" s="228">
        <v>40</v>
      </c>
      <c r="J86" s="228">
        <v>19</v>
      </c>
      <c r="K86" s="228">
        <v>37</v>
      </c>
      <c r="L86" s="228">
        <v>18</v>
      </c>
      <c r="M86" s="228">
        <v>11</v>
      </c>
      <c r="N86" s="228">
        <v>4</v>
      </c>
      <c r="O86" s="230">
        <v>143</v>
      </c>
      <c r="P86" s="228">
        <v>79</v>
      </c>
      <c r="Q86" s="231">
        <v>222</v>
      </c>
    </row>
    <row r="87" spans="1:17">
      <c r="A87" s="95" t="s">
        <v>298</v>
      </c>
      <c r="B87" s="109" t="s">
        <v>299</v>
      </c>
      <c r="C87" s="228">
        <v>8</v>
      </c>
      <c r="D87" s="229">
        <v>10</v>
      </c>
      <c r="E87" s="228">
        <v>16</v>
      </c>
      <c r="F87" s="229">
        <v>13</v>
      </c>
      <c r="G87" s="228">
        <v>21</v>
      </c>
      <c r="H87" s="229">
        <v>17</v>
      </c>
      <c r="I87" s="228">
        <v>33</v>
      </c>
      <c r="J87" s="228">
        <v>26</v>
      </c>
      <c r="K87" s="228">
        <v>28</v>
      </c>
      <c r="L87" s="228">
        <v>12</v>
      </c>
      <c r="M87" s="228">
        <v>11</v>
      </c>
      <c r="N87" s="228">
        <v>4</v>
      </c>
      <c r="O87" s="230">
        <v>117</v>
      </c>
      <c r="P87" s="228">
        <v>82</v>
      </c>
      <c r="Q87" s="231">
        <v>199</v>
      </c>
    </row>
    <row r="88" spans="1:17">
      <c r="A88" s="95" t="s">
        <v>300</v>
      </c>
      <c r="B88" s="109" t="s">
        <v>301</v>
      </c>
      <c r="C88" s="228">
        <v>83</v>
      </c>
      <c r="D88" s="229">
        <v>71</v>
      </c>
      <c r="E88" s="228">
        <v>97</v>
      </c>
      <c r="F88" s="229">
        <v>69</v>
      </c>
      <c r="G88" s="228">
        <v>168</v>
      </c>
      <c r="H88" s="229">
        <v>102</v>
      </c>
      <c r="I88" s="228">
        <v>203</v>
      </c>
      <c r="J88" s="228">
        <v>120</v>
      </c>
      <c r="K88" s="228">
        <v>185</v>
      </c>
      <c r="L88" s="228">
        <v>68</v>
      </c>
      <c r="M88" s="228">
        <v>64</v>
      </c>
      <c r="N88" s="228">
        <v>22</v>
      </c>
      <c r="O88" s="230">
        <v>800</v>
      </c>
      <c r="P88" s="228">
        <v>452</v>
      </c>
      <c r="Q88" s="231">
        <v>1252</v>
      </c>
    </row>
    <row r="89" spans="1:17">
      <c r="A89" s="118" t="s">
        <v>302</v>
      </c>
      <c r="B89" s="119" t="s">
        <v>303</v>
      </c>
      <c r="C89" s="228">
        <v>29</v>
      </c>
      <c r="D89" s="229">
        <v>26</v>
      </c>
      <c r="E89" s="228">
        <v>42</v>
      </c>
      <c r="F89" s="229">
        <v>27</v>
      </c>
      <c r="G89" s="228">
        <v>54</v>
      </c>
      <c r="H89" s="229">
        <v>45</v>
      </c>
      <c r="I89" s="228">
        <v>96</v>
      </c>
      <c r="J89" s="228">
        <v>51</v>
      </c>
      <c r="K89" s="228">
        <v>57</v>
      </c>
      <c r="L89" s="228">
        <v>42</v>
      </c>
      <c r="M89" s="228">
        <v>28</v>
      </c>
      <c r="N89" s="228">
        <v>9</v>
      </c>
      <c r="O89" s="230">
        <v>306</v>
      </c>
      <c r="P89" s="228">
        <v>200</v>
      </c>
      <c r="Q89" s="231">
        <v>506</v>
      </c>
    </row>
    <row r="90" spans="1:17">
      <c r="A90" s="104" t="s">
        <v>304</v>
      </c>
      <c r="B90" s="110" t="s">
        <v>537</v>
      </c>
      <c r="C90" s="232">
        <v>283</v>
      </c>
      <c r="D90" s="233">
        <v>352</v>
      </c>
      <c r="E90" s="232">
        <v>480</v>
      </c>
      <c r="F90" s="233">
        <v>354</v>
      </c>
      <c r="G90" s="232">
        <v>833</v>
      </c>
      <c r="H90" s="233">
        <v>480</v>
      </c>
      <c r="I90" s="232">
        <v>976</v>
      </c>
      <c r="J90" s="232">
        <v>481</v>
      </c>
      <c r="K90" s="232">
        <v>671</v>
      </c>
      <c r="L90" s="232">
        <v>294</v>
      </c>
      <c r="M90" s="232">
        <v>225</v>
      </c>
      <c r="N90" s="232">
        <v>67</v>
      </c>
      <c r="O90" s="234">
        <v>3468</v>
      </c>
      <c r="P90" s="232">
        <v>2028</v>
      </c>
      <c r="Q90" s="235">
        <v>5496</v>
      </c>
    </row>
    <row r="91" spans="1:17">
      <c r="A91" s="95" t="s">
        <v>306</v>
      </c>
      <c r="B91" s="109" t="s">
        <v>307</v>
      </c>
      <c r="C91" s="228">
        <v>7</v>
      </c>
      <c r="D91" s="229">
        <v>12</v>
      </c>
      <c r="E91" s="228">
        <v>16</v>
      </c>
      <c r="F91" s="229">
        <v>11</v>
      </c>
      <c r="G91" s="228">
        <v>17</v>
      </c>
      <c r="H91" s="229">
        <v>16</v>
      </c>
      <c r="I91" s="228">
        <v>13</v>
      </c>
      <c r="J91" s="228">
        <v>11</v>
      </c>
      <c r="K91" s="228" t="s">
        <v>147</v>
      </c>
      <c r="L91" s="228" t="s">
        <v>147</v>
      </c>
      <c r="M91" s="228" t="s">
        <v>147</v>
      </c>
      <c r="N91" s="228" t="s">
        <v>147</v>
      </c>
      <c r="O91" s="230">
        <v>67</v>
      </c>
      <c r="P91" s="228">
        <v>56</v>
      </c>
      <c r="Q91" s="231">
        <v>123</v>
      </c>
    </row>
    <row r="92" spans="1:17">
      <c r="A92" s="95" t="s">
        <v>308</v>
      </c>
      <c r="B92" s="109" t="s">
        <v>309</v>
      </c>
      <c r="C92" s="228">
        <v>8</v>
      </c>
      <c r="D92" s="229">
        <v>14</v>
      </c>
      <c r="E92" s="228">
        <v>18</v>
      </c>
      <c r="F92" s="229">
        <v>11</v>
      </c>
      <c r="G92" s="228">
        <v>21</v>
      </c>
      <c r="H92" s="229">
        <v>17</v>
      </c>
      <c r="I92" s="228">
        <v>26</v>
      </c>
      <c r="J92" s="228">
        <v>15</v>
      </c>
      <c r="K92" s="228" t="s">
        <v>147</v>
      </c>
      <c r="L92" s="228">
        <v>9</v>
      </c>
      <c r="M92" s="228" t="s">
        <v>147</v>
      </c>
      <c r="N92" s="228">
        <v>4</v>
      </c>
      <c r="O92" s="230">
        <v>98</v>
      </c>
      <c r="P92" s="228">
        <v>70</v>
      </c>
      <c r="Q92" s="231">
        <v>168</v>
      </c>
    </row>
    <row r="93" spans="1:17">
      <c r="A93" s="95" t="s">
        <v>310</v>
      </c>
      <c r="B93" s="109" t="s">
        <v>311</v>
      </c>
      <c r="C93" s="228">
        <v>21</v>
      </c>
      <c r="D93" s="229">
        <v>19</v>
      </c>
      <c r="E93" s="228">
        <v>33</v>
      </c>
      <c r="F93" s="229">
        <v>24</v>
      </c>
      <c r="G93" s="228">
        <v>55</v>
      </c>
      <c r="H93" s="229">
        <v>22</v>
      </c>
      <c r="I93" s="228">
        <v>77</v>
      </c>
      <c r="J93" s="228">
        <v>23</v>
      </c>
      <c r="K93" s="228">
        <v>35</v>
      </c>
      <c r="L93" s="228" t="s">
        <v>147</v>
      </c>
      <c r="M93" s="228">
        <v>14</v>
      </c>
      <c r="N93" s="228" t="s">
        <v>147</v>
      </c>
      <c r="O93" s="230">
        <v>235</v>
      </c>
      <c r="P93" s="228">
        <v>113</v>
      </c>
      <c r="Q93" s="231">
        <v>348</v>
      </c>
    </row>
    <row r="94" spans="1:17">
      <c r="A94" s="95" t="s">
        <v>312</v>
      </c>
      <c r="B94" s="109" t="s">
        <v>313</v>
      </c>
      <c r="C94" s="228">
        <v>14</v>
      </c>
      <c r="D94" s="229">
        <v>17</v>
      </c>
      <c r="E94" s="228">
        <v>21</v>
      </c>
      <c r="F94" s="229">
        <v>19</v>
      </c>
      <c r="G94" s="228">
        <v>40</v>
      </c>
      <c r="H94" s="229">
        <v>25</v>
      </c>
      <c r="I94" s="228">
        <v>44</v>
      </c>
      <c r="J94" s="228">
        <v>25</v>
      </c>
      <c r="K94" s="228">
        <v>44</v>
      </c>
      <c r="L94" s="228">
        <v>9</v>
      </c>
      <c r="M94" s="228">
        <v>10</v>
      </c>
      <c r="N94" s="228">
        <v>6</v>
      </c>
      <c r="O94" s="230">
        <v>173</v>
      </c>
      <c r="P94" s="228">
        <v>101</v>
      </c>
      <c r="Q94" s="231">
        <v>274</v>
      </c>
    </row>
    <row r="95" spans="1:17">
      <c r="A95" s="95" t="s">
        <v>314</v>
      </c>
      <c r="B95" s="109" t="s">
        <v>315</v>
      </c>
      <c r="C95" s="228">
        <v>9</v>
      </c>
      <c r="D95" s="229">
        <v>17</v>
      </c>
      <c r="E95" s="228">
        <v>24</v>
      </c>
      <c r="F95" s="229">
        <v>15</v>
      </c>
      <c r="G95" s="228">
        <v>29</v>
      </c>
      <c r="H95" s="229">
        <v>20</v>
      </c>
      <c r="I95" s="228">
        <v>50</v>
      </c>
      <c r="J95" s="228">
        <v>17</v>
      </c>
      <c r="K95" s="228">
        <v>21</v>
      </c>
      <c r="L95" s="228" t="s">
        <v>147</v>
      </c>
      <c r="M95" s="228">
        <v>6</v>
      </c>
      <c r="N95" s="228" t="s">
        <v>147</v>
      </c>
      <c r="O95" s="230">
        <v>139</v>
      </c>
      <c r="P95" s="228">
        <v>91</v>
      </c>
      <c r="Q95" s="231">
        <v>230</v>
      </c>
    </row>
    <row r="96" spans="1:17">
      <c r="A96" s="95" t="s">
        <v>316</v>
      </c>
      <c r="B96" s="109" t="s">
        <v>317</v>
      </c>
      <c r="C96" s="228">
        <v>5</v>
      </c>
      <c r="D96" s="229">
        <v>17</v>
      </c>
      <c r="E96" s="228">
        <v>9</v>
      </c>
      <c r="F96" s="229">
        <v>8</v>
      </c>
      <c r="G96" s="228">
        <v>22</v>
      </c>
      <c r="H96" s="229">
        <v>12</v>
      </c>
      <c r="I96" s="228">
        <v>25</v>
      </c>
      <c r="J96" s="228">
        <v>17</v>
      </c>
      <c r="K96" s="228">
        <v>31</v>
      </c>
      <c r="L96" s="228" t="s">
        <v>147</v>
      </c>
      <c r="M96" s="228">
        <v>8</v>
      </c>
      <c r="N96" s="228" t="s">
        <v>147</v>
      </c>
      <c r="O96" s="230">
        <v>100</v>
      </c>
      <c r="P96" s="228">
        <v>65</v>
      </c>
      <c r="Q96" s="231">
        <v>165</v>
      </c>
    </row>
    <row r="97" spans="1:17">
      <c r="A97" s="95" t="s">
        <v>318</v>
      </c>
      <c r="B97" s="109" t="s">
        <v>305</v>
      </c>
      <c r="C97" s="228">
        <v>91</v>
      </c>
      <c r="D97" s="229">
        <v>108</v>
      </c>
      <c r="E97" s="228">
        <v>148</v>
      </c>
      <c r="F97" s="229">
        <v>104</v>
      </c>
      <c r="G97" s="228">
        <v>305</v>
      </c>
      <c r="H97" s="229">
        <v>150</v>
      </c>
      <c r="I97" s="228">
        <v>346</v>
      </c>
      <c r="J97" s="228">
        <v>166</v>
      </c>
      <c r="K97" s="228">
        <v>221</v>
      </c>
      <c r="L97" s="228">
        <v>93</v>
      </c>
      <c r="M97" s="228">
        <v>75</v>
      </c>
      <c r="N97" s="228">
        <v>16</v>
      </c>
      <c r="O97" s="230">
        <v>1186</v>
      </c>
      <c r="P97" s="228">
        <v>637</v>
      </c>
      <c r="Q97" s="231">
        <v>1823</v>
      </c>
    </row>
    <row r="98" spans="1:17">
      <c r="A98" s="95" t="s">
        <v>319</v>
      </c>
      <c r="B98" s="109" t="s">
        <v>320</v>
      </c>
      <c r="C98" s="228">
        <v>32</v>
      </c>
      <c r="D98" s="229">
        <v>28</v>
      </c>
      <c r="E98" s="228">
        <v>55</v>
      </c>
      <c r="F98" s="229">
        <v>28</v>
      </c>
      <c r="G98" s="228">
        <v>77</v>
      </c>
      <c r="H98" s="229">
        <v>43</v>
      </c>
      <c r="I98" s="228">
        <v>95</v>
      </c>
      <c r="J98" s="228">
        <v>48</v>
      </c>
      <c r="K98" s="228">
        <v>41</v>
      </c>
      <c r="L98" s="228">
        <v>26</v>
      </c>
      <c r="M98" s="228">
        <v>16</v>
      </c>
      <c r="N98" s="228">
        <v>8</v>
      </c>
      <c r="O98" s="230">
        <v>316</v>
      </c>
      <c r="P98" s="228">
        <v>181</v>
      </c>
      <c r="Q98" s="231">
        <v>497</v>
      </c>
    </row>
    <row r="99" spans="1:17">
      <c r="A99" s="95" t="s">
        <v>321</v>
      </c>
      <c r="B99" s="109" t="s">
        <v>322</v>
      </c>
      <c r="C99" s="228">
        <v>35</v>
      </c>
      <c r="D99" s="229">
        <v>35</v>
      </c>
      <c r="E99" s="228">
        <v>44</v>
      </c>
      <c r="F99" s="229">
        <v>44</v>
      </c>
      <c r="G99" s="228">
        <v>81</v>
      </c>
      <c r="H99" s="229">
        <v>48</v>
      </c>
      <c r="I99" s="228">
        <v>85</v>
      </c>
      <c r="J99" s="228">
        <v>49</v>
      </c>
      <c r="K99" s="228">
        <v>61</v>
      </c>
      <c r="L99" s="228">
        <v>27</v>
      </c>
      <c r="M99" s="228">
        <v>13</v>
      </c>
      <c r="N99" s="228">
        <v>6</v>
      </c>
      <c r="O99" s="230">
        <v>319</v>
      </c>
      <c r="P99" s="228">
        <v>209</v>
      </c>
      <c r="Q99" s="231">
        <v>528</v>
      </c>
    </row>
    <row r="100" spans="1:17">
      <c r="A100" s="95" t="s">
        <v>323</v>
      </c>
      <c r="B100" s="109" t="s">
        <v>324</v>
      </c>
      <c r="C100" s="228">
        <v>28</v>
      </c>
      <c r="D100" s="229">
        <v>58</v>
      </c>
      <c r="E100" s="228">
        <v>56</v>
      </c>
      <c r="F100" s="229">
        <v>44</v>
      </c>
      <c r="G100" s="228">
        <v>95</v>
      </c>
      <c r="H100" s="229">
        <v>72</v>
      </c>
      <c r="I100" s="228">
        <v>123</v>
      </c>
      <c r="J100" s="228">
        <v>58</v>
      </c>
      <c r="K100" s="228">
        <v>94</v>
      </c>
      <c r="L100" s="228">
        <v>46</v>
      </c>
      <c r="M100" s="228">
        <v>44</v>
      </c>
      <c r="N100" s="228">
        <v>13</v>
      </c>
      <c r="O100" s="230">
        <v>440</v>
      </c>
      <c r="P100" s="228">
        <v>291</v>
      </c>
      <c r="Q100" s="231">
        <v>731</v>
      </c>
    </row>
    <row r="101" spans="1:17">
      <c r="A101" s="95" t="s">
        <v>325</v>
      </c>
      <c r="B101" s="109" t="s">
        <v>326</v>
      </c>
      <c r="C101" s="228">
        <v>21</v>
      </c>
      <c r="D101" s="229">
        <v>13</v>
      </c>
      <c r="E101" s="228">
        <v>33</v>
      </c>
      <c r="F101" s="229">
        <v>22</v>
      </c>
      <c r="G101" s="228">
        <v>56</v>
      </c>
      <c r="H101" s="229">
        <v>32</v>
      </c>
      <c r="I101" s="228">
        <v>65</v>
      </c>
      <c r="J101" s="228">
        <v>33</v>
      </c>
      <c r="K101" s="228">
        <v>48</v>
      </c>
      <c r="L101" s="228">
        <v>16</v>
      </c>
      <c r="M101" s="228">
        <v>23</v>
      </c>
      <c r="N101" s="228">
        <v>4</v>
      </c>
      <c r="O101" s="230">
        <v>246</v>
      </c>
      <c r="P101" s="228">
        <v>120</v>
      </c>
      <c r="Q101" s="231">
        <v>366</v>
      </c>
    </row>
    <row r="102" spans="1:17">
      <c r="A102" s="118" t="s">
        <v>327</v>
      </c>
      <c r="B102" s="119" t="s">
        <v>328</v>
      </c>
      <c r="C102" s="228">
        <v>12</v>
      </c>
      <c r="D102" s="229">
        <v>14</v>
      </c>
      <c r="E102" s="228">
        <v>23</v>
      </c>
      <c r="F102" s="229">
        <v>24</v>
      </c>
      <c r="G102" s="228">
        <v>35</v>
      </c>
      <c r="H102" s="229">
        <v>23</v>
      </c>
      <c r="I102" s="228">
        <v>28</v>
      </c>
      <c r="J102" s="228">
        <v>19</v>
      </c>
      <c r="K102" s="228">
        <v>43</v>
      </c>
      <c r="L102" s="228" t="s">
        <v>147</v>
      </c>
      <c r="M102" s="228">
        <v>9</v>
      </c>
      <c r="N102" s="228" t="s">
        <v>147</v>
      </c>
      <c r="O102" s="230">
        <v>150</v>
      </c>
      <c r="P102" s="228">
        <v>94</v>
      </c>
      <c r="Q102" s="231">
        <v>244</v>
      </c>
    </row>
    <row r="103" spans="1:17">
      <c r="A103" s="104" t="s">
        <v>329</v>
      </c>
      <c r="B103" s="110" t="s">
        <v>538</v>
      </c>
      <c r="C103" s="232">
        <v>75</v>
      </c>
      <c r="D103" s="233">
        <v>91</v>
      </c>
      <c r="E103" s="232">
        <v>88</v>
      </c>
      <c r="F103" s="233">
        <v>95</v>
      </c>
      <c r="G103" s="232">
        <v>162</v>
      </c>
      <c r="H103" s="233">
        <v>109</v>
      </c>
      <c r="I103" s="232">
        <v>198</v>
      </c>
      <c r="J103" s="232">
        <v>108</v>
      </c>
      <c r="K103" s="232">
        <v>128</v>
      </c>
      <c r="L103" s="232">
        <v>54</v>
      </c>
      <c r="M103" s="232">
        <v>45</v>
      </c>
      <c r="N103" s="232">
        <v>9</v>
      </c>
      <c r="O103" s="234">
        <v>696</v>
      </c>
      <c r="P103" s="232">
        <v>466</v>
      </c>
      <c r="Q103" s="235">
        <v>1162</v>
      </c>
    </row>
    <row r="104" spans="1:17">
      <c r="A104" s="118" t="s">
        <v>331</v>
      </c>
      <c r="B104" s="119" t="s">
        <v>330</v>
      </c>
      <c r="C104" s="228">
        <v>75</v>
      </c>
      <c r="D104" s="229">
        <v>91</v>
      </c>
      <c r="E104" s="228">
        <v>88</v>
      </c>
      <c r="F104" s="229">
        <v>95</v>
      </c>
      <c r="G104" s="228">
        <v>162</v>
      </c>
      <c r="H104" s="229">
        <v>109</v>
      </c>
      <c r="I104" s="228">
        <v>198</v>
      </c>
      <c r="J104" s="228">
        <v>108</v>
      </c>
      <c r="K104" s="228">
        <v>128</v>
      </c>
      <c r="L104" s="228">
        <v>54</v>
      </c>
      <c r="M104" s="228">
        <v>45</v>
      </c>
      <c r="N104" s="228">
        <v>9</v>
      </c>
      <c r="O104" s="230">
        <v>696</v>
      </c>
      <c r="P104" s="228">
        <v>466</v>
      </c>
      <c r="Q104" s="231">
        <v>1162</v>
      </c>
    </row>
    <row r="105" spans="1:17">
      <c r="A105" s="95">
        <v>10</v>
      </c>
      <c r="B105" s="109" t="s">
        <v>539</v>
      </c>
      <c r="C105" s="228">
        <v>185</v>
      </c>
      <c r="D105" s="229">
        <v>213</v>
      </c>
      <c r="E105" s="228">
        <v>286</v>
      </c>
      <c r="F105" s="229">
        <v>220</v>
      </c>
      <c r="G105" s="228">
        <v>437</v>
      </c>
      <c r="H105" s="229">
        <v>240</v>
      </c>
      <c r="I105" s="228">
        <v>540</v>
      </c>
      <c r="J105" s="228">
        <v>271</v>
      </c>
      <c r="K105" s="228">
        <v>377</v>
      </c>
      <c r="L105" s="228">
        <v>172</v>
      </c>
      <c r="M105" s="228">
        <v>121</v>
      </c>
      <c r="N105" s="228">
        <v>53</v>
      </c>
      <c r="O105" s="230">
        <v>1946</v>
      </c>
      <c r="P105" s="228">
        <v>1169</v>
      </c>
      <c r="Q105" s="231">
        <v>3115</v>
      </c>
    </row>
    <row r="106" spans="1:17">
      <c r="A106" s="95">
        <v>1060</v>
      </c>
      <c r="B106" s="109" t="s">
        <v>332</v>
      </c>
      <c r="C106" s="228">
        <v>24</v>
      </c>
      <c r="D106" s="229">
        <v>35</v>
      </c>
      <c r="E106" s="228">
        <v>52</v>
      </c>
      <c r="F106" s="229">
        <v>38</v>
      </c>
      <c r="G106" s="228">
        <v>77</v>
      </c>
      <c r="H106" s="229">
        <v>36</v>
      </c>
      <c r="I106" s="228">
        <v>101</v>
      </c>
      <c r="J106" s="228">
        <v>62</v>
      </c>
      <c r="K106" s="228">
        <v>57</v>
      </c>
      <c r="L106" s="228">
        <v>28</v>
      </c>
      <c r="M106" s="228">
        <v>10</v>
      </c>
      <c r="N106" s="228">
        <v>9</v>
      </c>
      <c r="O106" s="230">
        <v>321</v>
      </c>
      <c r="P106" s="228">
        <v>208</v>
      </c>
      <c r="Q106" s="231">
        <v>529</v>
      </c>
    </row>
    <row r="107" spans="1:17">
      <c r="A107" s="95">
        <v>1080</v>
      </c>
      <c r="B107" s="109" t="s">
        <v>333</v>
      </c>
      <c r="C107" s="228">
        <v>65</v>
      </c>
      <c r="D107" s="229">
        <v>70</v>
      </c>
      <c r="E107" s="228">
        <v>107</v>
      </c>
      <c r="F107" s="229">
        <v>72</v>
      </c>
      <c r="G107" s="228">
        <v>160</v>
      </c>
      <c r="H107" s="229">
        <v>78</v>
      </c>
      <c r="I107" s="228">
        <v>208</v>
      </c>
      <c r="J107" s="228">
        <v>81</v>
      </c>
      <c r="K107" s="228">
        <v>132</v>
      </c>
      <c r="L107" s="228">
        <v>60</v>
      </c>
      <c r="M107" s="228">
        <v>51</v>
      </c>
      <c r="N107" s="228">
        <v>19</v>
      </c>
      <c r="O107" s="230">
        <v>723</v>
      </c>
      <c r="P107" s="228">
        <v>380</v>
      </c>
      <c r="Q107" s="231">
        <v>1103</v>
      </c>
    </row>
    <row r="108" spans="1:17">
      <c r="A108" s="95">
        <v>1081</v>
      </c>
      <c r="B108" s="109" t="s">
        <v>334</v>
      </c>
      <c r="C108" s="228">
        <v>27</v>
      </c>
      <c r="D108" s="229">
        <v>40</v>
      </c>
      <c r="E108" s="228">
        <v>55</v>
      </c>
      <c r="F108" s="229">
        <v>37</v>
      </c>
      <c r="G108" s="228">
        <v>77</v>
      </c>
      <c r="H108" s="229">
        <v>46</v>
      </c>
      <c r="I108" s="228">
        <v>82</v>
      </c>
      <c r="J108" s="228">
        <v>53</v>
      </c>
      <c r="K108" s="228">
        <v>77</v>
      </c>
      <c r="L108" s="228">
        <v>29</v>
      </c>
      <c r="M108" s="228">
        <v>17</v>
      </c>
      <c r="N108" s="228">
        <v>14</v>
      </c>
      <c r="O108" s="230">
        <v>335</v>
      </c>
      <c r="P108" s="228">
        <v>219</v>
      </c>
      <c r="Q108" s="231">
        <v>554</v>
      </c>
    </row>
    <row r="109" spans="1:17">
      <c r="A109" s="95">
        <v>1082</v>
      </c>
      <c r="B109" s="109" t="s">
        <v>335</v>
      </c>
      <c r="C109" s="228">
        <v>47</v>
      </c>
      <c r="D109" s="229">
        <v>46</v>
      </c>
      <c r="E109" s="228">
        <v>59</v>
      </c>
      <c r="F109" s="229">
        <v>41</v>
      </c>
      <c r="G109" s="228">
        <v>83</v>
      </c>
      <c r="H109" s="229">
        <v>51</v>
      </c>
      <c r="I109" s="228">
        <v>88</v>
      </c>
      <c r="J109" s="228">
        <v>55</v>
      </c>
      <c r="K109" s="228">
        <v>77</v>
      </c>
      <c r="L109" s="228">
        <v>38</v>
      </c>
      <c r="M109" s="228">
        <v>29</v>
      </c>
      <c r="N109" s="228">
        <v>5</v>
      </c>
      <c r="O109" s="230">
        <v>383</v>
      </c>
      <c r="P109" s="228">
        <v>236</v>
      </c>
      <c r="Q109" s="231">
        <v>619</v>
      </c>
    </row>
    <row r="110" spans="1:17">
      <c r="A110" s="118">
        <v>1083</v>
      </c>
      <c r="B110" s="119" t="s">
        <v>336</v>
      </c>
      <c r="C110" s="228">
        <v>22</v>
      </c>
      <c r="D110" s="229">
        <v>22</v>
      </c>
      <c r="E110" s="228">
        <v>13</v>
      </c>
      <c r="F110" s="229">
        <v>32</v>
      </c>
      <c r="G110" s="228">
        <v>40</v>
      </c>
      <c r="H110" s="229">
        <v>29</v>
      </c>
      <c r="I110" s="228">
        <v>61</v>
      </c>
      <c r="J110" s="228">
        <v>20</v>
      </c>
      <c r="K110" s="228">
        <v>34</v>
      </c>
      <c r="L110" s="228">
        <v>17</v>
      </c>
      <c r="M110" s="228">
        <v>14</v>
      </c>
      <c r="N110" s="228">
        <v>6</v>
      </c>
      <c r="O110" s="230">
        <v>184</v>
      </c>
      <c r="P110" s="228">
        <v>126</v>
      </c>
      <c r="Q110" s="231">
        <v>310</v>
      </c>
    </row>
    <row r="111" spans="1:17">
      <c r="A111" s="104">
        <v>12</v>
      </c>
      <c r="B111" s="110" t="s">
        <v>540</v>
      </c>
      <c r="C111" s="232">
        <v>1375</v>
      </c>
      <c r="D111" s="233">
        <v>1274</v>
      </c>
      <c r="E111" s="232">
        <v>1734</v>
      </c>
      <c r="F111" s="233">
        <v>1348</v>
      </c>
      <c r="G111" s="232">
        <v>2654</v>
      </c>
      <c r="H111" s="233">
        <v>1811</v>
      </c>
      <c r="I111" s="232">
        <v>3078</v>
      </c>
      <c r="J111" s="232">
        <v>1597</v>
      </c>
      <c r="K111" s="232">
        <v>2275</v>
      </c>
      <c r="L111" s="232">
        <v>1000</v>
      </c>
      <c r="M111" s="232">
        <v>779</v>
      </c>
      <c r="N111" s="232">
        <v>298</v>
      </c>
      <c r="O111" s="234">
        <v>11895</v>
      </c>
      <c r="P111" s="232">
        <v>7328</v>
      </c>
      <c r="Q111" s="235">
        <v>19223</v>
      </c>
    </row>
    <row r="112" spans="1:17">
      <c r="A112" s="95">
        <v>1214</v>
      </c>
      <c r="B112" s="109" t="s">
        <v>337</v>
      </c>
      <c r="C112" s="228">
        <v>9</v>
      </c>
      <c r="D112" s="229">
        <v>16</v>
      </c>
      <c r="E112" s="228">
        <v>14</v>
      </c>
      <c r="F112" s="229">
        <v>15</v>
      </c>
      <c r="G112" s="228">
        <v>19</v>
      </c>
      <c r="H112" s="229">
        <v>15</v>
      </c>
      <c r="I112" s="228">
        <v>23</v>
      </c>
      <c r="J112" s="228">
        <v>14</v>
      </c>
      <c r="K112" s="228">
        <v>18</v>
      </c>
      <c r="L112" s="228" t="s">
        <v>147</v>
      </c>
      <c r="M112" s="228">
        <v>6</v>
      </c>
      <c r="N112" s="228" t="s">
        <v>147</v>
      </c>
      <c r="O112" s="230">
        <v>89</v>
      </c>
      <c r="P112" s="228">
        <v>69</v>
      </c>
      <c r="Q112" s="231">
        <v>158</v>
      </c>
    </row>
    <row r="113" spans="1:17">
      <c r="A113" s="95">
        <v>1230</v>
      </c>
      <c r="B113" s="109" t="s">
        <v>338</v>
      </c>
      <c r="C113" s="228">
        <v>9</v>
      </c>
      <c r="D113" s="229">
        <v>12</v>
      </c>
      <c r="E113" s="228">
        <v>28</v>
      </c>
      <c r="F113" s="229">
        <v>22</v>
      </c>
      <c r="G113" s="228">
        <v>38</v>
      </c>
      <c r="H113" s="229">
        <v>23</v>
      </c>
      <c r="I113" s="228">
        <v>40</v>
      </c>
      <c r="J113" s="228">
        <v>31</v>
      </c>
      <c r="K113" s="228" t="s">
        <v>147</v>
      </c>
      <c r="L113" s="228" t="s">
        <v>147</v>
      </c>
      <c r="M113" s="228" t="s">
        <v>147</v>
      </c>
      <c r="N113" s="228" t="s">
        <v>147</v>
      </c>
      <c r="O113" s="230">
        <v>148</v>
      </c>
      <c r="P113" s="228">
        <v>102</v>
      </c>
      <c r="Q113" s="231">
        <v>250</v>
      </c>
    </row>
    <row r="114" spans="1:17">
      <c r="A114" s="95">
        <v>1231</v>
      </c>
      <c r="B114" s="109" t="s">
        <v>339</v>
      </c>
      <c r="C114" s="228">
        <v>20</v>
      </c>
      <c r="D114" s="229">
        <v>6</v>
      </c>
      <c r="E114" s="228">
        <v>16</v>
      </c>
      <c r="F114" s="229">
        <v>16</v>
      </c>
      <c r="G114" s="228">
        <v>27</v>
      </c>
      <c r="H114" s="229">
        <v>19</v>
      </c>
      <c r="I114" s="228">
        <v>43</v>
      </c>
      <c r="J114" s="228">
        <v>17</v>
      </c>
      <c r="K114" s="228">
        <v>28</v>
      </c>
      <c r="L114" s="228">
        <v>13</v>
      </c>
      <c r="M114" s="228">
        <v>8</v>
      </c>
      <c r="N114" s="228">
        <v>5</v>
      </c>
      <c r="O114" s="230">
        <v>142</v>
      </c>
      <c r="P114" s="228">
        <v>76</v>
      </c>
      <c r="Q114" s="231">
        <v>218</v>
      </c>
    </row>
    <row r="115" spans="1:17">
      <c r="A115" s="95">
        <v>1233</v>
      </c>
      <c r="B115" s="109" t="s">
        <v>340</v>
      </c>
      <c r="C115" s="228">
        <v>23</v>
      </c>
      <c r="D115" s="229">
        <v>13</v>
      </c>
      <c r="E115" s="228">
        <v>40</v>
      </c>
      <c r="F115" s="229">
        <v>34</v>
      </c>
      <c r="G115" s="228">
        <v>105</v>
      </c>
      <c r="H115" s="229">
        <v>61</v>
      </c>
      <c r="I115" s="228">
        <v>107</v>
      </c>
      <c r="J115" s="228">
        <v>66</v>
      </c>
      <c r="K115" s="228">
        <v>78</v>
      </c>
      <c r="L115" s="228">
        <v>31</v>
      </c>
      <c r="M115" s="228">
        <v>32</v>
      </c>
      <c r="N115" s="228">
        <v>13</v>
      </c>
      <c r="O115" s="230">
        <v>385</v>
      </c>
      <c r="P115" s="228">
        <v>218</v>
      </c>
      <c r="Q115" s="231">
        <v>603</v>
      </c>
    </row>
    <row r="116" spans="1:17">
      <c r="A116" s="95">
        <v>1256</v>
      </c>
      <c r="B116" s="109" t="s">
        <v>341</v>
      </c>
      <c r="C116" s="228">
        <v>20</v>
      </c>
      <c r="D116" s="229">
        <v>14</v>
      </c>
      <c r="E116" s="228">
        <v>21</v>
      </c>
      <c r="F116" s="229">
        <v>11</v>
      </c>
      <c r="G116" s="228">
        <v>32</v>
      </c>
      <c r="H116" s="229">
        <v>22</v>
      </c>
      <c r="I116" s="228">
        <v>25</v>
      </c>
      <c r="J116" s="228">
        <v>23</v>
      </c>
      <c r="K116" s="228">
        <v>23</v>
      </c>
      <c r="L116" s="228">
        <v>7</v>
      </c>
      <c r="M116" s="228">
        <v>10</v>
      </c>
      <c r="N116" s="228">
        <v>6</v>
      </c>
      <c r="O116" s="230">
        <v>131</v>
      </c>
      <c r="P116" s="228">
        <v>83</v>
      </c>
      <c r="Q116" s="231">
        <v>214</v>
      </c>
    </row>
    <row r="117" spans="1:17">
      <c r="A117" s="95">
        <v>1257</v>
      </c>
      <c r="B117" s="109" t="s">
        <v>342</v>
      </c>
      <c r="C117" s="228">
        <v>9</v>
      </c>
      <c r="D117" s="229">
        <v>9</v>
      </c>
      <c r="E117" s="228">
        <v>14</v>
      </c>
      <c r="F117" s="229">
        <v>14</v>
      </c>
      <c r="G117" s="228">
        <v>44</v>
      </c>
      <c r="H117" s="229">
        <v>15</v>
      </c>
      <c r="I117" s="228">
        <v>22</v>
      </c>
      <c r="J117" s="228">
        <v>18</v>
      </c>
      <c r="K117" s="228">
        <v>22</v>
      </c>
      <c r="L117" s="228">
        <v>9</v>
      </c>
      <c r="M117" s="228">
        <v>7</v>
      </c>
      <c r="N117" s="228">
        <v>6</v>
      </c>
      <c r="O117" s="230">
        <v>118</v>
      </c>
      <c r="P117" s="228">
        <v>71</v>
      </c>
      <c r="Q117" s="231">
        <v>189</v>
      </c>
    </row>
    <row r="118" spans="1:17">
      <c r="A118" s="95">
        <v>1260</v>
      </c>
      <c r="B118" s="109" t="s">
        <v>343</v>
      </c>
      <c r="C118" s="228">
        <v>19</v>
      </c>
      <c r="D118" s="229">
        <v>14</v>
      </c>
      <c r="E118" s="228">
        <v>15</v>
      </c>
      <c r="F118" s="229">
        <v>15</v>
      </c>
      <c r="G118" s="228">
        <v>18</v>
      </c>
      <c r="H118" s="229">
        <v>22</v>
      </c>
      <c r="I118" s="228">
        <v>20</v>
      </c>
      <c r="J118" s="228">
        <v>13</v>
      </c>
      <c r="K118" s="228">
        <v>19</v>
      </c>
      <c r="L118" s="228" t="s">
        <v>147</v>
      </c>
      <c r="M118" s="228">
        <v>6</v>
      </c>
      <c r="N118" s="228" t="s">
        <v>147</v>
      </c>
      <c r="O118" s="230">
        <v>97</v>
      </c>
      <c r="P118" s="228">
        <v>72</v>
      </c>
      <c r="Q118" s="231">
        <v>169</v>
      </c>
    </row>
    <row r="119" spans="1:17">
      <c r="A119" s="95">
        <v>1261</v>
      </c>
      <c r="B119" s="109" t="s">
        <v>344</v>
      </c>
      <c r="C119" s="228">
        <v>19</v>
      </c>
      <c r="D119" s="229">
        <v>15</v>
      </c>
      <c r="E119" s="228">
        <v>26</v>
      </c>
      <c r="F119" s="229">
        <v>16</v>
      </c>
      <c r="G119" s="228">
        <v>41</v>
      </c>
      <c r="H119" s="229">
        <v>36</v>
      </c>
      <c r="I119" s="228">
        <v>51</v>
      </c>
      <c r="J119" s="228">
        <v>20</v>
      </c>
      <c r="K119" s="228">
        <v>30</v>
      </c>
      <c r="L119" s="228">
        <v>14</v>
      </c>
      <c r="M119" s="228">
        <v>10</v>
      </c>
      <c r="N119" s="228">
        <v>8</v>
      </c>
      <c r="O119" s="230">
        <v>177</v>
      </c>
      <c r="P119" s="228">
        <v>109</v>
      </c>
      <c r="Q119" s="231">
        <v>286</v>
      </c>
    </row>
    <row r="120" spans="1:17">
      <c r="A120" s="95">
        <v>1262</v>
      </c>
      <c r="B120" s="109" t="s">
        <v>345</v>
      </c>
      <c r="C120" s="228">
        <v>7</v>
      </c>
      <c r="D120" s="229">
        <v>7</v>
      </c>
      <c r="E120" s="228">
        <v>13</v>
      </c>
      <c r="F120" s="229">
        <v>23</v>
      </c>
      <c r="G120" s="228">
        <v>48</v>
      </c>
      <c r="H120" s="229">
        <v>33</v>
      </c>
      <c r="I120" s="228">
        <v>56</v>
      </c>
      <c r="J120" s="228">
        <v>39</v>
      </c>
      <c r="K120" s="228">
        <v>51</v>
      </c>
      <c r="L120" s="228" t="s">
        <v>147</v>
      </c>
      <c r="M120" s="228">
        <v>22</v>
      </c>
      <c r="N120" s="228" t="s">
        <v>147</v>
      </c>
      <c r="O120" s="230">
        <v>197</v>
      </c>
      <c r="P120" s="228">
        <v>125</v>
      </c>
      <c r="Q120" s="231">
        <v>322</v>
      </c>
    </row>
    <row r="121" spans="1:17">
      <c r="A121" s="95">
        <v>1263</v>
      </c>
      <c r="B121" s="109" t="s">
        <v>346</v>
      </c>
      <c r="C121" s="228">
        <v>12</v>
      </c>
      <c r="D121" s="229">
        <v>14</v>
      </c>
      <c r="E121" s="228">
        <v>26</v>
      </c>
      <c r="F121" s="229">
        <v>19</v>
      </c>
      <c r="G121" s="228">
        <v>49</v>
      </c>
      <c r="H121" s="229">
        <v>31</v>
      </c>
      <c r="I121" s="228">
        <v>46</v>
      </c>
      <c r="J121" s="228">
        <v>25</v>
      </c>
      <c r="K121" s="228">
        <v>32</v>
      </c>
      <c r="L121" s="228">
        <v>19</v>
      </c>
      <c r="M121" s="228">
        <v>7</v>
      </c>
      <c r="N121" s="228">
        <v>5</v>
      </c>
      <c r="O121" s="230">
        <v>172</v>
      </c>
      <c r="P121" s="228">
        <v>113</v>
      </c>
      <c r="Q121" s="231">
        <v>285</v>
      </c>
    </row>
    <row r="122" spans="1:17">
      <c r="A122" s="95">
        <v>1264</v>
      </c>
      <c r="B122" s="109" t="s">
        <v>347</v>
      </c>
      <c r="C122" s="228">
        <v>23</v>
      </c>
      <c r="D122" s="229">
        <v>14</v>
      </c>
      <c r="E122" s="228">
        <v>26</v>
      </c>
      <c r="F122" s="229">
        <v>23</v>
      </c>
      <c r="G122" s="228">
        <v>30</v>
      </c>
      <c r="H122" s="229">
        <v>23</v>
      </c>
      <c r="I122" s="228">
        <v>34</v>
      </c>
      <c r="J122" s="228">
        <v>21</v>
      </c>
      <c r="K122" s="228" t="s">
        <v>147</v>
      </c>
      <c r="L122" s="228" t="s">
        <v>147</v>
      </c>
      <c r="M122" s="228" t="s">
        <v>147</v>
      </c>
      <c r="N122" s="228" t="s">
        <v>147</v>
      </c>
      <c r="O122" s="230">
        <v>133</v>
      </c>
      <c r="P122" s="228">
        <v>96</v>
      </c>
      <c r="Q122" s="231">
        <v>229</v>
      </c>
    </row>
    <row r="123" spans="1:17">
      <c r="A123" s="95">
        <v>1265</v>
      </c>
      <c r="B123" s="109" t="s">
        <v>348</v>
      </c>
      <c r="C123" s="228">
        <v>15</v>
      </c>
      <c r="D123" s="229">
        <v>21</v>
      </c>
      <c r="E123" s="228">
        <v>16</v>
      </c>
      <c r="F123" s="229">
        <v>16</v>
      </c>
      <c r="G123" s="228">
        <v>31</v>
      </c>
      <c r="H123" s="229">
        <v>19</v>
      </c>
      <c r="I123" s="228">
        <v>40</v>
      </c>
      <c r="J123" s="228">
        <v>26</v>
      </c>
      <c r="K123" s="228">
        <v>29</v>
      </c>
      <c r="L123" s="228" t="s">
        <v>147</v>
      </c>
      <c r="M123" s="228">
        <v>8</v>
      </c>
      <c r="N123" s="228" t="s">
        <v>147</v>
      </c>
      <c r="O123" s="230">
        <v>139</v>
      </c>
      <c r="P123" s="228">
        <v>93</v>
      </c>
      <c r="Q123" s="231">
        <v>232</v>
      </c>
    </row>
    <row r="124" spans="1:17">
      <c r="A124" s="95">
        <v>1266</v>
      </c>
      <c r="B124" s="109" t="s">
        <v>349</v>
      </c>
      <c r="C124" s="228">
        <v>19</v>
      </c>
      <c r="D124" s="229">
        <v>21</v>
      </c>
      <c r="E124" s="228">
        <v>19</v>
      </c>
      <c r="F124" s="229">
        <v>28</v>
      </c>
      <c r="G124" s="228">
        <v>38</v>
      </c>
      <c r="H124" s="229">
        <v>24</v>
      </c>
      <c r="I124" s="228">
        <v>46</v>
      </c>
      <c r="J124" s="228">
        <v>19</v>
      </c>
      <c r="K124" s="228">
        <v>40</v>
      </c>
      <c r="L124" s="228">
        <v>9</v>
      </c>
      <c r="M124" s="228">
        <v>17</v>
      </c>
      <c r="N124" s="228">
        <v>7</v>
      </c>
      <c r="O124" s="230">
        <v>179</v>
      </c>
      <c r="P124" s="228">
        <v>108</v>
      </c>
      <c r="Q124" s="231">
        <v>287</v>
      </c>
    </row>
    <row r="125" spans="1:17">
      <c r="A125" s="95">
        <v>1267</v>
      </c>
      <c r="B125" s="109" t="s">
        <v>350</v>
      </c>
      <c r="C125" s="228">
        <v>8</v>
      </c>
      <c r="D125" s="229">
        <v>9</v>
      </c>
      <c r="E125" s="228">
        <v>22</v>
      </c>
      <c r="F125" s="229">
        <v>8</v>
      </c>
      <c r="G125" s="228">
        <v>19</v>
      </c>
      <c r="H125" s="229">
        <v>16</v>
      </c>
      <c r="I125" s="228">
        <v>22</v>
      </c>
      <c r="J125" s="228">
        <v>14</v>
      </c>
      <c r="K125" s="228">
        <v>17</v>
      </c>
      <c r="L125" s="228" t="s">
        <v>147</v>
      </c>
      <c r="M125" s="228">
        <v>10</v>
      </c>
      <c r="N125" s="228" t="s">
        <v>147</v>
      </c>
      <c r="O125" s="230">
        <v>98</v>
      </c>
      <c r="P125" s="228">
        <v>60</v>
      </c>
      <c r="Q125" s="231">
        <v>158</v>
      </c>
    </row>
    <row r="126" spans="1:17">
      <c r="A126" s="95">
        <v>1270</v>
      </c>
      <c r="B126" s="109" t="s">
        <v>351</v>
      </c>
      <c r="C126" s="228">
        <v>10</v>
      </c>
      <c r="D126" s="229">
        <v>14</v>
      </c>
      <c r="E126" s="228">
        <v>15</v>
      </c>
      <c r="F126" s="229">
        <v>14</v>
      </c>
      <c r="G126" s="228">
        <v>35</v>
      </c>
      <c r="H126" s="229">
        <v>24</v>
      </c>
      <c r="I126" s="228">
        <v>34</v>
      </c>
      <c r="J126" s="228">
        <v>17</v>
      </c>
      <c r="K126" s="228">
        <v>36</v>
      </c>
      <c r="L126" s="228">
        <v>12</v>
      </c>
      <c r="M126" s="228">
        <v>9</v>
      </c>
      <c r="N126" s="228">
        <v>4</v>
      </c>
      <c r="O126" s="230">
        <v>139</v>
      </c>
      <c r="P126" s="228">
        <v>85</v>
      </c>
      <c r="Q126" s="231">
        <v>224</v>
      </c>
    </row>
    <row r="127" spans="1:17" ht="12.75" customHeight="1">
      <c r="A127" s="95">
        <v>1272</v>
      </c>
      <c r="B127" s="109" t="s">
        <v>352</v>
      </c>
      <c r="C127" s="228">
        <v>15</v>
      </c>
      <c r="D127" s="229">
        <v>12</v>
      </c>
      <c r="E127" s="228">
        <v>19</v>
      </c>
      <c r="F127" s="229">
        <v>15</v>
      </c>
      <c r="G127" s="228">
        <v>30</v>
      </c>
      <c r="H127" s="229">
        <v>21</v>
      </c>
      <c r="I127" s="228">
        <v>32</v>
      </c>
      <c r="J127" s="228">
        <v>17</v>
      </c>
      <c r="K127" s="228" t="s">
        <v>147</v>
      </c>
      <c r="L127" s="228" t="s">
        <v>147</v>
      </c>
      <c r="M127" s="228" t="s">
        <v>147</v>
      </c>
      <c r="N127" s="228" t="s">
        <v>147</v>
      </c>
      <c r="O127" s="230">
        <v>117</v>
      </c>
      <c r="P127" s="228">
        <v>76</v>
      </c>
      <c r="Q127" s="231">
        <v>193</v>
      </c>
    </row>
    <row r="128" spans="1:17">
      <c r="A128" s="95">
        <v>1273</v>
      </c>
      <c r="B128" s="109" t="s">
        <v>353</v>
      </c>
      <c r="C128" s="228">
        <v>18</v>
      </c>
      <c r="D128" s="229">
        <v>14</v>
      </c>
      <c r="E128" s="228">
        <v>18</v>
      </c>
      <c r="F128" s="229">
        <v>18</v>
      </c>
      <c r="G128" s="228">
        <v>35</v>
      </c>
      <c r="H128" s="229">
        <v>31</v>
      </c>
      <c r="I128" s="228">
        <v>46</v>
      </c>
      <c r="J128" s="228">
        <v>23</v>
      </c>
      <c r="K128" s="228">
        <v>30</v>
      </c>
      <c r="L128" s="228">
        <v>15</v>
      </c>
      <c r="M128" s="228">
        <v>11</v>
      </c>
      <c r="N128" s="228">
        <v>4</v>
      </c>
      <c r="O128" s="230">
        <v>158</v>
      </c>
      <c r="P128" s="228">
        <v>105</v>
      </c>
      <c r="Q128" s="231">
        <v>263</v>
      </c>
    </row>
    <row r="129" spans="1:17">
      <c r="A129" s="95">
        <v>1275</v>
      </c>
      <c r="B129" s="109" t="s">
        <v>354</v>
      </c>
      <c r="C129" s="228">
        <v>12</v>
      </c>
      <c r="D129" s="229">
        <v>11</v>
      </c>
      <c r="E129" s="228">
        <v>15</v>
      </c>
      <c r="F129" s="229">
        <v>11</v>
      </c>
      <c r="G129" s="228">
        <v>14</v>
      </c>
      <c r="H129" s="229">
        <v>9</v>
      </c>
      <c r="I129" s="228">
        <v>23</v>
      </c>
      <c r="J129" s="228">
        <v>20</v>
      </c>
      <c r="K129" s="228">
        <v>17</v>
      </c>
      <c r="L129" s="228" t="s">
        <v>147</v>
      </c>
      <c r="M129" s="228">
        <v>7</v>
      </c>
      <c r="N129" s="228" t="s">
        <v>147</v>
      </c>
      <c r="O129" s="230">
        <v>88</v>
      </c>
      <c r="P129" s="228">
        <v>54</v>
      </c>
      <c r="Q129" s="231">
        <v>142</v>
      </c>
    </row>
    <row r="130" spans="1:17">
      <c r="A130" s="95">
        <v>1276</v>
      </c>
      <c r="B130" s="109" t="s">
        <v>355</v>
      </c>
      <c r="C130" s="228">
        <v>18</v>
      </c>
      <c r="D130" s="229">
        <v>26</v>
      </c>
      <c r="E130" s="228">
        <v>23</v>
      </c>
      <c r="F130" s="229">
        <v>19</v>
      </c>
      <c r="G130" s="228">
        <v>37</v>
      </c>
      <c r="H130" s="229">
        <v>40</v>
      </c>
      <c r="I130" s="228">
        <v>48</v>
      </c>
      <c r="J130" s="228">
        <v>27</v>
      </c>
      <c r="K130" s="228">
        <v>30</v>
      </c>
      <c r="L130" s="228">
        <v>19</v>
      </c>
      <c r="M130" s="228">
        <v>10</v>
      </c>
      <c r="N130" s="228">
        <v>9</v>
      </c>
      <c r="O130" s="230">
        <v>166</v>
      </c>
      <c r="P130" s="228">
        <v>140</v>
      </c>
      <c r="Q130" s="231">
        <v>306</v>
      </c>
    </row>
    <row r="131" spans="1:17">
      <c r="A131" s="95">
        <v>1277</v>
      </c>
      <c r="B131" s="109" t="s">
        <v>356</v>
      </c>
      <c r="C131" s="228">
        <v>16</v>
      </c>
      <c r="D131" s="229">
        <v>12</v>
      </c>
      <c r="E131" s="228">
        <v>18</v>
      </c>
      <c r="F131" s="229">
        <v>12</v>
      </c>
      <c r="G131" s="228">
        <v>30</v>
      </c>
      <c r="H131" s="229">
        <v>27</v>
      </c>
      <c r="I131" s="228">
        <v>35</v>
      </c>
      <c r="J131" s="228">
        <v>20</v>
      </c>
      <c r="K131" s="228" t="s">
        <v>147</v>
      </c>
      <c r="L131" s="228" t="s">
        <v>147</v>
      </c>
      <c r="M131" s="228" t="s">
        <v>147</v>
      </c>
      <c r="N131" s="228" t="s">
        <v>147</v>
      </c>
      <c r="O131" s="230">
        <v>113</v>
      </c>
      <c r="P131" s="228">
        <v>80</v>
      </c>
      <c r="Q131" s="231">
        <v>193</v>
      </c>
    </row>
    <row r="132" spans="1:17">
      <c r="A132" s="95">
        <v>1278</v>
      </c>
      <c r="B132" s="109" t="s">
        <v>357</v>
      </c>
      <c r="C132" s="228">
        <v>16</v>
      </c>
      <c r="D132" s="229">
        <v>17</v>
      </c>
      <c r="E132" s="228">
        <v>27</v>
      </c>
      <c r="F132" s="229">
        <v>12</v>
      </c>
      <c r="G132" s="228">
        <v>35</v>
      </c>
      <c r="H132" s="229">
        <v>29</v>
      </c>
      <c r="I132" s="228">
        <v>53</v>
      </c>
      <c r="J132" s="228">
        <v>32</v>
      </c>
      <c r="K132" s="228">
        <v>42</v>
      </c>
      <c r="L132" s="228">
        <v>14</v>
      </c>
      <c r="M132" s="228">
        <v>16</v>
      </c>
      <c r="N132" s="228">
        <v>10</v>
      </c>
      <c r="O132" s="230">
        <v>189</v>
      </c>
      <c r="P132" s="228">
        <v>114</v>
      </c>
      <c r="Q132" s="231">
        <v>303</v>
      </c>
    </row>
    <row r="133" spans="1:17">
      <c r="A133" s="95">
        <v>1280</v>
      </c>
      <c r="B133" s="109" t="s">
        <v>358</v>
      </c>
      <c r="C133" s="228">
        <v>403</v>
      </c>
      <c r="D133" s="229">
        <v>374</v>
      </c>
      <c r="E133" s="228">
        <v>460</v>
      </c>
      <c r="F133" s="229">
        <v>331</v>
      </c>
      <c r="G133" s="228">
        <v>674</v>
      </c>
      <c r="H133" s="229">
        <v>395</v>
      </c>
      <c r="I133" s="228">
        <v>761</v>
      </c>
      <c r="J133" s="228">
        <v>381</v>
      </c>
      <c r="K133" s="228">
        <v>544</v>
      </c>
      <c r="L133" s="228">
        <v>247</v>
      </c>
      <c r="M133" s="228">
        <v>206</v>
      </c>
      <c r="N133" s="228">
        <v>64</v>
      </c>
      <c r="O133" s="230">
        <v>3048</v>
      </c>
      <c r="P133" s="228">
        <v>1792</v>
      </c>
      <c r="Q133" s="231">
        <v>4840</v>
      </c>
    </row>
    <row r="134" spans="1:17">
      <c r="A134" s="95">
        <v>1281</v>
      </c>
      <c r="B134" s="109" t="s">
        <v>359</v>
      </c>
      <c r="C134" s="228">
        <v>116</v>
      </c>
      <c r="D134" s="229">
        <v>92</v>
      </c>
      <c r="E134" s="228">
        <v>157</v>
      </c>
      <c r="F134" s="229">
        <v>119</v>
      </c>
      <c r="G134" s="228">
        <v>213</v>
      </c>
      <c r="H134" s="229">
        <v>138</v>
      </c>
      <c r="I134" s="228">
        <v>246</v>
      </c>
      <c r="J134" s="228">
        <v>129</v>
      </c>
      <c r="K134" s="228">
        <v>201</v>
      </c>
      <c r="L134" s="228">
        <v>76</v>
      </c>
      <c r="M134" s="228">
        <v>55</v>
      </c>
      <c r="N134" s="228">
        <v>27</v>
      </c>
      <c r="O134" s="230">
        <v>988</v>
      </c>
      <c r="P134" s="228">
        <v>581</v>
      </c>
      <c r="Q134" s="231">
        <v>1569</v>
      </c>
    </row>
    <row r="135" spans="1:17">
      <c r="A135" s="95">
        <v>1282</v>
      </c>
      <c r="B135" s="109" t="s">
        <v>360</v>
      </c>
      <c r="C135" s="228">
        <v>57</v>
      </c>
      <c r="D135" s="229">
        <v>58</v>
      </c>
      <c r="E135" s="228">
        <v>60</v>
      </c>
      <c r="F135" s="229">
        <v>66</v>
      </c>
      <c r="G135" s="228">
        <v>107</v>
      </c>
      <c r="H135" s="229">
        <v>76</v>
      </c>
      <c r="I135" s="228">
        <v>106</v>
      </c>
      <c r="J135" s="228">
        <v>46</v>
      </c>
      <c r="K135" s="228">
        <v>68</v>
      </c>
      <c r="L135" s="228">
        <v>32</v>
      </c>
      <c r="M135" s="228">
        <v>23</v>
      </c>
      <c r="N135" s="228">
        <v>9</v>
      </c>
      <c r="O135" s="230">
        <v>421</v>
      </c>
      <c r="P135" s="228">
        <v>287</v>
      </c>
      <c r="Q135" s="231">
        <v>708</v>
      </c>
    </row>
    <row r="136" spans="1:17">
      <c r="A136" s="95">
        <v>1283</v>
      </c>
      <c r="B136" s="109" t="s">
        <v>361</v>
      </c>
      <c r="C136" s="228">
        <v>150</v>
      </c>
      <c r="D136" s="229">
        <v>124</v>
      </c>
      <c r="E136" s="228">
        <v>168</v>
      </c>
      <c r="F136" s="229">
        <v>123</v>
      </c>
      <c r="G136" s="228">
        <v>253</v>
      </c>
      <c r="H136" s="229">
        <v>156</v>
      </c>
      <c r="I136" s="228">
        <v>272</v>
      </c>
      <c r="J136" s="228">
        <v>108</v>
      </c>
      <c r="K136" s="228">
        <v>221</v>
      </c>
      <c r="L136" s="228">
        <v>87</v>
      </c>
      <c r="M136" s="228">
        <v>64</v>
      </c>
      <c r="N136" s="228">
        <v>20</v>
      </c>
      <c r="O136" s="230">
        <v>1128</v>
      </c>
      <c r="P136" s="228">
        <v>618</v>
      </c>
      <c r="Q136" s="231">
        <v>1746</v>
      </c>
    </row>
    <row r="137" spans="1:17">
      <c r="A137" s="95">
        <v>1284</v>
      </c>
      <c r="B137" s="109" t="s">
        <v>362</v>
      </c>
      <c r="C137" s="228">
        <v>20</v>
      </c>
      <c r="D137" s="229">
        <v>19</v>
      </c>
      <c r="E137" s="228">
        <v>35</v>
      </c>
      <c r="F137" s="229">
        <v>16</v>
      </c>
      <c r="G137" s="228">
        <v>42</v>
      </c>
      <c r="H137" s="229">
        <v>35</v>
      </c>
      <c r="I137" s="228">
        <v>63</v>
      </c>
      <c r="J137" s="228">
        <v>28</v>
      </c>
      <c r="K137" s="228">
        <v>49</v>
      </c>
      <c r="L137" s="228">
        <v>27</v>
      </c>
      <c r="M137" s="228">
        <v>18</v>
      </c>
      <c r="N137" s="228">
        <v>7</v>
      </c>
      <c r="O137" s="230">
        <v>227</v>
      </c>
      <c r="P137" s="228">
        <v>132</v>
      </c>
      <c r="Q137" s="231">
        <v>359</v>
      </c>
    </row>
    <row r="138" spans="1:17">
      <c r="A138" s="95">
        <v>1285</v>
      </c>
      <c r="B138" s="109" t="s">
        <v>363</v>
      </c>
      <c r="C138" s="228">
        <v>35</v>
      </c>
      <c r="D138" s="229">
        <v>26</v>
      </c>
      <c r="E138" s="228">
        <v>39</v>
      </c>
      <c r="F138" s="229">
        <v>28</v>
      </c>
      <c r="G138" s="228">
        <v>52</v>
      </c>
      <c r="H138" s="229">
        <v>42</v>
      </c>
      <c r="I138" s="228">
        <v>64</v>
      </c>
      <c r="J138" s="228">
        <v>34</v>
      </c>
      <c r="K138" s="228">
        <v>40</v>
      </c>
      <c r="L138" s="228">
        <v>23</v>
      </c>
      <c r="M138" s="228">
        <v>15</v>
      </c>
      <c r="N138" s="228">
        <v>0</v>
      </c>
      <c r="O138" s="230">
        <v>245</v>
      </c>
      <c r="P138" s="228">
        <v>153</v>
      </c>
      <c r="Q138" s="231">
        <v>398</v>
      </c>
    </row>
    <row r="139" spans="1:17">
      <c r="A139" s="95">
        <v>1286</v>
      </c>
      <c r="B139" s="109" t="s">
        <v>364</v>
      </c>
      <c r="C139" s="228">
        <v>33</v>
      </c>
      <c r="D139" s="229">
        <v>31</v>
      </c>
      <c r="E139" s="228">
        <v>37</v>
      </c>
      <c r="F139" s="229">
        <v>50</v>
      </c>
      <c r="G139" s="228">
        <v>69</v>
      </c>
      <c r="H139" s="229">
        <v>51</v>
      </c>
      <c r="I139" s="228">
        <v>99</v>
      </c>
      <c r="J139" s="228">
        <v>36</v>
      </c>
      <c r="K139" s="228">
        <v>67</v>
      </c>
      <c r="L139" s="228">
        <v>36</v>
      </c>
      <c r="M139" s="228">
        <v>20</v>
      </c>
      <c r="N139" s="228">
        <v>10</v>
      </c>
      <c r="O139" s="230">
        <v>325</v>
      </c>
      <c r="P139" s="228">
        <v>214</v>
      </c>
      <c r="Q139" s="231">
        <v>539</v>
      </c>
    </row>
    <row r="140" spans="1:17">
      <c r="A140" s="95">
        <v>1287</v>
      </c>
      <c r="B140" s="109" t="s">
        <v>365</v>
      </c>
      <c r="C140" s="228">
        <v>35</v>
      </c>
      <c r="D140" s="229">
        <v>55</v>
      </c>
      <c r="E140" s="228">
        <v>57</v>
      </c>
      <c r="F140" s="229">
        <v>54</v>
      </c>
      <c r="G140" s="228">
        <v>92</v>
      </c>
      <c r="H140" s="229">
        <v>75</v>
      </c>
      <c r="I140" s="228">
        <v>124</v>
      </c>
      <c r="J140" s="228">
        <v>57</v>
      </c>
      <c r="K140" s="228">
        <v>76</v>
      </c>
      <c r="L140" s="228">
        <v>45</v>
      </c>
      <c r="M140" s="228">
        <v>26</v>
      </c>
      <c r="N140" s="228">
        <v>8</v>
      </c>
      <c r="O140" s="230">
        <v>410</v>
      </c>
      <c r="P140" s="228">
        <v>294</v>
      </c>
      <c r="Q140" s="231">
        <v>704</v>
      </c>
    </row>
    <row r="141" spans="1:17">
      <c r="A141" s="95">
        <v>1290</v>
      </c>
      <c r="B141" s="109" t="s">
        <v>366</v>
      </c>
      <c r="C141" s="228">
        <v>93</v>
      </c>
      <c r="D141" s="229">
        <v>91</v>
      </c>
      <c r="E141" s="228">
        <v>128</v>
      </c>
      <c r="F141" s="229">
        <v>92</v>
      </c>
      <c r="G141" s="228">
        <v>170</v>
      </c>
      <c r="H141" s="229">
        <v>121</v>
      </c>
      <c r="I141" s="228">
        <v>192</v>
      </c>
      <c r="J141" s="228">
        <v>116</v>
      </c>
      <c r="K141" s="228">
        <v>153</v>
      </c>
      <c r="L141" s="228">
        <v>68</v>
      </c>
      <c r="M141" s="228">
        <v>53</v>
      </c>
      <c r="N141" s="228">
        <v>24</v>
      </c>
      <c r="O141" s="230">
        <v>789</v>
      </c>
      <c r="P141" s="228">
        <v>512</v>
      </c>
      <c r="Q141" s="231">
        <v>1301</v>
      </c>
    </row>
    <row r="142" spans="1:17">
      <c r="A142" s="95">
        <v>1291</v>
      </c>
      <c r="B142" s="109" t="s">
        <v>367</v>
      </c>
      <c r="C142" s="228">
        <v>18</v>
      </c>
      <c r="D142" s="229">
        <v>21</v>
      </c>
      <c r="E142" s="228">
        <v>32</v>
      </c>
      <c r="F142" s="229">
        <v>14</v>
      </c>
      <c r="G142" s="228">
        <v>51</v>
      </c>
      <c r="H142" s="229">
        <v>34</v>
      </c>
      <c r="I142" s="228">
        <v>58</v>
      </c>
      <c r="J142" s="228">
        <v>19</v>
      </c>
      <c r="K142" s="228">
        <v>42</v>
      </c>
      <c r="L142" s="228" t="s">
        <v>147</v>
      </c>
      <c r="M142" s="228">
        <v>15</v>
      </c>
      <c r="N142" s="228" t="s">
        <v>147</v>
      </c>
      <c r="O142" s="230">
        <v>216</v>
      </c>
      <c r="P142" s="228">
        <v>112</v>
      </c>
      <c r="Q142" s="231">
        <v>328</v>
      </c>
    </row>
    <row r="143" spans="1:17">
      <c r="A143" s="95">
        <v>1292</v>
      </c>
      <c r="B143" s="109" t="s">
        <v>368</v>
      </c>
      <c r="C143" s="228">
        <v>43</v>
      </c>
      <c r="D143" s="229">
        <v>34</v>
      </c>
      <c r="E143" s="228">
        <v>61</v>
      </c>
      <c r="F143" s="229">
        <v>48</v>
      </c>
      <c r="G143" s="228">
        <v>86</v>
      </c>
      <c r="H143" s="229">
        <v>74</v>
      </c>
      <c r="I143" s="228">
        <v>106</v>
      </c>
      <c r="J143" s="228">
        <v>62</v>
      </c>
      <c r="K143" s="228">
        <v>95</v>
      </c>
      <c r="L143" s="228">
        <v>30</v>
      </c>
      <c r="M143" s="228">
        <v>39</v>
      </c>
      <c r="N143" s="228">
        <v>13</v>
      </c>
      <c r="O143" s="230">
        <v>430</v>
      </c>
      <c r="P143" s="228">
        <v>261</v>
      </c>
      <c r="Q143" s="231">
        <v>691</v>
      </c>
    </row>
    <row r="144" spans="1:17">
      <c r="A144" s="118">
        <v>1293</v>
      </c>
      <c r="B144" s="119" t="s">
        <v>369</v>
      </c>
      <c r="C144" s="222">
        <v>56</v>
      </c>
      <c r="D144" s="223">
        <v>60</v>
      </c>
      <c r="E144" s="222">
        <v>69</v>
      </c>
      <c r="F144" s="223">
        <v>46</v>
      </c>
      <c r="G144" s="222">
        <v>92</v>
      </c>
      <c r="H144" s="223">
        <v>76</v>
      </c>
      <c r="I144" s="222">
        <v>141</v>
      </c>
      <c r="J144" s="222">
        <v>79</v>
      </c>
      <c r="K144" s="222">
        <v>98</v>
      </c>
      <c r="L144" s="222">
        <v>50</v>
      </c>
      <c r="M144" s="222">
        <v>40</v>
      </c>
      <c r="N144" s="222">
        <v>16</v>
      </c>
      <c r="O144" s="222">
        <v>496</v>
      </c>
      <c r="P144" s="222">
        <v>327</v>
      </c>
      <c r="Q144" s="224">
        <v>823</v>
      </c>
    </row>
    <row r="145" spans="1:17">
      <c r="A145" s="104">
        <v>13</v>
      </c>
      <c r="B145" s="110" t="s">
        <v>541</v>
      </c>
      <c r="C145" s="232">
        <v>359</v>
      </c>
      <c r="D145" s="226">
        <v>313</v>
      </c>
      <c r="E145" s="232">
        <v>404</v>
      </c>
      <c r="F145" s="226">
        <v>338</v>
      </c>
      <c r="G145" s="232">
        <v>715</v>
      </c>
      <c r="H145" s="226">
        <v>516</v>
      </c>
      <c r="I145" s="232">
        <v>940</v>
      </c>
      <c r="J145" s="232">
        <v>520</v>
      </c>
      <c r="K145" s="232">
        <v>618</v>
      </c>
      <c r="L145" s="232">
        <v>297</v>
      </c>
      <c r="M145" s="232">
        <v>266</v>
      </c>
      <c r="N145" s="232">
        <v>87</v>
      </c>
      <c r="O145" s="232">
        <v>3302</v>
      </c>
      <c r="P145" s="232">
        <v>2071</v>
      </c>
      <c r="Q145" s="236">
        <v>5373</v>
      </c>
    </row>
    <row r="146" spans="1:17">
      <c r="A146" s="95">
        <v>1315</v>
      </c>
      <c r="B146" s="109" t="s">
        <v>370</v>
      </c>
      <c r="C146" s="222">
        <v>10</v>
      </c>
      <c r="D146" s="223">
        <v>13</v>
      </c>
      <c r="E146" s="222">
        <v>9</v>
      </c>
      <c r="F146" s="223">
        <v>12</v>
      </c>
      <c r="G146" s="222">
        <v>29</v>
      </c>
      <c r="H146" s="223">
        <v>16</v>
      </c>
      <c r="I146" s="222">
        <v>32</v>
      </c>
      <c r="J146" s="222">
        <v>13</v>
      </c>
      <c r="K146" s="222">
        <v>18</v>
      </c>
      <c r="L146" s="222" t="s">
        <v>147</v>
      </c>
      <c r="M146" s="222">
        <v>4</v>
      </c>
      <c r="N146" s="222" t="s">
        <v>147</v>
      </c>
      <c r="O146" s="222">
        <v>102</v>
      </c>
      <c r="P146" s="222">
        <v>68</v>
      </c>
      <c r="Q146" s="224">
        <v>170</v>
      </c>
    </row>
    <row r="147" spans="1:17">
      <c r="A147" s="95">
        <v>1380</v>
      </c>
      <c r="B147" s="109" t="s">
        <v>371</v>
      </c>
      <c r="C147" s="222">
        <v>120</v>
      </c>
      <c r="D147" s="223">
        <v>100</v>
      </c>
      <c r="E147" s="222">
        <v>145</v>
      </c>
      <c r="F147" s="223">
        <v>99</v>
      </c>
      <c r="G147" s="222">
        <v>235</v>
      </c>
      <c r="H147" s="223">
        <v>160</v>
      </c>
      <c r="I147" s="222">
        <v>301</v>
      </c>
      <c r="J147" s="222">
        <v>161</v>
      </c>
      <c r="K147" s="222">
        <v>180</v>
      </c>
      <c r="L147" s="222">
        <v>87</v>
      </c>
      <c r="M147" s="222">
        <v>83</v>
      </c>
      <c r="N147" s="222">
        <v>23</v>
      </c>
      <c r="O147" s="222">
        <v>1064</v>
      </c>
      <c r="P147" s="222">
        <v>630</v>
      </c>
      <c r="Q147" s="224">
        <v>1694</v>
      </c>
    </row>
    <row r="148" spans="1:17">
      <c r="A148" s="95">
        <v>1381</v>
      </c>
      <c r="B148" s="109" t="s">
        <v>372</v>
      </c>
      <c r="C148" s="222">
        <v>24</v>
      </c>
      <c r="D148" s="223">
        <v>30</v>
      </c>
      <c r="E148" s="222">
        <v>30</v>
      </c>
      <c r="F148" s="223">
        <v>26</v>
      </c>
      <c r="G148" s="222">
        <v>49</v>
      </c>
      <c r="H148" s="223">
        <v>37</v>
      </c>
      <c r="I148" s="222">
        <v>67</v>
      </c>
      <c r="J148" s="222">
        <v>41</v>
      </c>
      <c r="K148" s="222">
        <v>58</v>
      </c>
      <c r="L148" s="222" t="s">
        <v>147</v>
      </c>
      <c r="M148" s="222">
        <v>19</v>
      </c>
      <c r="N148" s="222" t="s">
        <v>147</v>
      </c>
      <c r="O148" s="222">
        <v>247</v>
      </c>
      <c r="P148" s="222">
        <v>163</v>
      </c>
      <c r="Q148" s="224">
        <v>410</v>
      </c>
    </row>
    <row r="149" spans="1:17">
      <c r="A149" s="95">
        <v>1382</v>
      </c>
      <c r="B149" s="109" t="s">
        <v>373</v>
      </c>
      <c r="C149" s="228">
        <v>37</v>
      </c>
      <c r="D149" s="229">
        <v>43</v>
      </c>
      <c r="E149" s="228">
        <v>46</v>
      </c>
      <c r="F149" s="229">
        <v>57</v>
      </c>
      <c r="G149" s="228">
        <v>84</v>
      </c>
      <c r="H149" s="229">
        <v>63</v>
      </c>
      <c r="I149" s="228">
        <v>141</v>
      </c>
      <c r="J149" s="228">
        <v>73</v>
      </c>
      <c r="K149" s="228">
        <v>88</v>
      </c>
      <c r="L149" s="228">
        <v>48</v>
      </c>
      <c r="M149" s="228">
        <v>42</v>
      </c>
      <c r="N149" s="228">
        <v>13</v>
      </c>
      <c r="O149" s="230">
        <v>438</v>
      </c>
      <c r="P149" s="228">
        <v>297</v>
      </c>
      <c r="Q149" s="231">
        <v>735</v>
      </c>
    </row>
    <row r="150" spans="1:17">
      <c r="A150" s="95">
        <v>1383</v>
      </c>
      <c r="B150" s="109" t="s">
        <v>374</v>
      </c>
      <c r="C150" s="228">
        <v>87</v>
      </c>
      <c r="D150" s="229">
        <v>70</v>
      </c>
      <c r="E150" s="228">
        <v>80</v>
      </c>
      <c r="F150" s="229">
        <v>78</v>
      </c>
      <c r="G150" s="228">
        <v>166</v>
      </c>
      <c r="H150" s="229">
        <v>108</v>
      </c>
      <c r="I150" s="228">
        <v>177</v>
      </c>
      <c r="J150" s="228">
        <v>105</v>
      </c>
      <c r="K150" s="228">
        <v>141</v>
      </c>
      <c r="L150" s="228">
        <v>76</v>
      </c>
      <c r="M150" s="228">
        <v>62</v>
      </c>
      <c r="N150" s="228">
        <v>21</v>
      </c>
      <c r="O150" s="230">
        <v>713</v>
      </c>
      <c r="P150" s="228">
        <v>458</v>
      </c>
      <c r="Q150" s="231">
        <v>1171</v>
      </c>
    </row>
    <row r="151" spans="1:17">
      <c r="A151" s="118">
        <v>1384</v>
      </c>
      <c r="B151" s="119" t="s">
        <v>375</v>
      </c>
      <c r="C151" s="228">
        <v>81</v>
      </c>
      <c r="D151" s="229">
        <v>57</v>
      </c>
      <c r="E151" s="228">
        <v>94</v>
      </c>
      <c r="F151" s="229">
        <v>66</v>
      </c>
      <c r="G151" s="228">
        <v>152</v>
      </c>
      <c r="H151" s="229">
        <v>132</v>
      </c>
      <c r="I151" s="228">
        <v>222</v>
      </c>
      <c r="J151" s="228">
        <v>127</v>
      </c>
      <c r="K151" s="228">
        <v>133</v>
      </c>
      <c r="L151" s="228">
        <v>58</v>
      </c>
      <c r="M151" s="228">
        <v>56</v>
      </c>
      <c r="N151" s="228">
        <v>15</v>
      </c>
      <c r="O151" s="230">
        <v>738</v>
      </c>
      <c r="P151" s="228">
        <v>455</v>
      </c>
      <c r="Q151" s="231">
        <v>1193</v>
      </c>
    </row>
    <row r="152" spans="1:17">
      <c r="A152" s="104">
        <v>14</v>
      </c>
      <c r="B152" s="110" t="s">
        <v>720</v>
      </c>
      <c r="C152" s="232">
        <v>1533</v>
      </c>
      <c r="D152" s="233">
        <v>1525</v>
      </c>
      <c r="E152" s="232">
        <v>2079</v>
      </c>
      <c r="F152" s="233">
        <v>1575</v>
      </c>
      <c r="G152" s="232">
        <v>3012</v>
      </c>
      <c r="H152" s="233">
        <v>1965</v>
      </c>
      <c r="I152" s="232">
        <v>3753</v>
      </c>
      <c r="J152" s="232">
        <v>1929</v>
      </c>
      <c r="K152" s="232">
        <v>2820</v>
      </c>
      <c r="L152" s="232">
        <v>1184</v>
      </c>
      <c r="M152" s="232">
        <v>1039</v>
      </c>
      <c r="N152" s="232">
        <v>339</v>
      </c>
      <c r="O152" s="234">
        <v>14236</v>
      </c>
      <c r="P152" s="232">
        <v>8517</v>
      </c>
      <c r="Q152" s="235">
        <v>22753</v>
      </c>
    </row>
    <row r="153" spans="1:17">
      <c r="A153" s="95">
        <v>1401</v>
      </c>
      <c r="B153" s="109" t="s">
        <v>376</v>
      </c>
      <c r="C153" s="228">
        <v>16</v>
      </c>
      <c r="D153" s="229">
        <v>16</v>
      </c>
      <c r="E153" s="228">
        <v>35</v>
      </c>
      <c r="F153" s="229">
        <v>30</v>
      </c>
      <c r="G153" s="228">
        <v>44</v>
      </c>
      <c r="H153" s="229">
        <v>33</v>
      </c>
      <c r="I153" s="228">
        <v>42</v>
      </c>
      <c r="J153" s="228">
        <v>39</v>
      </c>
      <c r="K153" s="228">
        <v>43</v>
      </c>
      <c r="L153" s="228">
        <v>21</v>
      </c>
      <c r="M153" s="228">
        <v>18</v>
      </c>
      <c r="N153" s="228">
        <v>5</v>
      </c>
      <c r="O153" s="230">
        <v>198</v>
      </c>
      <c r="P153" s="228">
        <v>144</v>
      </c>
      <c r="Q153" s="231">
        <v>342</v>
      </c>
    </row>
    <row r="154" spans="1:17">
      <c r="A154" s="95">
        <v>1402</v>
      </c>
      <c r="B154" s="109" t="s">
        <v>377</v>
      </c>
      <c r="C154" s="228">
        <v>27</v>
      </c>
      <c r="D154" s="229">
        <v>27</v>
      </c>
      <c r="E154" s="228">
        <v>45</v>
      </c>
      <c r="F154" s="229">
        <v>34</v>
      </c>
      <c r="G154" s="228">
        <v>52</v>
      </c>
      <c r="H154" s="229">
        <v>38</v>
      </c>
      <c r="I154" s="228">
        <v>55</v>
      </c>
      <c r="J154" s="228">
        <v>35</v>
      </c>
      <c r="K154" s="228">
        <v>53</v>
      </c>
      <c r="L154" s="228">
        <v>25</v>
      </c>
      <c r="M154" s="228">
        <v>33</v>
      </c>
      <c r="N154" s="228">
        <v>8</v>
      </c>
      <c r="O154" s="230">
        <v>265</v>
      </c>
      <c r="P154" s="228">
        <v>167</v>
      </c>
      <c r="Q154" s="231">
        <v>432</v>
      </c>
    </row>
    <row r="155" spans="1:17">
      <c r="A155" s="95">
        <v>1407</v>
      </c>
      <c r="B155" s="109" t="s">
        <v>378</v>
      </c>
      <c r="C155" s="228">
        <v>15</v>
      </c>
      <c r="D155" s="229">
        <v>15</v>
      </c>
      <c r="E155" s="228">
        <v>15</v>
      </c>
      <c r="F155" s="229">
        <v>19</v>
      </c>
      <c r="G155" s="228">
        <v>24</v>
      </c>
      <c r="H155" s="229">
        <v>23</v>
      </c>
      <c r="I155" s="228">
        <v>26</v>
      </c>
      <c r="J155" s="228">
        <v>15</v>
      </c>
      <c r="K155" s="228">
        <v>28</v>
      </c>
      <c r="L155" s="228">
        <v>13</v>
      </c>
      <c r="M155" s="228">
        <v>9</v>
      </c>
      <c r="N155" s="228">
        <v>0</v>
      </c>
      <c r="O155" s="230">
        <v>117</v>
      </c>
      <c r="P155" s="228">
        <v>85</v>
      </c>
      <c r="Q155" s="231">
        <v>202</v>
      </c>
    </row>
    <row r="156" spans="1:17">
      <c r="A156" s="95">
        <v>1415</v>
      </c>
      <c r="B156" s="109" t="s">
        <v>379</v>
      </c>
      <c r="C156" s="228">
        <v>17</v>
      </c>
      <c r="D156" s="229">
        <v>17</v>
      </c>
      <c r="E156" s="228">
        <v>30</v>
      </c>
      <c r="F156" s="229">
        <v>17</v>
      </c>
      <c r="G156" s="228">
        <v>44</v>
      </c>
      <c r="H156" s="229">
        <v>30</v>
      </c>
      <c r="I156" s="228">
        <v>59</v>
      </c>
      <c r="J156" s="228">
        <v>33</v>
      </c>
      <c r="K156" s="228">
        <v>41</v>
      </c>
      <c r="L156" s="228">
        <v>18</v>
      </c>
      <c r="M156" s="228">
        <v>19</v>
      </c>
      <c r="N156" s="228">
        <v>4</v>
      </c>
      <c r="O156" s="230">
        <v>210</v>
      </c>
      <c r="P156" s="228">
        <v>119</v>
      </c>
      <c r="Q156" s="231">
        <v>329</v>
      </c>
    </row>
    <row r="157" spans="1:17">
      <c r="A157" s="95">
        <v>1419</v>
      </c>
      <c r="B157" s="109" t="s">
        <v>380</v>
      </c>
      <c r="C157" s="228">
        <v>8</v>
      </c>
      <c r="D157" s="229">
        <v>14</v>
      </c>
      <c r="E157" s="228">
        <v>18</v>
      </c>
      <c r="F157" s="229">
        <v>18</v>
      </c>
      <c r="G157" s="228">
        <v>23</v>
      </c>
      <c r="H157" s="229">
        <v>17</v>
      </c>
      <c r="I157" s="228">
        <v>37</v>
      </c>
      <c r="J157" s="228">
        <v>25</v>
      </c>
      <c r="K157" s="228">
        <v>24</v>
      </c>
      <c r="L157" s="228">
        <v>10</v>
      </c>
      <c r="M157" s="228">
        <v>12</v>
      </c>
      <c r="N157" s="228">
        <v>7</v>
      </c>
      <c r="O157" s="230">
        <v>122</v>
      </c>
      <c r="P157" s="228">
        <v>91</v>
      </c>
      <c r="Q157" s="231">
        <v>213</v>
      </c>
    </row>
    <row r="158" spans="1:17">
      <c r="A158" s="95">
        <v>1421</v>
      </c>
      <c r="B158" s="109" t="s">
        <v>381</v>
      </c>
      <c r="C158" s="228">
        <v>11</v>
      </c>
      <c r="D158" s="229">
        <v>16</v>
      </c>
      <c r="E158" s="228">
        <v>29</v>
      </c>
      <c r="F158" s="229">
        <v>14</v>
      </c>
      <c r="G158" s="228">
        <v>41</v>
      </c>
      <c r="H158" s="229">
        <v>32</v>
      </c>
      <c r="I158" s="228">
        <v>41</v>
      </c>
      <c r="J158" s="228">
        <v>42</v>
      </c>
      <c r="K158" s="228">
        <v>29</v>
      </c>
      <c r="L158" s="228">
        <v>18</v>
      </c>
      <c r="M158" s="228">
        <v>11</v>
      </c>
      <c r="N158" s="228">
        <v>7</v>
      </c>
      <c r="O158" s="230">
        <v>162</v>
      </c>
      <c r="P158" s="228">
        <v>129</v>
      </c>
      <c r="Q158" s="231">
        <v>291</v>
      </c>
    </row>
    <row r="159" spans="1:17">
      <c r="A159" s="95">
        <v>1427</v>
      </c>
      <c r="B159" s="109" t="s">
        <v>382</v>
      </c>
      <c r="C159" s="228">
        <v>9</v>
      </c>
      <c r="D159" s="229">
        <v>19</v>
      </c>
      <c r="E159" s="228">
        <v>21</v>
      </c>
      <c r="F159" s="229">
        <v>17</v>
      </c>
      <c r="G159" s="228">
        <v>25</v>
      </c>
      <c r="H159" s="229">
        <v>16</v>
      </c>
      <c r="I159" s="228">
        <v>30</v>
      </c>
      <c r="J159" s="228">
        <v>15</v>
      </c>
      <c r="K159" s="228">
        <v>27</v>
      </c>
      <c r="L159" s="228">
        <v>9</v>
      </c>
      <c r="M159" s="228">
        <v>4</v>
      </c>
      <c r="N159" s="228">
        <v>4</v>
      </c>
      <c r="O159" s="230">
        <v>116</v>
      </c>
      <c r="P159" s="228">
        <v>80</v>
      </c>
      <c r="Q159" s="231">
        <v>196</v>
      </c>
    </row>
    <row r="160" spans="1:17">
      <c r="A160" s="95">
        <v>1430</v>
      </c>
      <c r="B160" s="109" t="s">
        <v>383</v>
      </c>
      <c r="C160" s="228">
        <v>13</v>
      </c>
      <c r="D160" s="229">
        <v>14</v>
      </c>
      <c r="E160" s="228">
        <v>17</v>
      </c>
      <c r="F160" s="229">
        <v>20</v>
      </c>
      <c r="G160" s="228">
        <v>17</v>
      </c>
      <c r="H160" s="229">
        <v>16</v>
      </c>
      <c r="I160" s="228">
        <v>35</v>
      </c>
      <c r="J160" s="228">
        <v>20</v>
      </c>
      <c r="K160" s="228">
        <v>28</v>
      </c>
      <c r="L160" s="228" t="s">
        <v>147</v>
      </c>
      <c r="M160" s="228">
        <v>12</v>
      </c>
      <c r="N160" s="228" t="s">
        <v>147</v>
      </c>
      <c r="O160" s="230">
        <v>122</v>
      </c>
      <c r="P160" s="228">
        <v>83</v>
      </c>
      <c r="Q160" s="231">
        <v>205</v>
      </c>
    </row>
    <row r="161" spans="1:17">
      <c r="A161" s="95">
        <v>1435</v>
      </c>
      <c r="B161" s="109" t="s">
        <v>384</v>
      </c>
      <c r="C161" s="228">
        <v>8</v>
      </c>
      <c r="D161" s="229">
        <v>14</v>
      </c>
      <c r="E161" s="228">
        <v>14</v>
      </c>
      <c r="F161" s="229">
        <v>14</v>
      </c>
      <c r="G161" s="228">
        <v>22</v>
      </c>
      <c r="H161" s="229">
        <v>12</v>
      </c>
      <c r="I161" s="228">
        <v>31</v>
      </c>
      <c r="J161" s="228">
        <v>10</v>
      </c>
      <c r="K161" s="228">
        <v>24</v>
      </c>
      <c r="L161" s="228">
        <v>11</v>
      </c>
      <c r="M161" s="228">
        <v>8</v>
      </c>
      <c r="N161" s="228">
        <v>7</v>
      </c>
      <c r="O161" s="230">
        <v>107</v>
      </c>
      <c r="P161" s="228">
        <v>68</v>
      </c>
      <c r="Q161" s="231">
        <v>175</v>
      </c>
    </row>
    <row r="162" spans="1:17">
      <c r="A162" s="95">
        <v>1438</v>
      </c>
      <c r="B162" s="109" t="s">
        <v>385</v>
      </c>
      <c r="C162" s="228">
        <v>5</v>
      </c>
      <c r="D162" s="229">
        <v>7</v>
      </c>
      <c r="E162" s="228">
        <v>8</v>
      </c>
      <c r="F162" s="229">
        <v>7</v>
      </c>
      <c r="G162" s="228">
        <v>15</v>
      </c>
      <c r="H162" s="229">
        <v>14</v>
      </c>
      <c r="I162" s="228">
        <v>18</v>
      </c>
      <c r="J162" s="228">
        <v>11</v>
      </c>
      <c r="K162" s="228" t="s">
        <v>147</v>
      </c>
      <c r="L162" s="228" t="s">
        <v>147</v>
      </c>
      <c r="M162" s="228" t="s">
        <v>147</v>
      </c>
      <c r="N162" s="228" t="s">
        <v>147</v>
      </c>
      <c r="O162" s="230">
        <v>56</v>
      </c>
      <c r="P162" s="228">
        <v>48</v>
      </c>
      <c r="Q162" s="231">
        <v>104</v>
      </c>
    </row>
    <row r="163" spans="1:17">
      <c r="A163" s="95">
        <v>1439</v>
      </c>
      <c r="B163" s="109" t="s">
        <v>386</v>
      </c>
      <c r="C163" s="228">
        <v>7</v>
      </c>
      <c r="D163" s="229" t="s">
        <v>147</v>
      </c>
      <c r="E163" s="228">
        <v>5</v>
      </c>
      <c r="F163" s="229">
        <v>9</v>
      </c>
      <c r="G163" s="228">
        <v>14</v>
      </c>
      <c r="H163" s="229">
        <v>10</v>
      </c>
      <c r="I163" s="228">
        <v>21</v>
      </c>
      <c r="J163" s="228">
        <v>13</v>
      </c>
      <c r="K163" s="228" t="s">
        <v>147</v>
      </c>
      <c r="L163" s="228">
        <v>5</v>
      </c>
      <c r="M163" s="228" t="s">
        <v>147</v>
      </c>
      <c r="N163" s="228" t="s">
        <v>147</v>
      </c>
      <c r="O163" s="230">
        <v>58</v>
      </c>
      <c r="P163" s="228">
        <v>41</v>
      </c>
      <c r="Q163" s="231">
        <v>99</v>
      </c>
    </row>
    <row r="164" spans="1:17">
      <c r="A164" s="95">
        <v>1440</v>
      </c>
      <c r="B164" s="109" t="s">
        <v>387</v>
      </c>
      <c r="C164" s="228">
        <v>19</v>
      </c>
      <c r="D164" s="229">
        <v>27</v>
      </c>
      <c r="E164" s="228">
        <v>38</v>
      </c>
      <c r="F164" s="229">
        <v>46</v>
      </c>
      <c r="G164" s="228">
        <v>49</v>
      </c>
      <c r="H164" s="229">
        <v>40</v>
      </c>
      <c r="I164" s="228">
        <v>71</v>
      </c>
      <c r="J164" s="228">
        <v>38</v>
      </c>
      <c r="K164" s="228">
        <v>35</v>
      </c>
      <c r="L164" s="228">
        <v>21</v>
      </c>
      <c r="M164" s="228">
        <v>11</v>
      </c>
      <c r="N164" s="228">
        <v>8</v>
      </c>
      <c r="O164" s="230">
        <v>223</v>
      </c>
      <c r="P164" s="228">
        <v>180</v>
      </c>
      <c r="Q164" s="231">
        <v>403</v>
      </c>
    </row>
    <row r="165" spans="1:17">
      <c r="A165" s="95">
        <v>1441</v>
      </c>
      <c r="B165" s="109" t="s">
        <v>388</v>
      </c>
      <c r="C165" s="228">
        <v>24</v>
      </c>
      <c r="D165" s="229">
        <v>28</v>
      </c>
      <c r="E165" s="228">
        <v>50</v>
      </c>
      <c r="F165" s="229">
        <v>25</v>
      </c>
      <c r="G165" s="228">
        <v>65</v>
      </c>
      <c r="H165" s="229">
        <v>46</v>
      </c>
      <c r="I165" s="228">
        <v>81</v>
      </c>
      <c r="J165" s="228">
        <v>48</v>
      </c>
      <c r="K165" s="228">
        <v>54</v>
      </c>
      <c r="L165" s="228">
        <v>27</v>
      </c>
      <c r="M165" s="228">
        <v>17</v>
      </c>
      <c r="N165" s="228">
        <v>13</v>
      </c>
      <c r="O165" s="230">
        <v>291</v>
      </c>
      <c r="P165" s="228">
        <v>187</v>
      </c>
      <c r="Q165" s="231">
        <v>478</v>
      </c>
    </row>
    <row r="166" spans="1:17">
      <c r="A166" s="95">
        <v>1442</v>
      </c>
      <c r="B166" s="109" t="s">
        <v>389</v>
      </c>
      <c r="C166" s="228">
        <v>9</v>
      </c>
      <c r="D166" s="229">
        <v>22</v>
      </c>
      <c r="E166" s="228">
        <v>13</v>
      </c>
      <c r="F166" s="229">
        <v>14</v>
      </c>
      <c r="G166" s="228">
        <v>25</v>
      </c>
      <c r="H166" s="229">
        <v>10</v>
      </c>
      <c r="I166" s="228">
        <v>26</v>
      </c>
      <c r="J166" s="228">
        <v>18</v>
      </c>
      <c r="K166" s="228">
        <v>25</v>
      </c>
      <c r="L166" s="228">
        <v>11</v>
      </c>
      <c r="M166" s="228">
        <v>8</v>
      </c>
      <c r="N166" s="228">
        <v>4</v>
      </c>
      <c r="O166" s="230">
        <v>106</v>
      </c>
      <c r="P166" s="228">
        <v>79</v>
      </c>
      <c r="Q166" s="231">
        <v>185</v>
      </c>
    </row>
    <row r="167" spans="1:17">
      <c r="A167" s="95">
        <v>1443</v>
      </c>
      <c r="B167" s="109" t="s">
        <v>390</v>
      </c>
      <c r="C167" s="228">
        <v>9</v>
      </c>
      <c r="D167" s="229">
        <v>5</v>
      </c>
      <c r="E167" s="228">
        <v>14</v>
      </c>
      <c r="F167" s="229">
        <v>6</v>
      </c>
      <c r="G167" s="228">
        <v>12</v>
      </c>
      <c r="H167" s="229">
        <v>6</v>
      </c>
      <c r="I167" s="228">
        <v>12</v>
      </c>
      <c r="J167" s="228">
        <v>14</v>
      </c>
      <c r="K167" s="228" t="s">
        <v>147</v>
      </c>
      <c r="L167" s="228">
        <v>6</v>
      </c>
      <c r="M167" s="228" t="s">
        <v>147</v>
      </c>
      <c r="N167" s="228">
        <v>0</v>
      </c>
      <c r="O167" s="230">
        <v>58</v>
      </c>
      <c r="P167" s="228">
        <v>37</v>
      </c>
      <c r="Q167" s="231">
        <v>95</v>
      </c>
    </row>
    <row r="168" spans="1:17">
      <c r="A168" s="95">
        <v>1444</v>
      </c>
      <c r="B168" s="109" t="s">
        <v>391</v>
      </c>
      <c r="C168" s="228">
        <v>4</v>
      </c>
      <c r="D168" s="229" t="s">
        <v>147</v>
      </c>
      <c r="E168" s="228">
        <v>11</v>
      </c>
      <c r="F168" s="229" t="s">
        <v>147</v>
      </c>
      <c r="G168" s="228">
        <v>10</v>
      </c>
      <c r="H168" s="229">
        <v>8</v>
      </c>
      <c r="I168" s="228">
        <v>16</v>
      </c>
      <c r="J168" s="228">
        <v>7</v>
      </c>
      <c r="K168" s="228" t="s">
        <v>147</v>
      </c>
      <c r="L168" s="228">
        <v>8</v>
      </c>
      <c r="M168" s="228" t="s">
        <v>147</v>
      </c>
      <c r="N168" s="228" t="s">
        <v>147</v>
      </c>
      <c r="O168" s="230">
        <v>58</v>
      </c>
      <c r="P168" s="228">
        <v>32</v>
      </c>
      <c r="Q168" s="231">
        <v>90</v>
      </c>
    </row>
    <row r="169" spans="1:17">
      <c r="A169" s="95">
        <v>1445</v>
      </c>
      <c r="B169" s="109" t="s">
        <v>392</v>
      </c>
      <c r="C169" s="228">
        <v>12</v>
      </c>
      <c r="D169" s="229">
        <v>12</v>
      </c>
      <c r="E169" s="228">
        <v>22</v>
      </c>
      <c r="F169" s="229">
        <v>17</v>
      </c>
      <c r="G169" s="228">
        <v>23</v>
      </c>
      <c r="H169" s="229">
        <v>19</v>
      </c>
      <c r="I169" s="228">
        <v>30</v>
      </c>
      <c r="J169" s="228">
        <v>10</v>
      </c>
      <c r="K169" s="228">
        <v>25</v>
      </c>
      <c r="L169" s="228" t="s">
        <v>147</v>
      </c>
      <c r="M169" s="228">
        <v>5</v>
      </c>
      <c r="N169" s="228" t="s">
        <v>147</v>
      </c>
      <c r="O169" s="230">
        <v>117</v>
      </c>
      <c r="P169" s="228">
        <v>76</v>
      </c>
      <c r="Q169" s="231">
        <v>193</v>
      </c>
    </row>
    <row r="170" spans="1:17">
      <c r="A170" s="95">
        <v>1446</v>
      </c>
      <c r="B170" s="109" t="s">
        <v>393</v>
      </c>
      <c r="C170" s="228">
        <v>8</v>
      </c>
      <c r="D170" s="229">
        <v>15</v>
      </c>
      <c r="E170" s="228">
        <v>7</v>
      </c>
      <c r="F170" s="229">
        <v>14</v>
      </c>
      <c r="G170" s="228">
        <v>29</v>
      </c>
      <c r="H170" s="229">
        <v>16</v>
      </c>
      <c r="I170" s="228">
        <v>26</v>
      </c>
      <c r="J170" s="228">
        <v>12</v>
      </c>
      <c r="K170" s="228" t="s">
        <v>147</v>
      </c>
      <c r="L170" s="228" t="s">
        <v>147</v>
      </c>
      <c r="M170" s="228" t="s">
        <v>147</v>
      </c>
      <c r="N170" s="228" t="s">
        <v>147</v>
      </c>
      <c r="O170" s="230">
        <v>86</v>
      </c>
      <c r="P170" s="228">
        <v>70</v>
      </c>
      <c r="Q170" s="231">
        <v>156</v>
      </c>
    </row>
    <row r="171" spans="1:17">
      <c r="A171" s="95">
        <v>1447</v>
      </c>
      <c r="B171" s="109" t="s">
        <v>394</v>
      </c>
      <c r="C171" s="228">
        <v>7</v>
      </c>
      <c r="D171" s="229">
        <v>10</v>
      </c>
      <c r="E171" s="228">
        <v>9</v>
      </c>
      <c r="F171" s="229">
        <v>8</v>
      </c>
      <c r="G171" s="228">
        <v>9</v>
      </c>
      <c r="H171" s="229">
        <v>16</v>
      </c>
      <c r="I171" s="228">
        <v>16</v>
      </c>
      <c r="J171" s="228">
        <v>7</v>
      </c>
      <c r="K171" s="228" t="s">
        <v>147</v>
      </c>
      <c r="L171" s="228" t="s">
        <v>147</v>
      </c>
      <c r="M171" s="228" t="s">
        <v>147</v>
      </c>
      <c r="N171" s="228" t="s">
        <v>147</v>
      </c>
      <c r="O171" s="230">
        <v>59</v>
      </c>
      <c r="P171" s="228">
        <v>49</v>
      </c>
      <c r="Q171" s="231">
        <v>108</v>
      </c>
    </row>
    <row r="172" spans="1:17">
      <c r="A172" s="95">
        <v>1452</v>
      </c>
      <c r="B172" s="109" t="s">
        <v>395</v>
      </c>
      <c r="C172" s="228">
        <v>16</v>
      </c>
      <c r="D172" s="229">
        <v>14</v>
      </c>
      <c r="E172" s="228">
        <v>15</v>
      </c>
      <c r="F172" s="229">
        <v>9</v>
      </c>
      <c r="G172" s="228">
        <v>18</v>
      </c>
      <c r="H172" s="229">
        <v>13</v>
      </c>
      <c r="I172" s="228">
        <v>33</v>
      </c>
      <c r="J172" s="228">
        <v>16</v>
      </c>
      <c r="K172" s="228">
        <v>24</v>
      </c>
      <c r="L172" s="228" t="s">
        <v>147</v>
      </c>
      <c r="M172" s="228">
        <v>7</v>
      </c>
      <c r="N172" s="228" t="s">
        <v>147</v>
      </c>
      <c r="O172" s="230">
        <v>113</v>
      </c>
      <c r="P172" s="228">
        <v>69</v>
      </c>
      <c r="Q172" s="231">
        <v>182</v>
      </c>
    </row>
    <row r="173" spans="1:17">
      <c r="A173" s="95">
        <v>1460</v>
      </c>
      <c r="B173" s="109" t="s">
        <v>396</v>
      </c>
      <c r="C173" s="228">
        <v>18</v>
      </c>
      <c r="D173" s="229">
        <v>15</v>
      </c>
      <c r="E173" s="228">
        <v>26</v>
      </c>
      <c r="F173" s="229">
        <v>18</v>
      </c>
      <c r="G173" s="228">
        <v>19</v>
      </c>
      <c r="H173" s="229">
        <v>23</v>
      </c>
      <c r="I173" s="228">
        <v>36</v>
      </c>
      <c r="J173" s="228">
        <v>21</v>
      </c>
      <c r="K173" s="228">
        <v>34</v>
      </c>
      <c r="L173" s="228">
        <v>11</v>
      </c>
      <c r="M173" s="228">
        <v>19</v>
      </c>
      <c r="N173" s="228">
        <v>5</v>
      </c>
      <c r="O173" s="230">
        <v>152</v>
      </c>
      <c r="P173" s="228">
        <v>93</v>
      </c>
      <c r="Q173" s="231">
        <v>245</v>
      </c>
    </row>
    <row r="174" spans="1:17">
      <c r="A174" s="95">
        <v>1461</v>
      </c>
      <c r="B174" s="109" t="s">
        <v>397</v>
      </c>
      <c r="C174" s="228">
        <v>10</v>
      </c>
      <c r="D174" s="229">
        <v>13</v>
      </c>
      <c r="E174" s="228">
        <v>22</v>
      </c>
      <c r="F174" s="229">
        <v>13</v>
      </c>
      <c r="G174" s="228">
        <v>19</v>
      </c>
      <c r="H174" s="229">
        <v>19</v>
      </c>
      <c r="I174" s="228">
        <v>38</v>
      </c>
      <c r="J174" s="228">
        <v>13</v>
      </c>
      <c r="K174" s="228">
        <v>26</v>
      </c>
      <c r="L174" s="228" t="s">
        <v>147</v>
      </c>
      <c r="M174" s="228">
        <v>7</v>
      </c>
      <c r="N174" s="228" t="s">
        <v>147</v>
      </c>
      <c r="O174" s="230">
        <v>122</v>
      </c>
      <c r="P174" s="228">
        <v>77</v>
      </c>
      <c r="Q174" s="231">
        <v>199</v>
      </c>
    </row>
    <row r="175" spans="1:17">
      <c r="A175" s="95">
        <v>1462</v>
      </c>
      <c r="B175" s="109" t="s">
        <v>398</v>
      </c>
      <c r="C175" s="228">
        <v>18</v>
      </c>
      <c r="D175" s="229">
        <v>26</v>
      </c>
      <c r="E175" s="228">
        <v>19</v>
      </c>
      <c r="F175" s="229">
        <v>14</v>
      </c>
      <c r="G175" s="228">
        <v>16</v>
      </c>
      <c r="H175" s="229">
        <v>22</v>
      </c>
      <c r="I175" s="228">
        <v>23</v>
      </c>
      <c r="J175" s="228">
        <v>6</v>
      </c>
      <c r="K175" s="228">
        <v>29</v>
      </c>
      <c r="L175" s="228">
        <v>10</v>
      </c>
      <c r="M175" s="228">
        <v>7</v>
      </c>
      <c r="N175" s="228">
        <v>0</v>
      </c>
      <c r="O175" s="230">
        <v>112</v>
      </c>
      <c r="P175" s="228">
        <v>78</v>
      </c>
      <c r="Q175" s="231">
        <v>190</v>
      </c>
    </row>
    <row r="176" spans="1:17">
      <c r="A176" s="95">
        <v>1463</v>
      </c>
      <c r="B176" s="109" t="s">
        <v>399</v>
      </c>
      <c r="C176" s="228">
        <v>32</v>
      </c>
      <c r="D176" s="229">
        <v>33</v>
      </c>
      <c r="E176" s="228">
        <v>51</v>
      </c>
      <c r="F176" s="229">
        <v>44</v>
      </c>
      <c r="G176" s="228">
        <v>93</v>
      </c>
      <c r="H176" s="229">
        <v>45</v>
      </c>
      <c r="I176" s="228">
        <v>116</v>
      </c>
      <c r="J176" s="228">
        <v>66</v>
      </c>
      <c r="K176" s="228">
        <v>94</v>
      </c>
      <c r="L176" s="228">
        <v>25</v>
      </c>
      <c r="M176" s="228">
        <v>28</v>
      </c>
      <c r="N176" s="228">
        <v>9</v>
      </c>
      <c r="O176" s="230">
        <v>414</v>
      </c>
      <c r="P176" s="228">
        <v>222</v>
      </c>
      <c r="Q176" s="231">
        <v>636</v>
      </c>
    </row>
    <row r="177" spans="1:17">
      <c r="A177" s="95">
        <v>1465</v>
      </c>
      <c r="B177" s="109" t="s">
        <v>400</v>
      </c>
      <c r="C177" s="228" t="s">
        <v>147</v>
      </c>
      <c r="D177" s="229" t="s">
        <v>147</v>
      </c>
      <c r="E177" s="228" t="s">
        <v>147</v>
      </c>
      <c r="F177" s="229" t="s">
        <v>147</v>
      </c>
      <c r="G177" s="228" t="s">
        <v>147</v>
      </c>
      <c r="H177" s="229" t="s">
        <v>147</v>
      </c>
      <c r="I177" s="228" t="s">
        <v>147</v>
      </c>
      <c r="J177" s="228" t="s">
        <v>147</v>
      </c>
      <c r="K177" s="228" t="s">
        <v>147</v>
      </c>
      <c r="L177" s="228">
        <v>0</v>
      </c>
      <c r="M177" s="228">
        <v>0</v>
      </c>
      <c r="N177" s="228">
        <v>0</v>
      </c>
      <c r="O177" s="230">
        <v>12</v>
      </c>
      <c r="P177" s="228">
        <v>4</v>
      </c>
      <c r="Q177" s="231">
        <v>16</v>
      </c>
    </row>
    <row r="178" spans="1:17">
      <c r="A178" s="95">
        <v>1466</v>
      </c>
      <c r="B178" s="109" t="s">
        <v>401</v>
      </c>
      <c r="C178" s="228">
        <v>7</v>
      </c>
      <c r="D178" s="229">
        <v>12</v>
      </c>
      <c r="E178" s="228">
        <v>10</v>
      </c>
      <c r="F178" s="229">
        <v>14</v>
      </c>
      <c r="G178" s="228">
        <v>21</v>
      </c>
      <c r="H178" s="229">
        <v>19</v>
      </c>
      <c r="I178" s="228">
        <v>33</v>
      </c>
      <c r="J178" s="228">
        <v>16</v>
      </c>
      <c r="K178" s="228">
        <v>19</v>
      </c>
      <c r="L178" s="228" t="s">
        <v>147</v>
      </c>
      <c r="M178" s="228">
        <v>7</v>
      </c>
      <c r="N178" s="228" t="s">
        <v>147</v>
      </c>
      <c r="O178" s="230">
        <v>97</v>
      </c>
      <c r="P178" s="228">
        <v>71</v>
      </c>
      <c r="Q178" s="231">
        <v>168</v>
      </c>
    </row>
    <row r="179" spans="1:17">
      <c r="A179" s="95">
        <v>1470</v>
      </c>
      <c r="B179" s="109" t="s">
        <v>402</v>
      </c>
      <c r="C179" s="228">
        <v>20</v>
      </c>
      <c r="D179" s="229">
        <v>22</v>
      </c>
      <c r="E179" s="228">
        <v>24</v>
      </c>
      <c r="F179" s="229">
        <v>22</v>
      </c>
      <c r="G179" s="228">
        <v>41</v>
      </c>
      <c r="H179" s="229">
        <v>21</v>
      </c>
      <c r="I179" s="228">
        <v>50</v>
      </c>
      <c r="J179" s="228">
        <v>26</v>
      </c>
      <c r="K179" s="228">
        <v>40</v>
      </c>
      <c r="L179" s="228">
        <v>13</v>
      </c>
      <c r="M179" s="228">
        <v>13</v>
      </c>
      <c r="N179" s="228">
        <v>7</v>
      </c>
      <c r="O179" s="230">
        <v>188</v>
      </c>
      <c r="P179" s="228">
        <v>111</v>
      </c>
      <c r="Q179" s="231">
        <v>299</v>
      </c>
    </row>
    <row r="180" spans="1:17">
      <c r="A180" s="95">
        <v>1471</v>
      </c>
      <c r="B180" s="109" t="s">
        <v>403</v>
      </c>
      <c r="C180" s="228">
        <v>16</v>
      </c>
      <c r="D180" s="229">
        <v>10</v>
      </c>
      <c r="E180" s="228">
        <v>25</v>
      </c>
      <c r="F180" s="229">
        <v>9</v>
      </c>
      <c r="G180" s="228">
        <v>30</v>
      </c>
      <c r="H180" s="229">
        <v>24</v>
      </c>
      <c r="I180" s="228">
        <v>40</v>
      </c>
      <c r="J180" s="228">
        <v>26</v>
      </c>
      <c r="K180" s="228">
        <v>30</v>
      </c>
      <c r="L180" s="228">
        <v>10</v>
      </c>
      <c r="M180" s="228">
        <v>14</v>
      </c>
      <c r="N180" s="228">
        <v>4</v>
      </c>
      <c r="O180" s="230">
        <v>155</v>
      </c>
      <c r="P180" s="228">
        <v>83</v>
      </c>
      <c r="Q180" s="231">
        <v>238</v>
      </c>
    </row>
    <row r="181" spans="1:17">
      <c r="A181" s="95">
        <v>1472</v>
      </c>
      <c r="B181" s="109" t="s">
        <v>404</v>
      </c>
      <c r="C181" s="228">
        <v>16</v>
      </c>
      <c r="D181" s="229">
        <v>11</v>
      </c>
      <c r="E181" s="228">
        <v>15</v>
      </c>
      <c r="F181" s="229">
        <v>9</v>
      </c>
      <c r="G181" s="228">
        <v>22</v>
      </c>
      <c r="H181" s="229">
        <v>19</v>
      </c>
      <c r="I181" s="228">
        <v>29</v>
      </c>
      <c r="J181" s="228">
        <v>17</v>
      </c>
      <c r="K181" s="228">
        <v>25</v>
      </c>
      <c r="L181" s="228" t="s">
        <v>147</v>
      </c>
      <c r="M181" s="228">
        <v>10</v>
      </c>
      <c r="N181" s="228" t="s">
        <v>147</v>
      </c>
      <c r="O181" s="230">
        <v>117</v>
      </c>
      <c r="P181" s="228">
        <v>70</v>
      </c>
      <c r="Q181" s="231">
        <v>187</v>
      </c>
    </row>
    <row r="182" spans="1:17">
      <c r="A182" s="95">
        <v>1473</v>
      </c>
      <c r="B182" s="109" t="s">
        <v>405</v>
      </c>
      <c r="C182" s="228">
        <v>9</v>
      </c>
      <c r="D182" s="229">
        <v>17</v>
      </c>
      <c r="E182" s="228">
        <v>17</v>
      </c>
      <c r="F182" s="229">
        <v>14</v>
      </c>
      <c r="G182" s="228">
        <v>21</v>
      </c>
      <c r="H182" s="229">
        <v>21</v>
      </c>
      <c r="I182" s="228">
        <v>29</v>
      </c>
      <c r="J182" s="228">
        <v>10</v>
      </c>
      <c r="K182" s="228">
        <v>23</v>
      </c>
      <c r="L182" s="228" t="s">
        <v>147</v>
      </c>
      <c r="M182" s="228">
        <v>5</v>
      </c>
      <c r="N182" s="228" t="s">
        <v>147</v>
      </c>
      <c r="O182" s="230">
        <v>104</v>
      </c>
      <c r="P182" s="228">
        <v>74</v>
      </c>
      <c r="Q182" s="231">
        <v>178</v>
      </c>
    </row>
    <row r="183" spans="1:17">
      <c r="A183" s="95">
        <v>1480</v>
      </c>
      <c r="B183" s="109" t="s">
        <v>406</v>
      </c>
      <c r="C183" s="228">
        <v>493</v>
      </c>
      <c r="D183" s="229">
        <v>391</v>
      </c>
      <c r="E183" s="228">
        <v>533</v>
      </c>
      <c r="F183" s="229">
        <v>424</v>
      </c>
      <c r="G183" s="228">
        <v>767</v>
      </c>
      <c r="H183" s="229">
        <v>448</v>
      </c>
      <c r="I183" s="228">
        <v>896</v>
      </c>
      <c r="J183" s="228">
        <v>418</v>
      </c>
      <c r="K183" s="228">
        <v>636</v>
      </c>
      <c r="L183" s="228">
        <v>267</v>
      </c>
      <c r="M183" s="228">
        <v>264</v>
      </c>
      <c r="N183" s="228">
        <v>63</v>
      </c>
      <c r="O183" s="230">
        <v>3589</v>
      </c>
      <c r="P183" s="228">
        <v>2011</v>
      </c>
      <c r="Q183" s="231">
        <v>5600</v>
      </c>
    </row>
    <row r="184" spans="1:17">
      <c r="A184" s="95">
        <v>1481</v>
      </c>
      <c r="B184" s="109" t="s">
        <v>407</v>
      </c>
      <c r="C184" s="228">
        <v>49</v>
      </c>
      <c r="D184" s="229">
        <v>38</v>
      </c>
      <c r="E184" s="228">
        <v>70</v>
      </c>
      <c r="F184" s="229">
        <v>45</v>
      </c>
      <c r="G184" s="228">
        <v>119</v>
      </c>
      <c r="H184" s="229">
        <v>71</v>
      </c>
      <c r="I184" s="228">
        <v>129</v>
      </c>
      <c r="J184" s="228">
        <v>60</v>
      </c>
      <c r="K184" s="228">
        <v>74</v>
      </c>
      <c r="L184" s="228">
        <v>49</v>
      </c>
      <c r="M184" s="228">
        <v>29</v>
      </c>
      <c r="N184" s="228">
        <v>10</v>
      </c>
      <c r="O184" s="230">
        <v>470</v>
      </c>
      <c r="P184" s="228">
        <v>273</v>
      </c>
      <c r="Q184" s="231">
        <v>743</v>
      </c>
    </row>
    <row r="185" spans="1:17">
      <c r="A185" s="95">
        <v>1482</v>
      </c>
      <c r="B185" s="109" t="s">
        <v>408</v>
      </c>
      <c r="C185" s="228">
        <v>30</v>
      </c>
      <c r="D185" s="229">
        <v>22</v>
      </c>
      <c r="E185" s="228">
        <v>43</v>
      </c>
      <c r="F185" s="229">
        <v>30</v>
      </c>
      <c r="G185" s="228">
        <v>83</v>
      </c>
      <c r="H185" s="229">
        <v>47</v>
      </c>
      <c r="I185" s="228">
        <v>107</v>
      </c>
      <c r="J185" s="228">
        <v>56</v>
      </c>
      <c r="K185" s="228">
        <v>96</v>
      </c>
      <c r="L185" s="228">
        <v>32</v>
      </c>
      <c r="M185" s="228">
        <v>31</v>
      </c>
      <c r="N185" s="228">
        <v>8</v>
      </c>
      <c r="O185" s="230">
        <v>390</v>
      </c>
      <c r="P185" s="228">
        <v>195</v>
      </c>
      <c r="Q185" s="231">
        <v>585</v>
      </c>
    </row>
    <row r="186" spans="1:17">
      <c r="A186" s="95">
        <v>1484</v>
      </c>
      <c r="B186" s="109" t="s">
        <v>409</v>
      </c>
      <c r="C186" s="228">
        <v>6</v>
      </c>
      <c r="D186" s="229" t="s">
        <v>147</v>
      </c>
      <c r="E186" s="228" t="s">
        <v>147</v>
      </c>
      <c r="F186" s="229">
        <v>5</v>
      </c>
      <c r="G186" s="228">
        <v>6</v>
      </c>
      <c r="H186" s="229">
        <v>8</v>
      </c>
      <c r="I186" s="228" t="s">
        <v>147</v>
      </c>
      <c r="J186" s="228">
        <v>4</v>
      </c>
      <c r="K186" s="228">
        <v>13</v>
      </c>
      <c r="L186" s="228" t="s">
        <v>147</v>
      </c>
      <c r="M186" s="228">
        <v>9</v>
      </c>
      <c r="N186" s="228" t="s">
        <v>147</v>
      </c>
      <c r="O186" s="230">
        <v>38</v>
      </c>
      <c r="P186" s="228">
        <v>25</v>
      </c>
      <c r="Q186" s="231">
        <v>63</v>
      </c>
    </row>
    <row r="187" spans="1:17">
      <c r="A187" s="95">
        <v>1485</v>
      </c>
      <c r="B187" s="109" t="s">
        <v>410</v>
      </c>
      <c r="C187" s="228">
        <v>58</v>
      </c>
      <c r="D187" s="229">
        <v>60</v>
      </c>
      <c r="E187" s="228">
        <v>56</v>
      </c>
      <c r="F187" s="229">
        <v>51</v>
      </c>
      <c r="G187" s="228">
        <v>105</v>
      </c>
      <c r="H187" s="229">
        <v>69</v>
      </c>
      <c r="I187" s="228">
        <v>134</v>
      </c>
      <c r="J187" s="228">
        <v>78</v>
      </c>
      <c r="K187" s="228">
        <v>94</v>
      </c>
      <c r="L187" s="228">
        <v>45</v>
      </c>
      <c r="M187" s="228">
        <v>43</v>
      </c>
      <c r="N187" s="228">
        <v>7</v>
      </c>
      <c r="O187" s="230">
        <v>490</v>
      </c>
      <c r="P187" s="228">
        <v>310</v>
      </c>
      <c r="Q187" s="231">
        <v>800</v>
      </c>
    </row>
    <row r="188" spans="1:17">
      <c r="A188" s="95">
        <v>1486</v>
      </c>
      <c r="B188" s="109" t="s">
        <v>411</v>
      </c>
      <c r="C188" s="228">
        <v>17</v>
      </c>
      <c r="D188" s="229">
        <v>8</v>
      </c>
      <c r="E188" s="228">
        <v>20</v>
      </c>
      <c r="F188" s="229">
        <v>7</v>
      </c>
      <c r="G188" s="228">
        <v>26</v>
      </c>
      <c r="H188" s="229">
        <v>21</v>
      </c>
      <c r="I188" s="228">
        <v>28</v>
      </c>
      <c r="J188" s="228">
        <v>21</v>
      </c>
      <c r="K188" s="228">
        <v>27</v>
      </c>
      <c r="L188" s="228">
        <v>8</v>
      </c>
      <c r="M188" s="228">
        <v>9</v>
      </c>
      <c r="N188" s="228">
        <v>6</v>
      </c>
      <c r="O188" s="230">
        <v>127</v>
      </c>
      <c r="P188" s="228">
        <v>71</v>
      </c>
      <c r="Q188" s="231">
        <v>198</v>
      </c>
    </row>
    <row r="189" spans="1:17">
      <c r="A189" s="95">
        <v>1487</v>
      </c>
      <c r="B189" s="109" t="s">
        <v>412</v>
      </c>
      <c r="C189" s="228">
        <v>38</v>
      </c>
      <c r="D189" s="229">
        <v>40</v>
      </c>
      <c r="E189" s="228">
        <v>72</v>
      </c>
      <c r="F189" s="229">
        <v>42</v>
      </c>
      <c r="G189" s="228">
        <v>104</v>
      </c>
      <c r="H189" s="229">
        <v>45</v>
      </c>
      <c r="I189" s="228">
        <v>93</v>
      </c>
      <c r="J189" s="228">
        <v>48</v>
      </c>
      <c r="K189" s="228">
        <v>67</v>
      </c>
      <c r="L189" s="228">
        <v>36</v>
      </c>
      <c r="M189" s="228">
        <v>29</v>
      </c>
      <c r="N189" s="228">
        <v>10</v>
      </c>
      <c r="O189" s="230">
        <v>403</v>
      </c>
      <c r="P189" s="228">
        <v>221</v>
      </c>
      <c r="Q189" s="231">
        <v>624</v>
      </c>
    </row>
    <row r="190" spans="1:17">
      <c r="A190" s="95">
        <v>1488</v>
      </c>
      <c r="B190" s="109" t="s">
        <v>413</v>
      </c>
      <c r="C190" s="228">
        <v>63</v>
      </c>
      <c r="D190" s="229">
        <v>70</v>
      </c>
      <c r="E190" s="228">
        <v>79</v>
      </c>
      <c r="F190" s="229">
        <v>57</v>
      </c>
      <c r="G190" s="228">
        <v>110</v>
      </c>
      <c r="H190" s="229">
        <v>65</v>
      </c>
      <c r="I190" s="228">
        <v>126</v>
      </c>
      <c r="J190" s="228">
        <v>69</v>
      </c>
      <c r="K190" s="228">
        <v>102</v>
      </c>
      <c r="L190" s="228">
        <v>40</v>
      </c>
      <c r="M190" s="228">
        <v>42</v>
      </c>
      <c r="N190" s="228">
        <v>9</v>
      </c>
      <c r="O190" s="230">
        <v>522</v>
      </c>
      <c r="P190" s="228">
        <v>310</v>
      </c>
      <c r="Q190" s="231">
        <v>832</v>
      </c>
    </row>
    <row r="191" spans="1:17">
      <c r="A191" s="95">
        <v>1489</v>
      </c>
      <c r="B191" s="109" t="s">
        <v>414</v>
      </c>
      <c r="C191" s="228">
        <v>40</v>
      </c>
      <c r="D191" s="229">
        <v>43</v>
      </c>
      <c r="E191" s="228">
        <v>56</v>
      </c>
      <c r="F191" s="229">
        <v>40</v>
      </c>
      <c r="G191" s="228">
        <v>91</v>
      </c>
      <c r="H191" s="229">
        <v>54</v>
      </c>
      <c r="I191" s="228">
        <v>135</v>
      </c>
      <c r="J191" s="228">
        <v>56</v>
      </c>
      <c r="K191" s="228">
        <v>77</v>
      </c>
      <c r="L191" s="228">
        <v>40</v>
      </c>
      <c r="M191" s="228">
        <v>34</v>
      </c>
      <c r="N191" s="228">
        <v>7</v>
      </c>
      <c r="O191" s="230">
        <v>433</v>
      </c>
      <c r="P191" s="228">
        <v>240</v>
      </c>
      <c r="Q191" s="231">
        <v>673</v>
      </c>
    </row>
    <row r="192" spans="1:17">
      <c r="A192" s="95">
        <v>1490</v>
      </c>
      <c r="B192" s="109" t="s">
        <v>415</v>
      </c>
      <c r="C192" s="228">
        <v>116</v>
      </c>
      <c r="D192" s="229">
        <v>136</v>
      </c>
      <c r="E192" s="228">
        <v>182</v>
      </c>
      <c r="F192" s="229">
        <v>120</v>
      </c>
      <c r="G192" s="228">
        <v>253</v>
      </c>
      <c r="H192" s="229">
        <v>168</v>
      </c>
      <c r="I192" s="228">
        <v>329</v>
      </c>
      <c r="J192" s="228">
        <v>146</v>
      </c>
      <c r="K192" s="228">
        <v>278</v>
      </c>
      <c r="L192" s="228">
        <v>73</v>
      </c>
      <c r="M192" s="228">
        <v>77</v>
      </c>
      <c r="N192" s="228">
        <v>28</v>
      </c>
      <c r="O192" s="230">
        <v>1235</v>
      </c>
      <c r="P192" s="228">
        <v>671</v>
      </c>
      <c r="Q192" s="231">
        <v>1906</v>
      </c>
    </row>
    <row r="193" spans="1:17">
      <c r="A193" s="95">
        <v>1491</v>
      </c>
      <c r="B193" s="109" t="s">
        <v>416</v>
      </c>
      <c r="C193" s="228">
        <v>26</v>
      </c>
      <c r="D193" s="229">
        <v>18</v>
      </c>
      <c r="E193" s="228">
        <v>38</v>
      </c>
      <c r="F193" s="229">
        <v>34</v>
      </c>
      <c r="G193" s="228">
        <v>49</v>
      </c>
      <c r="H193" s="229">
        <v>30</v>
      </c>
      <c r="I193" s="228">
        <v>76</v>
      </c>
      <c r="J193" s="228">
        <v>33</v>
      </c>
      <c r="K193" s="228">
        <v>45</v>
      </c>
      <c r="L193" s="228">
        <v>19</v>
      </c>
      <c r="M193" s="228">
        <v>17</v>
      </c>
      <c r="N193" s="228">
        <v>8</v>
      </c>
      <c r="O193" s="230">
        <v>251</v>
      </c>
      <c r="P193" s="228">
        <v>142</v>
      </c>
      <c r="Q193" s="231">
        <v>393</v>
      </c>
    </row>
    <row r="194" spans="1:17">
      <c r="A194" s="95">
        <v>1492</v>
      </c>
      <c r="B194" s="109" t="s">
        <v>417</v>
      </c>
      <c r="C194" s="228">
        <v>13</v>
      </c>
      <c r="D194" s="229">
        <v>18</v>
      </c>
      <c r="E194" s="228">
        <v>22</v>
      </c>
      <c r="F194" s="229">
        <v>21</v>
      </c>
      <c r="G194" s="228">
        <v>35</v>
      </c>
      <c r="H194" s="229">
        <v>32</v>
      </c>
      <c r="I194" s="228">
        <v>50</v>
      </c>
      <c r="J194" s="228">
        <v>21</v>
      </c>
      <c r="K194" s="228">
        <v>31</v>
      </c>
      <c r="L194" s="228" t="s">
        <v>147</v>
      </c>
      <c r="M194" s="228">
        <v>5</v>
      </c>
      <c r="N194" s="228" t="s">
        <v>147</v>
      </c>
      <c r="O194" s="230">
        <v>156</v>
      </c>
      <c r="P194" s="228">
        <v>110</v>
      </c>
      <c r="Q194" s="231">
        <v>266</v>
      </c>
    </row>
    <row r="195" spans="1:17">
      <c r="A195" s="95">
        <v>1493</v>
      </c>
      <c r="B195" s="109" t="s">
        <v>418</v>
      </c>
      <c r="C195" s="228">
        <v>24</v>
      </c>
      <c r="D195" s="229">
        <v>33</v>
      </c>
      <c r="E195" s="228">
        <v>38</v>
      </c>
      <c r="F195" s="229">
        <v>25</v>
      </c>
      <c r="G195" s="228">
        <v>70</v>
      </c>
      <c r="H195" s="229">
        <v>48</v>
      </c>
      <c r="I195" s="228">
        <v>96</v>
      </c>
      <c r="J195" s="228">
        <v>44</v>
      </c>
      <c r="K195" s="228">
        <v>67</v>
      </c>
      <c r="L195" s="228">
        <v>26</v>
      </c>
      <c r="M195" s="228">
        <v>35</v>
      </c>
      <c r="N195" s="228">
        <v>8</v>
      </c>
      <c r="O195" s="230">
        <v>330</v>
      </c>
      <c r="P195" s="228">
        <v>184</v>
      </c>
      <c r="Q195" s="231">
        <v>514</v>
      </c>
    </row>
    <row r="196" spans="1:17">
      <c r="A196" s="95">
        <v>1494</v>
      </c>
      <c r="B196" s="109" t="s">
        <v>419</v>
      </c>
      <c r="C196" s="228">
        <v>37</v>
      </c>
      <c r="D196" s="229">
        <v>33</v>
      </c>
      <c r="E196" s="228">
        <v>71</v>
      </c>
      <c r="F196" s="229">
        <v>37</v>
      </c>
      <c r="G196" s="228">
        <v>88</v>
      </c>
      <c r="H196" s="229">
        <v>62</v>
      </c>
      <c r="I196" s="228">
        <v>111</v>
      </c>
      <c r="J196" s="228">
        <v>67</v>
      </c>
      <c r="K196" s="228">
        <v>88</v>
      </c>
      <c r="L196" s="228">
        <v>40</v>
      </c>
      <c r="M196" s="228">
        <v>28</v>
      </c>
      <c r="N196" s="228">
        <v>14</v>
      </c>
      <c r="O196" s="230">
        <v>423</v>
      </c>
      <c r="P196" s="228">
        <v>253</v>
      </c>
      <c r="Q196" s="231">
        <v>676</v>
      </c>
    </row>
    <row r="197" spans="1:17">
      <c r="A197" s="95">
        <v>1495</v>
      </c>
      <c r="B197" s="109" t="s">
        <v>420</v>
      </c>
      <c r="C197" s="228">
        <v>21</v>
      </c>
      <c r="D197" s="229">
        <v>29</v>
      </c>
      <c r="E197" s="228">
        <v>26</v>
      </c>
      <c r="F197" s="229">
        <v>26</v>
      </c>
      <c r="G197" s="228">
        <v>33</v>
      </c>
      <c r="H197" s="229">
        <v>20</v>
      </c>
      <c r="I197" s="228">
        <v>52</v>
      </c>
      <c r="J197" s="228">
        <v>22</v>
      </c>
      <c r="K197" s="228">
        <v>46</v>
      </c>
      <c r="L197" s="228" t="s">
        <v>147</v>
      </c>
      <c r="M197" s="228">
        <v>12</v>
      </c>
      <c r="N197" s="228" t="s">
        <v>147</v>
      </c>
      <c r="O197" s="230">
        <v>190</v>
      </c>
      <c r="P197" s="228">
        <v>113</v>
      </c>
      <c r="Q197" s="231">
        <v>303</v>
      </c>
    </row>
    <row r="198" spans="1:17">
      <c r="A198" s="95">
        <v>1496</v>
      </c>
      <c r="B198" s="109" t="s">
        <v>421</v>
      </c>
      <c r="C198" s="228">
        <v>57</v>
      </c>
      <c r="D198" s="229">
        <v>55</v>
      </c>
      <c r="E198" s="228">
        <v>78</v>
      </c>
      <c r="F198" s="229">
        <v>55</v>
      </c>
      <c r="G198" s="228">
        <v>102</v>
      </c>
      <c r="H198" s="229">
        <v>63</v>
      </c>
      <c r="I198" s="228">
        <v>136</v>
      </c>
      <c r="J198" s="228">
        <v>78</v>
      </c>
      <c r="K198" s="228">
        <v>108</v>
      </c>
      <c r="L198" s="228">
        <v>46</v>
      </c>
      <c r="M198" s="228">
        <v>31</v>
      </c>
      <c r="N198" s="228">
        <v>22</v>
      </c>
      <c r="O198" s="230">
        <v>512</v>
      </c>
      <c r="P198" s="228">
        <v>319</v>
      </c>
      <c r="Q198" s="231">
        <v>831</v>
      </c>
    </row>
    <row r="199" spans="1:17">
      <c r="A199" s="95">
        <v>1497</v>
      </c>
      <c r="B199" s="109" t="s">
        <v>422</v>
      </c>
      <c r="C199" s="228">
        <v>7</v>
      </c>
      <c r="D199" s="229">
        <v>15</v>
      </c>
      <c r="E199" s="228">
        <v>15</v>
      </c>
      <c r="F199" s="229">
        <v>14</v>
      </c>
      <c r="G199" s="228">
        <v>19</v>
      </c>
      <c r="H199" s="229">
        <v>19</v>
      </c>
      <c r="I199" s="228">
        <v>18</v>
      </c>
      <c r="J199" s="228">
        <v>9</v>
      </c>
      <c r="K199" s="228">
        <v>22</v>
      </c>
      <c r="L199" s="228" t="s">
        <v>147</v>
      </c>
      <c r="M199" s="228">
        <v>6</v>
      </c>
      <c r="N199" s="228" t="s">
        <v>147</v>
      </c>
      <c r="O199" s="230">
        <v>87</v>
      </c>
      <c r="P199" s="228">
        <v>64</v>
      </c>
      <c r="Q199" s="231">
        <v>151</v>
      </c>
    </row>
    <row r="200" spans="1:17">
      <c r="A200" s="95">
        <v>1498</v>
      </c>
      <c r="B200" s="109" t="s">
        <v>423</v>
      </c>
      <c r="C200" s="228">
        <v>10</v>
      </c>
      <c r="D200" s="229">
        <v>17</v>
      </c>
      <c r="E200" s="228">
        <v>15</v>
      </c>
      <c r="F200" s="229">
        <v>15</v>
      </c>
      <c r="G200" s="228">
        <v>26</v>
      </c>
      <c r="H200" s="229">
        <v>11</v>
      </c>
      <c r="I200" s="228">
        <v>31</v>
      </c>
      <c r="J200" s="228">
        <v>26</v>
      </c>
      <c r="K200" s="228">
        <v>27</v>
      </c>
      <c r="L200" s="228">
        <v>12</v>
      </c>
      <c r="M200" s="228">
        <v>12</v>
      </c>
      <c r="N200" s="228">
        <v>0</v>
      </c>
      <c r="O200" s="230">
        <v>121</v>
      </c>
      <c r="P200" s="228">
        <v>81</v>
      </c>
      <c r="Q200" s="231">
        <v>202</v>
      </c>
    </row>
    <row r="201" spans="1:17">
      <c r="A201" s="118">
        <v>1499</v>
      </c>
      <c r="B201" s="119" t="s">
        <v>424</v>
      </c>
      <c r="C201" s="228">
        <v>35</v>
      </c>
      <c r="D201" s="229">
        <v>38</v>
      </c>
      <c r="E201" s="228">
        <v>38</v>
      </c>
      <c r="F201" s="229">
        <v>29</v>
      </c>
      <c r="G201" s="228">
        <v>80</v>
      </c>
      <c r="H201" s="229">
        <v>56</v>
      </c>
      <c r="I201" s="228">
        <v>101</v>
      </c>
      <c r="J201" s="228">
        <v>44</v>
      </c>
      <c r="K201" s="228">
        <v>71</v>
      </c>
      <c r="L201" s="228">
        <v>38</v>
      </c>
      <c r="M201" s="228">
        <v>27</v>
      </c>
      <c r="N201" s="228">
        <v>5</v>
      </c>
      <c r="O201" s="230">
        <v>352</v>
      </c>
      <c r="P201" s="228">
        <v>210</v>
      </c>
      <c r="Q201" s="231">
        <v>562</v>
      </c>
    </row>
    <row r="202" spans="1:17">
      <c r="A202" s="104">
        <v>17</v>
      </c>
      <c r="B202" s="110" t="s">
        <v>543</v>
      </c>
      <c r="C202" s="232">
        <v>308</v>
      </c>
      <c r="D202" s="233">
        <v>338</v>
      </c>
      <c r="E202" s="232">
        <v>488</v>
      </c>
      <c r="F202" s="233">
        <v>386</v>
      </c>
      <c r="G202" s="232">
        <v>680</v>
      </c>
      <c r="H202" s="233">
        <v>451</v>
      </c>
      <c r="I202" s="232">
        <v>889</v>
      </c>
      <c r="J202" s="232">
        <v>405</v>
      </c>
      <c r="K202" s="232">
        <v>657</v>
      </c>
      <c r="L202" s="232">
        <v>283</v>
      </c>
      <c r="M202" s="232">
        <v>252</v>
      </c>
      <c r="N202" s="232">
        <v>85</v>
      </c>
      <c r="O202" s="234">
        <v>3274</v>
      </c>
      <c r="P202" s="232">
        <v>1948</v>
      </c>
      <c r="Q202" s="235">
        <v>5222</v>
      </c>
    </row>
    <row r="203" spans="1:17">
      <c r="A203" s="95">
        <v>1715</v>
      </c>
      <c r="B203" s="109" t="s">
        <v>425</v>
      </c>
      <c r="C203" s="228">
        <v>12</v>
      </c>
      <c r="D203" s="229">
        <v>22</v>
      </c>
      <c r="E203" s="228">
        <v>17</v>
      </c>
      <c r="F203" s="229">
        <v>17</v>
      </c>
      <c r="G203" s="228">
        <v>23</v>
      </c>
      <c r="H203" s="229">
        <v>23</v>
      </c>
      <c r="I203" s="228">
        <v>40</v>
      </c>
      <c r="J203" s="228">
        <v>16</v>
      </c>
      <c r="K203" s="228">
        <v>23</v>
      </c>
      <c r="L203" s="228">
        <v>13</v>
      </c>
      <c r="M203" s="228">
        <v>15</v>
      </c>
      <c r="N203" s="228">
        <v>4</v>
      </c>
      <c r="O203" s="230">
        <v>130</v>
      </c>
      <c r="P203" s="228">
        <v>95</v>
      </c>
      <c r="Q203" s="231">
        <v>225</v>
      </c>
    </row>
    <row r="204" spans="1:17">
      <c r="A204" s="95">
        <v>1730</v>
      </c>
      <c r="B204" s="109" t="s">
        <v>426</v>
      </c>
      <c r="C204" s="228">
        <v>8</v>
      </c>
      <c r="D204" s="229">
        <v>13</v>
      </c>
      <c r="E204" s="228">
        <v>18</v>
      </c>
      <c r="F204" s="229">
        <v>7</v>
      </c>
      <c r="G204" s="228">
        <v>17</v>
      </c>
      <c r="H204" s="229">
        <v>7</v>
      </c>
      <c r="I204" s="228">
        <v>21</v>
      </c>
      <c r="J204" s="228">
        <v>12</v>
      </c>
      <c r="K204" s="228">
        <v>16</v>
      </c>
      <c r="L204" s="228">
        <v>7</v>
      </c>
      <c r="M204" s="228">
        <v>8</v>
      </c>
      <c r="N204" s="228">
        <v>4</v>
      </c>
      <c r="O204" s="230">
        <v>88</v>
      </c>
      <c r="P204" s="228">
        <v>50</v>
      </c>
      <c r="Q204" s="231">
        <v>138</v>
      </c>
    </row>
    <row r="205" spans="1:17">
      <c r="A205" s="95">
        <v>1737</v>
      </c>
      <c r="B205" s="109" t="s">
        <v>427</v>
      </c>
      <c r="C205" s="228">
        <v>16</v>
      </c>
      <c r="D205" s="229">
        <v>15</v>
      </c>
      <c r="E205" s="228">
        <v>22</v>
      </c>
      <c r="F205" s="229">
        <v>19</v>
      </c>
      <c r="G205" s="228">
        <v>38</v>
      </c>
      <c r="H205" s="229">
        <v>20</v>
      </c>
      <c r="I205" s="228">
        <v>40</v>
      </c>
      <c r="J205" s="228">
        <v>28</v>
      </c>
      <c r="K205" s="228">
        <v>36</v>
      </c>
      <c r="L205" s="228">
        <v>20</v>
      </c>
      <c r="M205" s="228">
        <v>14</v>
      </c>
      <c r="N205" s="228">
        <v>5</v>
      </c>
      <c r="O205" s="230">
        <v>166</v>
      </c>
      <c r="P205" s="228">
        <v>107</v>
      </c>
      <c r="Q205" s="231">
        <v>273</v>
      </c>
    </row>
    <row r="206" spans="1:17">
      <c r="A206" s="95">
        <v>1760</v>
      </c>
      <c r="B206" s="109" t="s">
        <v>428</v>
      </c>
      <c r="C206" s="228" t="s">
        <v>147</v>
      </c>
      <c r="D206" s="229">
        <v>4</v>
      </c>
      <c r="E206" s="228">
        <v>6</v>
      </c>
      <c r="F206" s="229">
        <v>8</v>
      </c>
      <c r="G206" s="228">
        <v>6</v>
      </c>
      <c r="H206" s="229">
        <v>6</v>
      </c>
      <c r="I206" s="228">
        <v>7</v>
      </c>
      <c r="J206" s="228">
        <v>7</v>
      </c>
      <c r="K206" s="228">
        <v>6</v>
      </c>
      <c r="L206" s="228" t="s">
        <v>147</v>
      </c>
      <c r="M206" s="228" t="s">
        <v>147</v>
      </c>
      <c r="N206" s="228" t="s">
        <v>147</v>
      </c>
      <c r="O206" s="230">
        <v>31</v>
      </c>
      <c r="P206" s="228">
        <v>29</v>
      </c>
      <c r="Q206" s="231">
        <v>60</v>
      </c>
    </row>
    <row r="207" spans="1:17">
      <c r="A207" s="95">
        <v>1761</v>
      </c>
      <c r="B207" s="109" t="s">
        <v>429</v>
      </c>
      <c r="C207" s="228">
        <v>12</v>
      </c>
      <c r="D207" s="229">
        <v>13</v>
      </c>
      <c r="E207" s="228">
        <v>17</v>
      </c>
      <c r="F207" s="229">
        <v>19</v>
      </c>
      <c r="G207" s="228">
        <v>24</v>
      </c>
      <c r="H207" s="229">
        <v>18</v>
      </c>
      <c r="I207" s="228">
        <v>41</v>
      </c>
      <c r="J207" s="228">
        <v>16</v>
      </c>
      <c r="K207" s="228">
        <v>25</v>
      </c>
      <c r="L207" s="228">
        <v>8</v>
      </c>
      <c r="M207" s="228">
        <v>5</v>
      </c>
      <c r="N207" s="228" t="s">
        <v>147</v>
      </c>
      <c r="O207" s="230">
        <v>124</v>
      </c>
      <c r="P207" s="228">
        <v>75</v>
      </c>
      <c r="Q207" s="231">
        <v>199</v>
      </c>
    </row>
    <row r="208" spans="1:17">
      <c r="A208" s="95">
        <v>1762</v>
      </c>
      <c r="B208" s="109" t="s">
        <v>430</v>
      </c>
      <c r="C208" s="228" t="s">
        <v>147</v>
      </c>
      <c r="D208" s="229">
        <v>6</v>
      </c>
      <c r="E208" s="228">
        <v>7</v>
      </c>
      <c r="F208" s="229" t="s">
        <v>147</v>
      </c>
      <c r="G208" s="228">
        <v>10</v>
      </c>
      <c r="H208" s="229">
        <v>5</v>
      </c>
      <c r="I208" s="228">
        <v>17</v>
      </c>
      <c r="J208" s="228">
        <v>9</v>
      </c>
      <c r="K208" s="228">
        <v>11</v>
      </c>
      <c r="L208" s="228" t="s">
        <v>147</v>
      </c>
      <c r="M208" s="228" t="s">
        <v>147</v>
      </c>
      <c r="N208" s="228">
        <v>0</v>
      </c>
      <c r="O208" s="230">
        <v>48</v>
      </c>
      <c r="P208" s="228">
        <v>24</v>
      </c>
      <c r="Q208" s="231">
        <v>72</v>
      </c>
    </row>
    <row r="209" spans="1:17">
      <c r="A209" s="95">
        <v>1763</v>
      </c>
      <c r="B209" s="109" t="s">
        <v>431</v>
      </c>
      <c r="C209" s="228">
        <v>12</v>
      </c>
      <c r="D209" s="229">
        <v>12</v>
      </c>
      <c r="E209" s="228">
        <v>22</v>
      </c>
      <c r="F209" s="229">
        <v>23</v>
      </c>
      <c r="G209" s="228">
        <v>33</v>
      </c>
      <c r="H209" s="229">
        <v>15</v>
      </c>
      <c r="I209" s="228">
        <v>27</v>
      </c>
      <c r="J209" s="228">
        <v>29</v>
      </c>
      <c r="K209" s="228">
        <v>30</v>
      </c>
      <c r="L209" s="228" t="s">
        <v>147</v>
      </c>
      <c r="M209" s="228">
        <v>11</v>
      </c>
      <c r="N209" s="228" t="s">
        <v>147</v>
      </c>
      <c r="O209" s="230">
        <v>135</v>
      </c>
      <c r="P209" s="228">
        <v>97</v>
      </c>
      <c r="Q209" s="231">
        <v>232</v>
      </c>
    </row>
    <row r="210" spans="1:17">
      <c r="A210" s="95">
        <v>1764</v>
      </c>
      <c r="B210" s="109" t="s">
        <v>432</v>
      </c>
      <c r="C210" s="228">
        <v>13</v>
      </c>
      <c r="D210" s="229">
        <v>12</v>
      </c>
      <c r="E210" s="228">
        <v>31</v>
      </c>
      <c r="F210" s="229">
        <v>15</v>
      </c>
      <c r="G210" s="228">
        <v>33</v>
      </c>
      <c r="H210" s="229">
        <v>28</v>
      </c>
      <c r="I210" s="228">
        <v>34</v>
      </c>
      <c r="J210" s="228">
        <v>17</v>
      </c>
      <c r="K210" s="228">
        <v>26</v>
      </c>
      <c r="L210" s="228" t="s">
        <v>147</v>
      </c>
      <c r="M210" s="228">
        <v>10</v>
      </c>
      <c r="N210" s="228" t="s">
        <v>147</v>
      </c>
      <c r="O210" s="230">
        <v>147</v>
      </c>
      <c r="P210" s="228">
        <v>87</v>
      </c>
      <c r="Q210" s="231">
        <v>234</v>
      </c>
    </row>
    <row r="211" spans="1:17">
      <c r="A211" s="95">
        <v>1765</v>
      </c>
      <c r="B211" s="109" t="s">
        <v>433</v>
      </c>
      <c r="C211" s="228">
        <v>15</v>
      </c>
      <c r="D211" s="229">
        <v>15</v>
      </c>
      <c r="E211" s="228">
        <v>27</v>
      </c>
      <c r="F211" s="229">
        <v>19</v>
      </c>
      <c r="G211" s="228">
        <v>35</v>
      </c>
      <c r="H211" s="229">
        <v>21</v>
      </c>
      <c r="I211" s="228">
        <v>47</v>
      </c>
      <c r="J211" s="228">
        <v>16</v>
      </c>
      <c r="K211" s="228">
        <v>33</v>
      </c>
      <c r="L211" s="228" t="s">
        <v>147</v>
      </c>
      <c r="M211" s="228">
        <v>9</v>
      </c>
      <c r="N211" s="228" t="s">
        <v>147</v>
      </c>
      <c r="O211" s="230">
        <v>166</v>
      </c>
      <c r="P211" s="228">
        <v>88</v>
      </c>
      <c r="Q211" s="231">
        <v>254</v>
      </c>
    </row>
    <row r="212" spans="1:17">
      <c r="A212" s="95">
        <v>1766</v>
      </c>
      <c r="B212" s="109" t="s">
        <v>434</v>
      </c>
      <c r="C212" s="228">
        <v>20</v>
      </c>
      <c r="D212" s="229">
        <v>24</v>
      </c>
      <c r="E212" s="228">
        <v>22</v>
      </c>
      <c r="F212" s="229">
        <v>28</v>
      </c>
      <c r="G212" s="228">
        <v>43</v>
      </c>
      <c r="H212" s="229">
        <v>39</v>
      </c>
      <c r="I212" s="228">
        <v>55</v>
      </c>
      <c r="J212" s="228">
        <v>22</v>
      </c>
      <c r="K212" s="228">
        <v>44</v>
      </c>
      <c r="L212" s="228">
        <v>22</v>
      </c>
      <c r="M212" s="228">
        <v>20</v>
      </c>
      <c r="N212" s="228">
        <v>9</v>
      </c>
      <c r="O212" s="230">
        <v>204</v>
      </c>
      <c r="P212" s="228">
        <v>144</v>
      </c>
      <c r="Q212" s="231">
        <v>348</v>
      </c>
    </row>
    <row r="213" spans="1:17">
      <c r="A213" s="95">
        <v>1780</v>
      </c>
      <c r="B213" s="109" t="s">
        <v>435</v>
      </c>
      <c r="C213" s="228">
        <v>85</v>
      </c>
      <c r="D213" s="229">
        <v>87</v>
      </c>
      <c r="E213" s="228">
        <v>116</v>
      </c>
      <c r="F213" s="229">
        <v>79</v>
      </c>
      <c r="G213" s="228">
        <v>197</v>
      </c>
      <c r="H213" s="229">
        <v>96</v>
      </c>
      <c r="I213" s="228">
        <v>242</v>
      </c>
      <c r="J213" s="228">
        <v>92</v>
      </c>
      <c r="K213" s="228">
        <v>175</v>
      </c>
      <c r="L213" s="228">
        <v>64</v>
      </c>
      <c r="M213" s="228">
        <v>72</v>
      </c>
      <c r="N213" s="228">
        <v>21</v>
      </c>
      <c r="O213" s="230">
        <v>887</v>
      </c>
      <c r="P213" s="228">
        <v>439</v>
      </c>
      <c r="Q213" s="231">
        <v>1326</v>
      </c>
    </row>
    <row r="214" spans="1:17">
      <c r="A214" s="95">
        <v>1781</v>
      </c>
      <c r="B214" s="109" t="s">
        <v>436</v>
      </c>
      <c r="C214" s="228">
        <v>30</v>
      </c>
      <c r="D214" s="229">
        <v>36</v>
      </c>
      <c r="E214" s="228">
        <v>48</v>
      </c>
      <c r="F214" s="229">
        <v>36</v>
      </c>
      <c r="G214" s="228">
        <v>51</v>
      </c>
      <c r="H214" s="229">
        <v>41</v>
      </c>
      <c r="I214" s="228">
        <v>75</v>
      </c>
      <c r="J214" s="228">
        <v>28</v>
      </c>
      <c r="K214" s="228">
        <v>47</v>
      </c>
      <c r="L214" s="228">
        <v>28</v>
      </c>
      <c r="M214" s="228">
        <v>18</v>
      </c>
      <c r="N214" s="228">
        <v>7</v>
      </c>
      <c r="O214" s="230">
        <v>269</v>
      </c>
      <c r="P214" s="228">
        <v>176</v>
      </c>
      <c r="Q214" s="231">
        <v>445</v>
      </c>
    </row>
    <row r="215" spans="1:17">
      <c r="A215" s="95">
        <v>1782</v>
      </c>
      <c r="B215" s="109" t="s">
        <v>437</v>
      </c>
      <c r="C215" s="228">
        <v>22</v>
      </c>
      <c r="D215" s="229">
        <v>19</v>
      </c>
      <c r="E215" s="228">
        <v>44</v>
      </c>
      <c r="F215" s="229">
        <v>29</v>
      </c>
      <c r="G215" s="228">
        <v>46</v>
      </c>
      <c r="H215" s="229">
        <v>24</v>
      </c>
      <c r="I215" s="228">
        <v>59</v>
      </c>
      <c r="J215" s="228">
        <v>21</v>
      </c>
      <c r="K215" s="228">
        <v>38</v>
      </c>
      <c r="L215" s="228">
        <v>14</v>
      </c>
      <c r="M215" s="228">
        <v>20</v>
      </c>
      <c r="N215" s="228">
        <v>5</v>
      </c>
      <c r="O215" s="230">
        <v>229</v>
      </c>
      <c r="P215" s="228">
        <v>112</v>
      </c>
      <c r="Q215" s="231">
        <v>341</v>
      </c>
    </row>
    <row r="216" spans="1:17">
      <c r="A216" s="95">
        <v>1783</v>
      </c>
      <c r="B216" s="109" t="s">
        <v>438</v>
      </c>
      <c r="C216" s="228">
        <v>15</v>
      </c>
      <c r="D216" s="229">
        <v>21</v>
      </c>
      <c r="E216" s="228">
        <v>35</v>
      </c>
      <c r="F216" s="229">
        <v>26</v>
      </c>
      <c r="G216" s="228">
        <v>38</v>
      </c>
      <c r="H216" s="229">
        <v>40</v>
      </c>
      <c r="I216" s="228">
        <v>64</v>
      </c>
      <c r="J216" s="228">
        <v>32</v>
      </c>
      <c r="K216" s="228">
        <v>39</v>
      </c>
      <c r="L216" s="228">
        <v>17</v>
      </c>
      <c r="M216" s="228">
        <v>9</v>
      </c>
      <c r="N216" s="228">
        <v>5</v>
      </c>
      <c r="O216" s="230">
        <v>200</v>
      </c>
      <c r="P216" s="228">
        <v>141</v>
      </c>
      <c r="Q216" s="231">
        <v>341</v>
      </c>
    </row>
    <row r="217" spans="1:17">
      <c r="A217" s="95">
        <v>1784</v>
      </c>
      <c r="B217" s="109" t="s">
        <v>439</v>
      </c>
      <c r="C217" s="228">
        <v>26</v>
      </c>
      <c r="D217" s="229">
        <v>25</v>
      </c>
      <c r="E217" s="228">
        <v>40</v>
      </c>
      <c r="F217" s="229">
        <v>37</v>
      </c>
      <c r="G217" s="228">
        <v>47</v>
      </c>
      <c r="H217" s="229">
        <v>33</v>
      </c>
      <c r="I217" s="228">
        <v>76</v>
      </c>
      <c r="J217" s="228">
        <v>29</v>
      </c>
      <c r="K217" s="228">
        <v>68</v>
      </c>
      <c r="L217" s="228">
        <v>24</v>
      </c>
      <c r="M217" s="228">
        <v>25</v>
      </c>
      <c r="N217" s="228">
        <v>9</v>
      </c>
      <c r="O217" s="230">
        <v>282</v>
      </c>
      <c r="P217" s="228">
        <v>157</v>
      </c>
      <c r="Q217" s="231">
        <v>439</v>
      </c>
    </row>
    <row r="218" spans="1:17">
      <c r="A218" s="118">
        <v>1785</v>
      </c>
      <c r="B218" s="119" t="s">
        <v>440</v>
      </c>
      <c r="C218" s="228">
        <v>18</v>
      </c>
      <c r="D218" s="229">
        <v>14</v>
      </c>
      <c r="E218" s="228">
        <v>16</v>
      </c>
      <c r="F218" s="229">
        <v>23</v>
      </c>
      <c r="G218" s="228">
        <v>39</v>
      </c>
      <c r="H218" s="229">
        <v>36</v>
      </c>
      <c r="I218" s="228">
        <v>44</v>
      </c>
      <c r="J218" s="228">
        <v>32</v>
      </c>
      <c r="K218" s="228">
        <v>41</v>
      </c>
      <c r="L218" s="228">
        <v>19</v>
      </c>
      <c r="M218" s="228">
        <v>11</v>
      </c>
      <c r="N218" s="228">
        <v>5</v>
      </c>
      <c r="O218" s="230">
        <v>169</v>
      </c>
      <c r="P218" s="228">
        <v>129</v>
      </c>
      <c r="Q218" s="231">
        <v>298</v>
      </c>
    </row>
    <row r="219" spans="1:17">
      <c r="A219" s="104">
        <v>18</v>
      </c>
      <c r="B219" s="110" t="s">
        <v>544</v>
      </c>
      <c r="C219" s="232">
        <v>366</v>
      </c>
      <c r="D219" s="233">
        <v>345</v>
      </c>
      <c r="E219" s="232">
        <v>433</v>
      </c>
      <c r="F219" s="233">
        <v>329</v>
      </c>
      <c r="G219" s="232">
        <v>616</v>
      </c>
      <c r="H219" s="233">
        <v>407</v>
      </c>
      <c r="I219" s="232">
        <v>691</v>
      </c>
      <c r="J219" s="232">
        <v>359</v>
      </c>
      <c r="K219" s="232">
        <v>489</v>
      </c>
      <c r="L219" s="232">
        <v>182</v>
      </c>
      <c r="M219" s="232">
        <v>215</v>
      </c>
      <c r="N219" s="232">
        <v>68</v>
      </c>
      <c r="O219" s="234">
        <v>2810</v>
      </c>
      <c r="P219" s="232">
        <v>1690</v>
      </c>
      <c r="Q219" s="235">
        <v>4500</v>
      </c>
    </row>
    <row r="220" spans="1:17">
      <c r="A220" s="95">
        <v>1814</v>
      </c>
      <c r="B220" s="109" t="s">
        <v>442</v>
      </c>
      <c r="C220" s="228">
        <v>7</v>
      </c>
      <c r="D220" s="229">
        <v>12</v>
      </c>
      <c r="E220" s="228">
        <v>12</v>
      </c>
      <c r="F220" s="229">
        <v>5</v>
      </c>
      <c r="G220" s="228">
        <v>16</v>
      </c>
      <c r="H220" s="229">
        <v>6</v>
      </c>
      <c r="I220" s="228">
        <v>18</v>
      </c>
      <c r="J220" s="228">
        <v>13</v>
      </c>
      <c r="K220" s="228">
        <v>12</v>
      </c>
      <c r="L220" s="228" t="s">
        <v>147</v>
      </c>
      <c r="M220" s="228">
        <v>5</v>
      </c>
      <c r="N220" s="228" t="s">
        <v>147</v>
      </c>
      <c r="O220" s="230">
        <v>70</v>
      </c>
      <c r="P220" s="228">
        <v>42</v>
      </c>
      <c r="Q220" s="231">
        <v>112</v>
      </c>
    </row>
    <row r="221" spans="1:17">
      <c r="A221" s="95">
        <v>1860</v>
      </c>
      <c r="B221" s="109" t="s">
        <v>443</v>
      </c>
      <c r="C221" s="228">
        <v>4</v>
      </c>
      <c r="D221" s="229">
        <v>12</v>
      </c>
      <c r="E221" s="228">
        <v>8</v>
      </c>
      <c r="F221" s="229">
        <v>11</v>
      </c>
      <c r="G221" s="228">
        <v>6</v>
      </c>
      <c r="H221" s="229">
        <v>6</v>
      </c>
      <c r="I221" s="228">
        <v>14</v>
      </c>
      <c r="J221" s="228">
        <v>12</v>
      </c>
      <c r="K221" s="228">
        <v>11</v>
      </c>
      <c r="L221" s="228" t="s">
        <v>147</v>
      </c>
      <c r="M221" s="228">
        <v>5</v>
      </c>
      <c r="N221" s="228" t="s">
        <v>147</v>
      </c>
      <c r="O221" s="230">
        <v>48</v>
      </c>
      <c r="P221" s="228">
        <v>45</v>
      </c>
      <c r="Q221" s="231">
        <v>93</v>
      </c>
    </row>
    <row r="222" spans="1:17">
      <c r="A222" s="95">
        <v>1861</v>
      </c>
      <c r="B222" s="109" t="s">
        <v>444</v>
      </c>
      <c r="C222" s="228">
        <v>15</v>
      </c>
      <c r="D222" s="229">
        <v>10</v>
      </c>
      <c r="E222" s="228">
        <v>9</v>
      </c>
      <c r="F222" s="229">
        <v>15</v>
      </c>
      <c r="G222" s="228">
        <v>18</v>
      </c>
      <c r="H222" s="229">
        <v>19</v>
      </c>
      <c r="I222" s="228">
        <v>26</v>
      </c>
      <c r="J222" s="228">
        <v>17</v>
      </c>
      <c r="K222" s="228">
        <v>17</v>
      </c>
      <c r="L222" s="228" t="s">
        <v>147</v>
      </c>
      <c r="M222" s="228">
        <v>10</v>
      </c>
      <c r="N222" s="228" t="s">
        <v>147</v>
      </c>
      <c r="O222" s="230">
        <v>95</v>
      </c>
      <c r="P222" s="228">
        <v>70</v>
      </c>
      <c r="Q222" s="231">
        <v>165</v>
      </c>
    </row>
    <row r="223" spans="1:17">
      <c r="A223" s="95">
        <v>1862</v>
      </c>
      <c r="B223" s="109" t="s">
        <v>445</v>
      </c>
      <c r="C223" s="228">
        <v>10</v>
      </c>
      <c r="D223" s="229">
        <v>19</v>
      </c>
      <c r="E223" s="228">
        <v>14</v>
      </c>
      <c r="F223" s="229">
        <v>15</v>
      </c>
      <c r="G223" s="228">
        <v>23</v>
      </c>
      <c r="H223" s="229">
        <v>18</v>
      </c>
      <c r="I223" s="228">
        <v>29</v>
      </c>
      <c r="J223" s="228">
        <v>8</v>
      </c>
      <c r="K223" s="228">
        <v>10</v>
      </c>
      <c r="L223" s="228">
        <v>9</v>
      </c>
      <c r="M223" s="228">
        <v>6</v>
      </c>
      <c r="N223" s="228">
        <v>4</v>
      </c>
      <c r="O223" s="230">
        <v>92</v>
      </c>
      <c r="P223" s="228">
        <v>73</v>
      </c>
      <c r="Q223" s="231">
        <v>165</v>
      </c>
    </row>
    <row r="224" spans="1:17">
      <c r="A224" s="95">
        <v>1863</v>
      </c>
      <c r="B224" s="109" t="s">
        <v>446</v>
      </c>
      <c r="C224" s="228">
        <v>8</v>
      </c>
      <c r="D224" s="229">
        <v>13</v>
      </c>
      <c r="E224" s="228">
        <v>13</v>
      </c>
      <c r="F224" s="229">
        <v>10</v>
      </c>
      <c r="G224" s="228">
        <v>21</v>
      </c>
      <c r="H224" s="229">
        <v>9</v>
      </c>
      <c r="I224" s="228">
        <v>21</v>
      </c>
      <c r="J224" s="228">
        <v>23</v>
      </c>
      <c r="K224" s="228">
        <v>9</v>
      </c>
      <c r="L224" s="228" t="s">
        <v>147</v>
      </c>
      <c r="M224" s="228">
        <v>4</v>
      </c>
      <c r="N224" s="228" t="s">
        <v>147</v>
      </c>
      <c r="O224" s="230">
        <v>76</v>
      </c>
      <c r="P224" s="228">
        <v>63</v>
      </c>
      <c r="Q224" s="231">
        <v>139</v>
      </c>
    </row>
    <row r="225" spans="1:17">
      <c r="A225" s="95">
        <v>1864</v>
      </c>
      <c r="B225" s="109" t="s">
        <v>447</v>
      </c>
      <c r="C225" s="228" t="s">
        <v>147</v>
      </c>
      <c r="D225" s="229" t="s">
        <v>147</v>
      </c>
      <c r="E225" s="228">
        <v>7</v>
      </c>
      <c r="F225" s="229">
        <v>9</v>
      </c>
      <c r="G225" s="228">
        <v>12</v>
      </c>
      <c r="H225" s="229">
        <v>12</v>
      </c>
      <c r="I225" s="228" t="s">
        <v>147</v>
      </c>
      <c r="J225" s="228" t="s">
        <v>147</v>
      </c>
      <c r="K225" s="228">
        <v>15</v>
      </c>
      <c r="L225" s="228">
        <v>5</v>
      </c>
      <c r="M225" s="228">
        <v>7</v>
      </c>
      <c r="N225" s="228">
        <v>4</v>
      </c>
      <c r="O225" s="230">
        <v>51</v>
      </c>
      <c r="P225" s="228">
        <v>40</v>
      </c>
      <c r="Q225" s="231">
        <v>91</v>
      </c>
    </row>
    <row r="226" spans="1:17">
      <c r="A226" s="95">
        <v>1880</v>
      </c>
      <c r="B226" s="109" t="s">
        <v>441</v>
      </c>
      <c r="C226" s="228">
        <v>206</v>
      </c>
      <c r="D226" s="229">
        <v>164</v>
      </c>
      <c r="E226" s="228">
        <v>216</v>
      </c>
      <c r="F226" s="229">
        <v>141</v>
      </c>
      <c r="G226" s="228">
        <v>290</v>
      </c>
      <c r="H226" s="229">
        <v>182</v>
      </c>
      <c r="I226" s="228">
        <v>313</v>
      </c>
      <c r="J226" s="228">
        <v>140</v>
      </c>
      <c r="K226" s="228">
        <v>228</v>
      </c>
      <c r="L226" s="228">
        <v>73</v>
      </c>
      <c r="M226" s="228">
        <v>93</v>
      </c>
      <c r="N226" s="228">
        <v>27</v>
      </c>
      <c r="O226" s="230">
        <v>1346</v>
      </c>
      <c r="P226" s="228">
        <v>727</v>
      </c>
      <c r="Q226" s="231">
        <v>2073</v>
      </c>
    </row>
    <row r="227" spans="1:17">
      <c r="A227" s="95">
        <v>1881</v>
      </c>
      <c r="B227" s="109" t="s">
        <v>448</v>
      </c>
      <c r="C227" s="228">
        <v>17</v>
      </c>
      <c r="D227" s="229">
        <v>13</v>
      </c>
      <c r="E227" s="228">
        <v>22</v>
      </c>
      <c r="F227" s="229">
        <v>18</v>
      </c>
      <c r="G227" s="228">
        <v>33</v>
      </c>
      <c r="H227" s="229">
        <v>22</v>
      </c>
      <c r="I227" s="228">
        <v>45</v>
      </c>
      <c r="J227" s="228">
        <v>21</v>
      </c>
      <c r="K227" s="228">
        <v>27</v>
      </c>
      <c r="L227" s="228">
        <v>6</v>
      </c>
      <c r="M227" s="228">
        <v>18</v>
      </c>
      <c r="N227" s="228">
        <v>7</v>
      </c>
      <c r="O227" s="230">
        <v>162</v>
      </c>
      <c r="P227" s="228">
        <v>87</v>
      </c>
      <c r="Q227" s="231">
        <v>249</v>
      </c>
    </row>
    <row r="228" spans="1:17">
      <c r="A228" s="95">
        <v>1882</v>
      </c>
      <c r="B228" s="109" t="s">
        <v>449</v>
      </c>
      <c r="C228" s="228">
        <v>13</v>
      </c>
      <c r="D228" s="229">
        <v>17</v>
      </c>
      <c r="E228" s="228">
        <v>24</v>
      </c>
      <c r="F228" s="229">
        <v>19</v>
      </c>
      <c r="G228" s="228">
        <v>30</v>
      </c>
      <c r="H228" s="229">
        <v>20</v>
      </c>
      <c r="I228" s="228">
        <v>33</v>
      </c>
      <c r="J228" s="228">
        <v>19</v>
      </c>
      <c r="K228" s="228">
        <v>19</v>
      </c>
      <c r="L228" s="228" t="s">
        <v>147</v>
      </c>
      <c r="M228" s="228">
        <v>10</v>
      </c>
      <c r="N228" s="228" t="s">
        <v>147</v>
      </c>
      <c r="O228" s="230">
        <v>129</v>
      </c>
      <c r="P228" s="228">
        <v>93</v>
      </c>
      <c r="Q228" s="231">
        <v>222</v>
      </c>
    </row>
    <row r="229" spans="1:17">
      <c r="A229" s="95">
        <v>1883</v>
      </c>
      <c r="B229" s="109" t="s">
        <v>450</v>
      </c>
      <c r="C229" s="228">
        <v>35</v>
      </c>
      <c r="D229" s="229">
        <v>33</v>
      </c>
      <c r="E229" s="228">
        <v>56</v>
      </c>
      <c r="F229" s="229">
        <v>32</v>
      </c>
      <c r="G229" s="228">
        <v>94</v>
      </c>
      <c r="H229" s="229">
        <v>44</v>
      </c>
      <c r="I229" s="228">
        <v>91</v>
      </c>
      <c r="J229" s="228">
        <v>46</v>
      </c>
      <c r="K229" s="228">
        <v>66</v>
      </c>
      <c r="L229" s="228">
        <v>29</v>
      </c>
      <c r="M229" s="228">
        <v>29</v>
      </c>
      <c r="N229" s="228">
        <v>11</v>
      </c>
      <c r="O229" s="230">
        <v>371</v>
      </c>
      <c r="P229" s="228">
        <v>195</v>
      </c>
      <c r="Q229" s="231">
        <v>566</v>
      </c>
    </row>
    <row r="230" spans="1:17">
      <c r="A230" s="95">
        <v>1884</v>
      </c>
      <c r="B230" s="109" t="s">
        <v>451</v>
      </c>
      <c r="C230" s="228">
        <v>18</v>
      </c>
      <c r="D230" s="229">
        <v>15</v>
      </c>
      <c r="E230" s="228">
        <v>19</v>
      </c>
      <c r="F230" s="229">
        <v>14</v>
      </c>
      <c r="G230" s="228">
        <v>23</v>
      </c>
      <c r="H230" s="229">
        <v>22</v>
      </c>
      <c r="I230" s="228">
        <v>31</v>
      </c>
      <c r="J230" s="228">
        <v>19</v>
      </c>
      <c r="K230" s="228">
        <v>22</v>
      </c>
      <c r="L230" s="228" t="s">
        <v>147</v>
      </c>
      <c r="M230" s="228">
        <v>7</v>
      </c>
      <c r="N230" s="228" t="s">
        <v>147</v>
      </c>
      <c r="O230" s="230">
        <v>120</v>
      </c>
      <c r="P230" s="228">
        <v>78</v>
      </c>
      <c r="Q230" s="231">
        <v>198</v>
      </c>
    </row>
    <row r="231" spans="1:17">
      <c r="A231" s="118">
        <v>1885</v>
      </c>
      <c r="B231" s="119" t="s">
        <v>452</v>
      </c>
      <c r="C231" s="228">
        <v>30</v>
      </c>
      <c r="D231" s="229">
        <v>31</v>
      </c>
      <c r="E231" s="228">
        <v>33</v>
      </c>
      <c r="F231" s="229">
        <v>40</v>
      </c>
      <c r="G231" s="228">
        <v>50</v>
      </c>
      <c r="H231" s="229">
        <v>47</v>
      </c>
      <c r="I231" s="228">
        <v>63</v>
      </c>
      <c r="J231" s="228">
        <v>38</v>
      </c>
      <c r="K231" s="228">
        <v>54</v>
      </c>
      <c r="L231" s="228">
        <v>18</v>
      </c>
      <c r="M231" s="228">
        <v>21</v>
      </c>
      <c r="N231" s="228">
        <v>4</v>
      </c>
      <c r="O231" s="230">
        <v>251</v>
      </c>
      <c r="P231" s="228">
        <v>178</v>
      </c>
      <c r="Q231" s="231">
        <v>429</v>
      </c>
    </row>
    <row r="232" spans="1:17">
      <c r="A232" s="104">
        <v>19</v>
      </c>
      <c r="B232" s="110" t="s">
        <v>551</v>
      </c>
      <c r="C232" s="232">
        <v>283</v>
      </c>
      <c r="D232" s="233">
        <v>266</v>
      </c>
      <c r="E232" s="232">
        <v>377</v>
      </c>
      <c r="F232" s="233">
        <v>291</v>
      </c>
      <c r="G232" s="232">
        <v>643</v>
      </c>
      <c r="H232" s="233">
        <v>386</v>
      </c>
      <c r="I232" s="232">
        <v>678</v>
      </c>
      <c r="J232" s="232">
        <v>379</v>
      </c>
      <c r="K232" s="232">
        <v>506</v>
      </c>
      <c r="L232" s="232">
        <v>215</v>
      </c>
      <c r="M232" s="232">
        <v>178</v>
      </c>
      <c r="N232" s="232">
        <v>58</v>
      </c>
      <c r="O232" s="234">
        <v>2665</v>
      </c>
      <c r="P232" s="232">
        <v>1595</v>
      </c>
      <c r="Q232" s="235">
        <v>4260</v>
      </c>
    </row>
    <row r="233" spans="1:17">
      <c r="A233" s="95">
        <v>1904</v>
      </c>
      <c r="B233" s="109" t="s">
        <v>453</v>
      </c>
      <c r="C233" s="228" t="s">
        <v>147</v>
      </c>
      <c r="D233" s="229">
        <v>6</v>
      </c>
      <c r="E233" s="228">
        <v>5</v>
      </c>
      <c r="F233" s="229">
        <v>8</v>
      </c>
      <c r="G233" s="228">
        <v>13</v>
      </c>
      <c r="H233" s="229">
        <v>9</v>
      </c>
      <c r="I233" s="228">
        <v>10</v>
      </c>
      <c r="J233" s="228">
        <v>7</v>
      </c>
      <c r="K233" s="228">
        <v>9</v>
      </c>
      <c r="L233" s="228" t="s">
        <v>147</v>
      </c>
      <c r="M233" s="228">
        <v>4</v>
      </c>
      <c r="N233" s="228" t="s">
        <v>147</v>
      </c>
      <c r="O233" s="230">
        <v>42</v>
      </c>
      <c r="P233" s="228">
        <v>37</v>
      </c>
      <c r="Q233" s="231">
        <v>79</v>
      </c>
    </row>
    <row r="234" spans="1:17">
      <c r="A234" s="95">
        <v>1907</v>
      </c>
      <c r="B234" s="109" t="s">
        <v>454</v>
      </c>
      <c r="C234" s="228">
        <v>12</v>
      </c>
      <c r="D234" s="229">
        <v>9</v>
      </c>
      <c r="E234" s="228">
        <v>11</v>
      </c>
      <c r="F234" s="229">
        <v>12</v>
      </c>
      <c r="G234" s="228">
        <v>17</v>
      </c>
      <c r="H234" s="229">
        <v>11</v>
      </c>
      <c r="I234" s="228">
        <v>22</v>
      </c>
      <c r="J234" s="228">
        <v>11</v>
      </c>
      <c r="K234" s="228">
        <v>12</v>
      </c>
      <c r="L234" s="228">
        <v>7</v>
      </c>
      <c r="M234" s="228">
        <v>5</v>
      </c>
      <c r="N234" s="228">
        <v>4</v>
      </c>
      <c r="O234" s="230">
        <v>79</v>
      </c>
      <c r="P234" s="228">
        <v>54</v>
      </c>
      <c r="Q234" s="231">
        <v>133</v>
      </c>
    </row>
    <row r="235" spans="1:17">
      <c r="A235" s="95">
        <v>1960</v>
      </c>
      <c r="B235" s="109" t="s">
        <v>455</v>
      </c>
      <c r="C235" s="228">
        <v>9</v>
      </c>
      <c r="D235" s="229">
        <v>7</v>
      </c>
      <c r="E235" s="228">
        <v>16</v>
      </c>
      <c r="F235" s="229">
        <v>16</v>
      </c>
      <c r="G235" s="228">
        <v>18</v>
      </c>
      <c r="H235" s="229">
        <v>10</v>
      </c>
      <c r="I235" s="228">
        <v>21</v>
      </c>
      <c r="J235" s="228">
        <v>13</v>
      </c>
      <c r="K235" s="228">
        <v>28</v>
      </c>
      <c r="L235" s="228" t="s">
        <v>147</v>
      </c>
      <c r="M235" s="228">
        <v>6</v>
      </c>
      <c r="N235" s="228" t="s">
        <v>147</v>
      </c>
      <c r="O235" s="230">
        <v>98</v>
      </c>
      <c r="P235" s="228">
        <v>55</v>
      </c>
      <c r="Q235" s="231">
        <v>153</v>
      </c>
    </row>
    <row r="236" spans="1:17">
      <c r="A236" s="95">
        <v>1961</v>
      </c>
      <c r="B236" s="109" t="s">
        <v>456</v>
      </c>
      <c r="C236" s="228">
        <v>26</v>
      </c>
      <c r="D236" s="229">
        <v>14</v>
      </c>
      <c r="E236" s="228">
        <v>25</v>
      </c>
      <c r="F236" s="229">
        <v>18</v>
      </c>
      <c r="G236" s="228">
        <v>35</v>
      </c>
      <c r="H236" s="229">
        <v>31</v>
      </c>
      <c r="I236" s="228">
        <v>44</v>
      </c>
      <c r="J236" s="228">
        <v>30</v>
      </c>
      <c r="K236" s="228">
        <v>27</v>
      </c>
      <c r="L236" s="228" t="s">
        <v>147</v>
      </c>
      <c r="M236" s="228">
        <v>9</v>
      </c>
      <c r="N236" s="228" t="s">
        <v>147</v>
      </c>
      <c r="O236" s="230">
        <v>166</v>
      </c>
      <c r="P236" s="228">
        <v>108</v>
      </c>
      <c r="Q236" s="231">
        <v>274</v>
      </c>
    </row>
    <row r="237" spans="1:17">
      <c r="A237" s="95">
        <v>1962</v>
      </c>
      <c r="B237" s="109" t="s">
        <v>457</v>
      </c>
      <c r="C237" s="228">
        <v>11</v>
      </c>
      <c r="D237" s="229">
        <v>8</v>
      </c>
      <c r="E237" s="228">
        <v>11</v>
      </c>
      <c r="F237" s="229">
        <v>11</v>
      </c>
      <c r="G237" s="228">
        <v>16</v>
      </c>
      <c r="H237" s="229">
        <v>10</v>
      </c>
      <c r="I237" s="228">
        <v>15</v>
      </c>
      <c r="J237" s="228">
        <v>8</v>
      </c>
      <c r="K237" s="228" t="s">
        <v>147</v>
      </c>
      <c r="L237" s="228" t="s">
        <v>147</v>
      </c>
      <c r="M237" s="228" t="s">
        <v>147</v>
      </c>
      <c r="N237" s="228" t="s">
        <v>147</v>
      </c>
      <c r="O237" s="230">
        <v>65</v>
      </c>
      <c r="P237" s="228">
        <v>42</v>
      </c>
      <c r="Q237" s="231">
        <v>107</v>
      </c>
    </row>
    <row r="238" spans="1:17">
      <c r="A238" s="95">
        <v>1980</v>
      </c>
      <c r="B238" s="109" t="s">
        <v>458</v>
      </c>
      <c r="C238" s="228">
        <v>150</v>
      </c>
      <c r="D238" s="229">
        <v>127</v>
      </c>
      <c r="E238" s="228">
        <v>189</v>
      </c>
      <c r="F238" s="229">
        <v>133</v>
      </c>
      <c r="G238" s="228">
        <v>338</v>
      </c>
      <c r="H238" s="229">
        <v>179</v>
      </c>
      <c r="I238" s="228">
        <v>371</v>
      </c>
      <c r="J238" s="228">
        <v>192</v>
      </c>
      <c r="K238" s="228">
        <v>261</v>
      </c>
      <c r="L238" s="228">
        <v>105</v>
      </c>
      <c r="M238" s="228">
        <v>97</v>
      </c>
      <c r="N238" s="228">
        <v>30</v>
      </c>
      <c r="O238" s="230">
        <v>1406</v>
      </c>
      <c r="P238" s="228">
        <v>766</v>
      </c>
      <c r="Q238" s="231">
        <v>2172</v>
      </c>
    </row>
    <row r="239" spans="1:17">
      <c r="A239" s="95">
        <v>1981</v>
      </c>
      <c r="B239" s="109" t="s">
        <v>459</v>
      </c>
      <c r="C239" s="228">
        <v>27</v>
      </c>
      <c r="D239" s="229">
        <v>28</v>
      </c>
      <c r="E239" s="228">
        <v>32</v>
      </c>
      <c r="F239" s="229">
        <v>18</v>
      </c>
      <c r="G239" s="228">
        <v>54</v>
      </c>
      <c r="H239" s="229">
        <v>37</v>
      </c>
      <c r="I239" s="228">
        <v>43</v>
      </c>
      <c r="J239" s="228">
        <v>35</v>
      </c>
      <c r="K239" s="228">
        <v>39</v>
      </c>
      <c r="L239" s="228">
        <v>20</v>
      </c>
      <c r="M239" s="228">
        <v>22</v>
      </c>
      <c r="N239" s="228">
        <v>7</v>
      </c>
      <c r="O239" s="230">
        <v>217</v>
      </c>
      <c r="P239" s="228">
        <v>145</v>
      </c>
      <c r="Q239" s="231">
        <v>362</v>
      </c>
    </row>
    <row r="240" spans="1:17">
      <c r="A240" s="95">
        <v>1982</v>
      </c>
      <c r="B240" s="109" t="s">
        <v>460</v>
      </c>
      <c r="C240" s="228">
        <v>18</v>
      </c>
      <c r="D240" s="229">
        <v>17</v>
      </c>
      <c r="E240" s="228">
        <v>18</v>
      </c>
      <c r="F240" s="229">
        <v>16</v>
      </c>
      <c r="G240" s="228">
        <v>26</v>
      </c>
      <c r="H240" s="229">
        <v>31</v>
      </c>
      <c r="I240" s="228">
        <v>34</v>
      </c>
      <c r="J240" s="228">
        <v>17</v>
      </c>
      <c r="K240" s="228">
        <v>30</v>
      </c>
      <c r="L240" s="228">
        <v>7</v>
      </c>
      <c r="M240" s="228">
        <v>5</v>
      </c>
      <c r="N240" s="228">
        <v>0</v>
      </c>
      <c r="O240" s="230">
        <v>131</v>
      </c>
      <c r="P240" s="228">
        <v>88</v>
      </c>
      <c r="Q240" s="231">
        <v>219</v>
      </c>
    </row>
    <row r="241" spans="1:17">
      <c r="A241" s="95">
        <v>1983</v>
      </c>
      <c r="B241" s="109" t="s">
        <v>461</v>
      </c>
      <c r="C241" s="228">
        <v>15</v>
      </c>
      <c r="D241" s="229">
        <v>34</v>
      </c>
      <c r="E241" s="228">
        <v>49</v>
      </c>
      <c r="F241" s="229">
        <v>37</v>
      </c>
      <c r="G241" s="228">
        <v>73</v>
      </c>
      <c r="H241" s="229">
        <v>40</v>
      </c>
      <c r="I241" s="228">
        <v>64</v>
      </c>
      <c r="J241" s="228">
        <v>38</v>
      </c>
      <c r="K241" s="228">
        <v>58</v>
      </c>
      <c r="L241" s="228" t="s">
        <v>147</v>
      </c>
      <c r="M241" s="228">
        <v>19</v>
      </c>
      <c r="N241" s="228" t="s">
        <v>147</v>
      </c>
      <c r="O241" s="230">
        <v>278</v>
      </c>
      <c r="P241" s="228">
        <v>184</v>
      </c>
      <c r="Q241" s="231">
        <v>462</v>
      </c>
    </row>
    <row r="242" spans="1:17">
      <c r="A242" s="118">
        <v>1984</v>
      </c>
      <c r="B242" s="119" t="s">
        <v>462</v>
      </c>
      <c r="C242" s="228">
        <v>14</v>
      </c>
      <c r="D242" s="229">
        <v>16</v>
      </c>
      <c r="E242" s="228">
        <v>21</v>
      </c>
      <c r="F242" s="229">
        <v>22</v>
      </c>
      <c r="G242" s="228">
        <v>53</v>
      </c>
      <c r="H242" s="229">
        <v>29</v>
      </c>
      <c r="I242" s="228">
        <v>54</v>
      </c>
      <c r="J242" s="228">
        <v>28</v>
      </c>
      <c r="K242" s="228">
        <v>33</v>
      </c>
      <c r="L242" s="228">
        <v>17</v>
      </c>
      <c r="M242" s="228">
        <v>8</v>
      </c>
      <c r="N242" s="228">
        <v>5</v>
      </c>
      <c r="O242" s="230">
        <v>183</v>
      </c>
      <c r="P242" s="228">
        <v>117</v>
      </c>
      <c r="Q242" s="231">
        <v>300</v>
      </c>
    </row>
    <row r="243" spans="1:17">
      <c r="A243" s="104">
        <v>20</v>
      </c>
      <c r="B243" s="110" t="s">
        <v>545</v>
      </c>
      <c r="C243" s="232">
        <v>347</v>
      </c>
      <c r="D243" s="233">
        <v>393</v>
      </c>
      <c r="E243" s="232">
        <v>486</v>
      </c>
      <c r="F243" s="233">
        <v>417</v>
      </c>
      <c r="G243" s="232">
        <v>708</v>
      </c>
      <c r="H243" s="233">
        <v>564</v>
      </c>
      <c r="I243" s="232">
        <v>956</v>
      </c>
      <c r="J243" s="232">
        <v>528</v>
      </c>
      <c r="K243" s="232">
        <v>648</v>
      </c>
      <c r="L243" s="232">
        <v>282</v>
      </c>
      <c r="M243" s="232">
        <v>247</v>
      </c>
      <c r="N243" s="232">
        <v>59</v>
      </c>
      <c r="O243" s="234">
        <v>3392</v>
      </c>
      <c r="P243" s="232">
        <v>2243</v>
      </c>
      <c r="Q243" s="235">
        <v>5635</v>
      </c>
    </row>
    <row r="244" spans="1:17">
      <c r="A244" s="95">
        <v>2021</v>
      </c>
      <c r="B244" s="109" t="s">
        <v>463</v>
      </c>
      <c r="C244" s="228">
        <v>12</v>
      </c>
      <c r="D244" s="229">
        <v>7</v>
      </c>
      <c r="E244" s="228">
        <v>7</v>
      </c>
      <c r="F244" s="229">
        <v>9</v>
      </c>
      <c r="G244" s="228">
        <v>21</v>
      </c>
      <c r="H244" s="229">
        <v>11</v>
      </c>
      <c r="I244" s="228">
        <v>16</v>
      </c>
      <c r="J244" s="228">
        <v>16</v>
      </c>
      <c r="K244" s="228">
        <v>11</v>
      </c>
      <c r="L244" s="228">
        <v>4</v>
      </c>
      <c r="M244" s="228">
        <v>8</v>
      </c>
      <c r="N244" s="228">
        <v>0</v>
      </c>
      <c r="O244" s="230">
        <v>75</v>
      </c>
      <c r="P244" s="228">
        <v>47</v>
      </c>
      <c r="Q244" s="231">
        <v>122</v>
      </c>
    </row>
    <row r="245" spans="1:17">
      <c r="A245" s="95">
        <v>2023</v>
      </c>
      <c r="B245" s="109" t="s">
        <v>464</v>
      </c>
      <c r="C245" s="228">
        <v>12</v>
      </c>
      <c r="D245" s="229">
        <v>20</v>
      </c>
      <c r="E245" s="228">
        <v>13</v>
      </c>
      <c r="F245" s="229">
        <v>19</v>
      </c>
      <c r="G245" s="228">
        <v>30</v>
      </c>
      <c r="H245" s="229">
        <v>25</v>
      </c>
      <c r="I245" s="228">
        <v>30</v>
      </c>
      <c r="J245" s="228">
        <v>18</v>
      </c>
      <c r="K245" s="228">
        <v>24</v>
      </c>
      <c r="L245" s="228" t="s">
        <v>147</v>
      </c>
      <c r="M245" s="228">
        <v>6</v>
      </c>
      <c r="N245" s="228" t="s">
        <v>147</v>
      </c>
      <c r="O245" s="230">
        <v>115</v>
      </c>
      <c r="P245" s="228">
        <v>94</v>
      </c>
      <c r="Q245" s="231">
        <v>209</v>
      </c>
    </row>
    <row r="246" spans="1:17">
      <c r="A246" s="95">
        <v>2026</v>
      </c>
      <c r="B246" s="109" t="s">
        <v>465</v>
      </c>
      <c r="C246" s="228">
        <v>5</v>
      </c>
      <c r="D246" s="229">
        <v>11</v>
      </c>
      <c r="E246" s="228">
        <v>13</v>
      </c>
      <c r="F246" s="229">
        <v>12</v>
      </c>
      <c r="G246" s="228">
        <v>20</v>
      </c>
      <c r="H246" s="229">
        <v>12</v>
      </c>
      <c r="I246" s="228">
        <v>30</v>
      </c>
      <c r="J246" s="228">
        <v>24</v>
      </c>
      <c r="K246" s="228">
        <v>21</v>
      </c>
      <c r="L246" s="228" t="s">
        <v>147</v>
      </c>
      <c r="M246" s="228">
        <v>5</v>
      </c>
      <c r="N246" s="228" t="s">
        <v>147</v>
      </c>
      <c r="O246" s="230">
        <v>94</v>
      </c>
      <c r="P246" s="228">
        <v>65</v>
      </c>
      <c r="Q246" s="231">
        <v>159</v>
      </c>
    </row>
    <row r="247" spans="1:17">
      <c r="A247" s="95">
        <v>2029</v>
      </c>
      <c r="B247" s="109" t="s">
        <v>466</v>
      </c>
      <c r="C247" s="228">
        <v>16</v>
      </c>
      <c r="D247" s="229">
        <v>21</v>
      </c>
      <c r="E247" s="228">
        <v>27</v>
      </c>
      <c r="F247" s="229">
        <v>24</v>
      </c>
      <c r="G247" s="228">
        <v>44</v>
      </c>
      <c r="H247" s="229">
        <v>26</v>
      </c>
      <c r="I247" s="228">
        <v>42</v>
      </c>
      <c r="J247" s="228">
        <v>25</v>
      </c>
      <c r="K247" s="228">
        <v>30</v>
      </c>
      <c r="L247" s="228">
        <v>16</v>
      </c>
      <c r="M247" s="228">
        <v>17</v>
      </c>
      <c r="N247" s="228">
        <v>4</v>
      </c>
      <c r="O247" s="230">
        <v>176</v>
      </c>
      <c r="P247" s="228">
        <v>116</v>
      </c>
      <c r="Q247" s="231">
        <v>292</v>
      </c>
    </row>
    <row r="248" spans="1:17">
      <c r="A248" s="95">
        <v>2031</v>
      </c>
      <c r="B248" s="109" t="s">
        <v>467</v>
      </c>
      <c r="C248" s="228">
        <v>9</v>
      </c>
      <c r="D248" s="229">
        <v>16</v>
      </c>
      <c r="E248" s="228">
        <v>16</v>
      </c>
      <c r="F248" s="229">
        <v>21</v>
      </c>
      <c r="G248" s="228">
        <v>30</v>
      </c>
      <c r="H248" s="229">
        <v>28</v>
      </c>
      <c r="I248" s="228">
        <v>45</v>
      </c>
      <c r="J248" s="228">
        <v>25</v>
      </c>
      <c r="K248" s="228">
        <v>48</v>
      </c>
      <c r="L248" s="228">
        <v>21</v>
      </c>
      <c r="M248" s="228">
        <v>12</v>
      </c>
      <c r="N248" s="228">
        <v>4</v>
      </c>
      <c r="O248" s="230">
        <v>160</v>
      </c>
      <c r="P248" s="228">
        <v>115</v>
      </c>
      <c r="Q248" s="231">
        <v>275</v>
      </c>
    </row>
    <row r="249" spans="1:17">
      <c r="A249" s="95">
        <v>2034</v>
      </c>
      <c r="B249" s="109" t="s">
        <v>468</v>
      </c>
      <c r="C249" s="228">
        <v>6</v>
      </c>
      <c r="D249" s="229">
        <v>10</v>
      </c>
      <c r="E249" s="228">
        <v>15</v>
      </c>
      <c r="F249" s="229">
        <v>4</v>
      </c>
      <c r="G249" s="228">
        <v>20</v>
      </c>
      <c r="H249" s="229">
        <v>12</v>
      </c>
      <c r="I249" s="228">
        <v>31</v>
      </c>
      <c r="J249" s="228">
        <v>10</v>
      </c>
      <c r="K249" s="228" t="s">
        <v>147</v>
      </c>
      <c r="L249" s="228">
        <v>8</v>
      </c>
      <c r="M249" s="228" t="s">
        <v>147</v>
      </c>
      <c r="N249" s="228">
        <v>0</v>
      </c>
      <c r="O249" s="230">
        <v>88</v>
      </c>
      <c r="P249" s="228">
        <v>44</v>
      </c>
      <c r="Q249" s="231">
        <v>132</v>
      </c>
    </row>
    <row r="250" spans="1:17">
      <c r="A250" s="95">
        <v>2039</v>
      </c>
      <c r="B250" s="109" t="s">
        <v>469</v>
      </c>
      <c r="C250" s="228">
        <v>6</v>
      </c>
      <c r="D250" s="229">
        <v>14</v>
      </c>
      <c r="E250" s="228">
        <v>13</v>
      </c>
      <c r="F250" s="229">
        <v>10</v>
      </c>
      <c r="G250" s="228">
        <v>19</v>
      </c>
      <c r="H250" s="229">
        <v>17</v>
      </c>
      <c r="I250" s="228">
        <v>33</v>
      </c>
      <c r="J250" s="228">
        <v>18</v>
      </c>
      <c r="K250" s="228">
        <v>17</v>
      </c>
      <c r="L250" s="228" t="s">
        <v>147</v>
      </c>
      <c r="M250" s="228">
        <v>4</v>
      </c>
      <c r="N250" s="228" t="s">
        <v>147</v>
      </c>
      <c r="O250" s="230">
        <v>92</v>
      </c>
      <c r="P250" s="228">
        <v>67</v>
      </c>
      <c r="Q250" s="231">
        <v>159</v>
      </c>
    </row>
    <row r="251" spans="1:17">
      <c r="A251" s="95">
        <v>2061</v>
      </c>
      <c r="B251" s="109" t="s">
        <v>470</v>
      </c>
      <c r="C251" s="228">
        <v>11</v>
      </c>
      <c r="D251" s="229">
        <v>12</v>
      </c>
      <c r="E251" s="228">
        <v>23</v>
      </c>
      <c r="F251" s="229">
        <v>20</v>
      </c>
      <c r="G251" s="228">
        <v>26</v>
      </c>
      <c r="H251" s="229">
        <v>24</v>
      </c>
      <c r="I251" s="228">
        <v>32</v>
      </c>
      <c r="J251" s="228">
        <v>13</v>
      </c>
      <c r="K251" s="228">
        <v>18</v>
      </c>
      <c r="L251" s="228" t="s">
        <v>147</v>
      </c>
      <c r="M251" s="228">
        <v>11</v>
      </c>
      <c r="N251" s="228" t="s">
        <v>147</v>
      </c>
      <c r="O251" s="230">
        <v>121</v>
      </c>
      <c r="P251" s="228">
        <v>81</v>
      </c>
      <c r="Q251" s="231">
        <v>202</v>
      </c>
    </row>
    <row r="252" spans="1:17">
      <c r="A252" s="95">
        <v>2062</v>
      </c>
      <c r="B252" s="109" t="s">
        <v>471</v>
      </c>
      <c r="C252" s="228">
        <v>23</v>
      </c>
      <c r="D252" s="229">
        <v>22</v>
      </c>
      <c r="E252" s="228">
        <v>38</v>
      </c>
      <c r="F252" s="229">
        <v>26</v>
      </c>
      <c r="G252" s="228">
        <v>44</v>
      </c>
      <c r="H252" s="229">
        <v>37</v>
      </c>
      <c r="I252" s="228">
        <v>71</v>
      </c>
      <c r="J252" s="228">
        <v>40</v>
      </c>
      <c r="K252" s="228">
        <v>52</v>
      </c>
      <c r="L252" s="228">
        <v>20</v>
      </c>
      <c r="M252" s="228">
        <v>14</v>
      </c>
      <c r="N252" s="228">
        <v>4</v>
      </c>
      <c r="O252" s="230">
        <v>242</v>
      </c>
      <c r="P252" s="228">
        <v>149</v>
      </c>
      <c r="Q252" s="231">
        <v>391</v>
      </c>
    </row>
    <row r="253" spans="1:17">
      <c r="A253" s="95">
        <v>2080</v>
      </c>
      <c r="B253" s="109" t="s">
        <v>472</v>
      </c>
      <c r="C253" s="228">
        <v>89</v>
      </c>
      <c r="D253" s="229">
        <v>71</v>
      </c>
      <c r="E253" s="228">
        <v>119</v>
      </c>
      <c r="F253" s="229">
        <v>86</v>
      </c>
      <c r="G253" s="228">
        <v>156</v>
      </c>
      <c r="H253" s="229">
        <v>125</v>
      </c>
      <c r="I253" s="228">
        <v>245</v>
      </c>
      <c r="J253" s="228">
        <v>125</v>
      </c>
      <c r="K253" s="228">
        <v>141</v>
      </c>
      <c r="L253" s="228">
        <v>62</v>
      </c>
      <c r="M253" s="228">
        <v>58</v>
      </c>
      <c r="N253" s="228">
        <v>17</v>
      </c>
      <c r="O253" s="230">
        <v>808</v>
      </c>
      <c r="P253" s="228">
        <v>486</v>
      </c>
      <c r="Q253" s="231">
        <v>1294</v>
      </c>
    </row>
    <row r="254" spans="1:17">
      <c r="A254" s="95">
        <v>2081</v>
      </c>
      <c r="B254" s="109" t="s">
        <v>473</v>
      </c>
      <c r="C254" s="228">
        <v>66</v>
      </c>
      <c r="D254" s="229">
        <v>64</v>
      </c>
      <c r="E254" s="228">
        <v>79</v>
      </c>
      <c r="F254" s="229">
        <v>50</v>
      </c>
      <c r="G254" s="228">
        <v>121</v>
      </c>
      <c r="H254" s="229">
        <v>100</v>
      </c>
      <c r="I254" s="228">
        <v>142</v>
      </c>
      <c r="J254" s="228">
        <v>77</v>
      </c>
      <c r="K254" s="228">
        <v>88</v>
      </c>
      <c r="L254" s="228" t="s">
        <v>147</v>
      </c>
      <c r="M254" s="228">
        <v>35</v>
      </c>
      <c r="N254" s="228" t="s">
        <v>147</v>
      </c>
      <c r="O254" s="230">
        <v>531</v>
      </c>
      <c r="P254" s="228">
        <v>338</v>
      </c>
      <c r="Q254" s="231">
        <v>869</v>
      </c>
    </row>
    <row r="255" spans="1:17">
      <c r="A255" s="95">
        <v>2082</v>
      </c>
      <c r="B255" s="109" t="s">
        <v>474</v>
      </c>
      <c r="C255" s="228">
        <v>14</v>
      </c>
      <c r="D255" s="229">
        <v>16</v>
      </c>
      <c r="E255" s="228">
        <v>20</v>
      </c>
      <c r="F255" s="229">
        <v>25</v>
      </c>
      <c r="G255" s="228">
        <v>35</v>
      </c>
      <c r="H255" s="229">
        <v>19</v>
      </c>
      <c r="I255" s="228">
        <v>35</v>
      </c>
      <c r="J255" s="228">
        <v>28</v>
      </c>
      <c r="K255" s="228">
        <v>25</v>
      </c>
      <c r="L255" s="228" t="s">
        <v>147</v>
      </c>
      <c r="M255" s="228">
        <v>6</v>
      </c>
      <c r="N255" s="228" t="s">
        <v>147</v>
      </c>
      <c r="O255" s="230">
        <v>135</v>
      </c>
      <c r="P255" s="228">
        <v>101</v>
      </c>
      <c r="Q255" s="231">
        <v>236</v>
      </c>
    </row>
    <row r="256" spans="1:17">
      <c r="A256" s="95">
        <v>2083</v>
      </c>
      <c r="B256" s="109" t="s">
        <v>475</v>
      </c>
      <c r="C256" s="228">
        <v>29</v>
      </c>
      <c r="D256" s="229">
        <v>35</v>
      </c>
      <c r="E256" s="228">
        <v>29</v>
      </c>
      <c r="F256" s="229">
        <v>29</v>
      </c>
      <c r="G256" s="228">
        <v>39</v>
      </c>
      <c r="H256" s="229">
        <v>32</v>
      </c>
      <c r="I256" s="228">
        <v>60</v>
      </c>
      <c r="J256" s="228">
        <v>34</v>
      </c>
      <c r="K256" s="228">
        <v>40</v>
      </c>
      <c r="L256" s="228" t="s">
        <v>147</v>
      </c>
      <c r="M256" s="228">
        <v>18</v>
      </c>
      <c r="N256" s="228" t="s">
        <v>147</v>
      </c>
      <c r="O256" s="230">
        <v>215</v>
      </c>
      <c r="P256" s="228">
        <v>154</v>
      </c>
      <c r="Q256" s="231">
        <v>369</v>
      </c>
    </row>
    <row r="257" spans="1:17">
      <c r="A257" s="95">
        <v>2084</v>
      </c>
      <c r="B257" s="109" t="s">
        <v>476</v>
      </c>
      <c r="C257" s="228">
        <v>24</v>
      </c>
      <c r="D257" s="229">
        <v>34</v>
      </c>
      <c r="E257" s="228">
        <v>38</v>
      </c>
      <c r="F257" s="229">
        <v>45</v>
      </c>
      <c r="G257" s="228">
        <v>47</v>
      </c>
      <c r="H257" s="229">
        <v>48</v>
      </c>
      <c r="I257" s="228">
        <v>64</v>
      </c>
      <c r="J257" s="228">
        <v>34</v>
      </c>
      <c r="K257" s="228">
        <v>45</v>
      </c>
      <c r="L257" s="228">
        <v>19</v>
      </c>
      <c r="M257" s="228">
        <v>24</v>
      </c>
      <c r="N257" s="228">
        <v>9</v>
      </c>
      <c r="O257" s="230">
        <v>242</v>
      </c>
      <c r="P257" s="228">
        <v>189</v>
      </c>
      <c r="Q257" s="231">
        <v>431</v>
      </c>
    </row>
    <row r="258" spans="1:17">
      <c r="A258" s="118">
        <v>2085</v>
      </c>
      <c r="B258" s="119" t="s">
        <v>477</v>
      </c>
      <c r="C258" s="228">
        <v>26</v>
      </c>
      <c r="D258" s="229">
        <v>40</v>
      </c>
      <c r="E258" s="228">
        <v>36</v>
      </c>
      <c r="F258" s="229">
        <v>37</v>
      </c>
      <c r="G258" s="228">
        <v>56</v>
      </c>
      <c r="H258" s="229">
        <v>48</v>
      </c>
      <c r="I258" s="228">
        <v>80</v>
      </c>
      <c r="J258" s="228">
        <v>41</v>
      </c>
      <c r="K258" s="228">
        <v>74</v>
      </c>
      <c r="L258" s="228">
        <v>26</v>
      </c>
      <c r="M258" s="228">
        <v>27</v>
      </c>
      <c r="N258" s="228">
        <v>5</v>
      </c>
      <c r="O258" s="230">
        <v>299</v>
      </c>
      <c r="P258" s="228">
        <v>197</v>
      </c>
      <c r="Q258" s="231">
        <v>496</v>
      </c>
    </row>
    <row r="259" spans="1:17">
      <c r="A259" s="104">
        <v>21</v>
      </c>
      <c r="B259" s="110" t="s">
        <v>546</v>
      </c>
      <c r="C259" s="232">
        <v>343</v>
      </c>
      <c r="D259" s="233">
        <v>406</v>
      </c>
      <c r="E259" s="232">
        <v>531</v>
      </c>
      <c r="F259" s="233">
        <v>380</v>
      </c>
      <c r="G259" s="232">
        <v>733</v>
      </c>
      <c r="H259" s="233">
        <v>510</v>
      </c>
      <c r="I259" s="232">
        <v>880</v>
      </c>
      <c r="J259" s="232">
        <v>462</v>
      </c>
      <c r="K259" s="232">
        <v>525</v>
      </c>
      <c r="L259" s="232">
        <v>269</v>
      </c>
      <c r="M259" s="232">
        <v>205</v>
      </c>
      <c r="N259" s="232">
        <v>56</v>
      </c>
      <c r="O259" s="234">
        <v>3217</v>
      </c>
      <c r="P259" s="232">
        <v>2083</v>
      </c>
      <c r="Q259" s="235">
        <v>5300</v>
      </c>
    </row>
    <row r="260" spans="1:17">
      <c r="A260" s="95">
        <v>2101</v>
      </c>
      <c r="B260" s="109" t="s">
        <v>478</v>
      </c>
      <c r="C260" s="228">
        <v>6</v>
      </c>
      <c r="D260" s="229">
        <v>7</v>
      </c>
      <c r="E260" s="228">
        <v>8</v>
      </c>
      <c r="F260" s="229">
        <v>12</v>
      </c>
      <c r="G260" s="228">
        <v>10</v>
      </c>
      <c r="H260" s="229">
        <v>14</v>
      </c>
      <c r="I260" s="228">
        <v>16</v>
      </c>
      <c r="J260" s="228">
        <v>9</v>
      </c>
      <c r="K260" s="228" t="s">
        <v>147</v>
      </c>
      <c r="L260" s="228" t="s">
        <v>147</v>
      </c>
      <c r="M260" s="228" t="s">
        <v>147</v>
      </c>
      <c r="N260" s="228" t="s">
        <v>147</v>
      </c>
      <c r="O260" s="230">
        <v>56</v>
      </c>
      <c r="P260" s="228">
        <v>46</v>
      </c>
      <c r="Q260" s="231">
        <v>102</v>
      </c>
    </row>
    <row r="261" spans="1:17">
      <c r="A261" s="95">
        <v>2104</v>
      </c>
      <c r="B261" s="109" t="s">
        <v>479</v>
      </c>
      <c r="C261" s="228">
        <v>10</v>
      </c>
      <c r="D261" s="229">
        <v>15</v>
      </c>
      <c r="E261" s="228">
        <v>20</v>
      </c>
      <c r="F261" s="229">
        <v>8</v>
      </c>
      <c r="G261" s="228">
        <v>14</v>
      </c>
      <c r="H261" s="229">
        <v>22</v>
      </c>
      <c r="I261" s="228">
        <v>33</v>
      </c>
      <c r="J261" s="228">
        <v>10</v>
      </c>
      <c r="K261" s="228">
        <v>18</v>
      </c>
      <c r="L261" s="228" t="s">
        <v>147</v>
      </c>
      <c r="M261" s="228">
        <v>5</v>
      </c>
      <c r="N261" s="228" t="s">
        <v>147</v>
      </c>
      <c r="O261" s="230">
        <v>100</v>
      </c>
      <c r="P261" s="228">
        <v>67</v>
      </c>
      <c r="Q261" s="231">
        <v>167</v>
      </c>
    </row>
    <row r="262" spans="1:17">
      <c r="A262" s="95">
        <v>2121</v>
      </c>
      <c r="B262" s="109" t="s">
        <v>480</v>
      </c>
      <c r="C262" s="228">
        <v>13</v>
      </c>
      <c r="D262" s="229">
        <v>18</v>
      </c>
      <c r="E262" s="228">
        <v>31</v>
      </c>
      <c r="F262" s="229">
        <v>12</v>
      </c>
      <c r="G262" s="228">
        <v>37</v>
      </c>
      <c r="H262" s="229">
        <v>21</v>
      </c>
      <c r="I262" s="228">
        <v>50</v>
      </c>
      <c r="J262" s="228">
        <v>27</v>
      </c>
      <c r="K262" s="228">
        <v>38</v>
      </c>
      <c r="L262" s="228" t="s">
        <v>147</v>
      </c>
      <c r="M262" s="228">
        <v>13</v>
      </c>
      <c r="N262" s="228" t="s">
        <v>147</v>
      </c>
      <c r="O262" s="230">
        <v>182</v>
      </c>
      <c r="P262" s="228">
        <v>99</v>
      </c>
      <c r="Q262" s="231">
        <v>281</v>
      </c>
    </row>
    <row r="263" spans="1:17">
      <c r="A263" s="95">
        <v>2132</v>
      </c>
      <c r="B263" s="109" t="s">
        <v>481</v>
      </c>
      <c r="C263" s="228">
        <v>10</v>
      </c>
      <c r="D263" s="229">
        <v>15</v>
      </c>
      <c r="E263" s="228">
        <v>24</v>
      </c>
      <c r="F263" s="229">
        <v>28</v>
      </c>
      <c r="G263" s="228">
        <v>33</v>
      </c>
      <c r="H263" s="229">
        <v>25</v>
      </c>
      <c r="I263" s="228">
        <v>33</v>
      </c>
      <c r="J263" s="228">
        <v>24</v>
      </c>
      <c r="K263" s="228">
        <v>16</v>
      </c>
      <c r="L263" s="228">
        <v>13</v>
      </c>
      <c r="M263" s="228">
        <v>7</v>
      </c>
      <c r="N263" s="228">
        <v>6</v>
      </c>
      <c r="O263" s="230">
        <v>123</v>
      </c>
      <c r="P263" s="228">
        <v>111</v>
      </c>
      <c r="Q263" s="231">
        <v>234</v>
      </c>
    </row>
    <row r="264" spans="1:17">
      <c r="A264" s="95">
        <v>2161</v>
      </c>
      <c r="B264" s="109" t="s">
        <v>482</v>
      </c>
      <c r="C264" s="228">
        <v>32</v>
      </c>
      <c r="D264" s="229">
        <v>36</v>
      </c>
      <c r="E264" s="228">
        <v>47</v>
      </c>
      <c r="F264" s="229">
        <v>29</v>
      </c>
      <c r="G264" s="228">
        <v>49</v>
      </c>
      <c r="H264" s="229">
        <v>41</v>
      </c>
      <c r="I264" s="228">
        <v>64</v>
      </c>
      <c r="J264" s="228">
        <v>42</v>
      </c>
      <c r="K264" s="228">
        <v>35</v>
      </c>
      <c r="L264" s="228">
        <v>30</v>
      </c>
      <c r="M264" s="228">
        <v>23</v>
      </c>
      <c r="N264" s="228">
        <v>4</v>
      </c>
      <c r="O264" s="230">
        <v>250</v>
      </c>
      <c r="P264" s="228">
        <v>182</v>
      </c>
      <c r="Q264" s="231">
        <v>432</v>
      </c>
    </row>
    <row r="265" spans="1:17">
      <c r="A265" s="95">
        <v>2180</v>
      </c>
      <c r="B265" s="109" t="s">
        <v>483</v>
      </c>
      <c r="C265" s="228">
        <v>118</v>
      </c>
      <c r="D265" s="229">
        <v>107</v>
      </c>
      <c r="E265" s="228">
        <v>122</v>
      </c>
      <c r="F265" s="229">
        <v>90</v>
      </c>
      <c r="G265" s="228">
        <v>197</v>
      </c>
      <c r="H265" s="229">
        <v>130</v>
      </c>
      <c r="I265" s="228">
        <v>227</v>
      </c>
      <c r="J265" s="228">
        <v>117</v>
      </c>
      <c r="K265" s="228">
        <v>135</v>
      </c>
      <c r="L265" s="228">
        <v>71</v>
      </c>
      <c r="M265" s="228">
        <v>44</v>
      </c>
      <c r="N265" s="228">
        <v>14</v>
      </c>
      <c r="O265" s="230">
        <v>843</v>
      </c>
      <c r="P265" s="228">
        <v>529</v>
      </c>
      <c r="Q265" s="231">
        <v>1372</v>
      </c>
    </row>
    <row r="266" spans="1:17">
      <c r="A266" s="95">
        <v>2181</v>
      </c>
      <c r="B266" s="109" t="s">
        <v>484</v>
      </c>
      <c r="C266" s="228">
        <v>37</v>
      </c>
      <c r="D266" s="229">
        <v>59</v>
      </c>
      <c r="E266" s="228">
        <v>76</v>
      </c>
      <c r="F266" s="229">
        <v>60</v>
      </c>
      <c r="G266" s="228">
        <v>110</v>
      </c>
      <c r="H266" s="229">
        <v>75</v>
      </c>
      <c r="I266" s="228">
        <v>113</v>
      </c>
      <c r="J266" s="228">
        <v>66</v>
      </c>
      <c r="K266" s="228">
        <v>67</v>
      </c>
      <c r="L266" s="228">
        <v>34</v>
      </c>
      <c r="M266" s="228">
        <v>32</v>
      </c>
      <c r="N266" s="228">
        <v>7</v>
      </c>
      <c r="O266" s="230">
        <v>435</v>
      </c>
      <c r="P266" s="228">
        <v>301</v>
      </c>
      <c r="Q266" s="231">
        <v>736</v>
      </c>
    </row>
    <row r="267" spans="1:17">
      <c r="A267" s="95">
        <v>2182</v>
      </c>
      <c r="B267" s="109" t="s">
        <v>485</v>
      </c>
      <c r="C267" s="228">
        <v>33</v>
      </c>
      <c r="D267" s="229">
        <v>39</v>
      </c>
      <c r="E267" s="228">
        <v>70</v>
      </c>
      <c r="F267" s="229">
        <v>40</v>
      </c>
      <c r="G267" s="228">
        <v>76</v>
      </c>
      <c r="H267" s="229">
        <v>49</v>
      </c>
      <c r="I267" s="228">
        <v>110</v>
      </c>
      <c r="J267" s="228">
        <v>45</v>
      </c>
      <c r="K267" s="228">
        <v>49</v>
      </c>
      <c r="L267" s="228">
        <v>24</v>
      </c>
      <c r="M267" s="228">
        <v>21</v>
      </c>
      <c r="N267" s="228">
        <v>5</v>
      </c>
      <c r="O267" s="230">
        <v>359</v>
      </c>
      <c r="P267" s="228">
        <v>202</v>
      </c>
      <c r="Q267" s="231">
        <v>561</v>
      </c>
    </row>
    <row r="268" spans="1:17">
      <c r="A268" s="95">
        <v>2183</v>
      </c>
      <c r="B268" s="109" t="s">
        <v>486</v>
      </c>
      <c r="C268" s="228">
        <v>29</v>
      </c>
      <c r="D268" s="229">
        <v>52</v>
      </c>
      <c r="E268" s="228">
        <v>50</v>
      </c>
      <c r="F268" s="229">
        <v>41</v>
      </c>
      <c r="G268" s="228">
        <v>94</v>
      </c>
      <c r="H268" s="229">
        <v>60</v>
      </c>
      <c r="I268" s="228">
        <v>90</v>
      </c>
      <c r="J268" s="228">
        <v>59</v>
      </c>
      <c r="K268" s="228">
        <v>74</v>
      </c>
      <c r="L268" s="228">
        <v>22</v>
      </c>
      <c r="M268" s="228">
        <v>35</v>
      </c>
      <c r="N268" s="228">
        <v>6</v>
      </c>
      <c r="O268" s="230">
        <v>372</v>
      </c>
      <c r="P268" s="228">
        <v>240</v>
      </c>
      <c r="Q268" s="231">
        <v>612</v>
      </c>
    </row>
    <row r="269" spans="1:17">
      <c r="A269" s="118">
        <v>2184</v>
      </c>
      <c r="B269" s="119" t="s">
        <v>487</v>
      </c>
      <c r="C269" s="228">
        <v>55</v>
      </c>
      <c r="D269" s="229">
        <v>58</v>
      </c>
      <c r="E269" s="228">
        <v>83</v>
      </c>
      <c r="F269" s="229">
        <v>60</v>
      </c>
      <c r="G269" s="228">
        <v>113</v>
      </c>
      <c r="H269" s="229">
        <v>73</v>
      </c>
      <c r="I269" s="228">
        <v>144</v>
      </c>
      <c r="J269" s="228">
        <v>63</v>
      </c>
      <c r="K269" s="228">
        <v>79</v>
      </c>
      <c r="L269" s="228">
        <v>44</v>
      </c>
      <c r="M269" s="228">
        <v>23</v>
      </c>
      <c r="N269" s="228">
        <v>8</v>
      </c>
      <c r="O269" s="230">
        <v>497</v>
      </c>
      <c r="P269" s="228">
        <v>306</v>
      </c>
      <c r="Q269" s="231">
        <v>803</v>
      </c>
    </row>
    <row r="270" spans="1:17">
      <c r="A270" s="104">
        <v>22</v>
      </c>
      <c r="B270" s="110" t="s">
        <v>552</v>
      </c>
      <c r="C270" s="232">
        <v>258</v>
      </c>
      <c r="D270" s="233">
        <v>348</v>
      </c>
      <c r="E270" s="232">
        <v>408</v>
      </c>
      <c r="F270" s="233">
        <v>326</v>
      </c>
      <c r="G270" s="232">
        <v>593</v>
      </c>
      <c r="H270" s="233">
        <v>413</v>
      </c>
      <c r="I270" s="232">
        <v>741</v>
      </c>
      <c r="J270" s="232">
        <v>377</v>
      </c>
      <c r="K270" s="232">
        <v>486</v>
      </c>
      <c r="L270" s="232">
        <v>219</v>
      </c>
      <c r="M270" s="232">
        <v>131</v>
      </c>
      <c r="N270" s="232">
        <v>39</v>
      </c>
      <c r="O270" s="234">
        <v>2617</v>
      </c>
      <c r="P270" s="232">
        <v>1722</v>
      </c>
      <c r="Q270" s="235">
        <v>4339</v>
      </c>
    </row>
    <row r="271" spans="1:17">
      <c r="A271" s="95">
        <v>2260</v>
      </c>
      <c r="B271" s="109" t="s">
        <v>488</v>
      </c>
      <c r="C271" s="228">
        <v>16</v>
      </c>
      <c r="D271" s="229">
        <v>26</v>
      </c>
      <c r="E271" s="228">
        <v>17</v>
      </c>
      <c r="F271" s="229">
        <v>17</v>
      </c>
      <c r="G271" s="228">
        <v>34</v>
      </c>
      <c r="H271" s="229">
        <v>21</v>
      </c>
      <c r="I271" s="228">
        <v>46</v>
      </c>
      <c r="J271" s="228">
        <v>24</v>
      </c>
      <c r="K271" s="228">
        <v>26</v>
      </c>
      <c r="L271" s="228" t="s">
        <v>147</v>
      </c>
      <c r="M271" s="228">
        <v>4</v>
      </c>
      <c r="N271" s="228" t="s">
        <v>147</v>
      </c>
      <c r="O271" s="230">
        <v>143</v>
      </c>
      <c r="P271" s="228">
        <v>103</v>
      </c>
      <c r="Q271" s="231">
        <v>246</v>
      </c>
    </row>
    <row r="272" spans="1:17">
      <c r="A272" s="95">
        <v>2262</v>
      </c>
      <c r="B272" s="109" t="s">
        <v>489</v>
      </c>
      <c r="C272" s="228">
        <v>23</v>
      </c>
      <c r="D272" s="229">
        <v>27</v>
      </c>
      <c r="E272" s="228">
        <v>31</v>
      </c>
      <c r="F272" s="229">
        <v>33</v>
      </c>
      <c r="G272" s="228">
        <v>41</v>
      </c>
      <c r="H272" s="229">
        <v>37</v>
      </c>
      <c r="I272" s="228">
        <v>61</v>
      </c>
      <c r="J272" s="228">
        <v>25</v>
      </c>
      <c r="K272" s="228">
        <v>32</v>
      </c>
      <c r="L272" s="228" t="s">
        <v>147</v>
      </c>
      <c r="M272" s="228">
        <v>9</v>
      </c>
      <c r="N272" s="228" t="s">
        <v>147</v>
      </c>
      <c r="O272" s="230">
        <v>197</v>
      </c>
      <c r="P272" s="228">
        <v>141</v>
      </c>
      <c r="Q272" s="231">
        <v>338</v>
      </c>
    </row>
    <row r="273" spans="1:17">
      <c r="A273" s="95">
        <v>2280</v>
      </c>
      <c r="B273" s="109" t="s">
        <v>490</v>
      </c>
      <c r="C273" s="228">
        <v>23</v>
      </c>
      <c r="D273" s="229">
        <v>36</v>
      </c>
      <c r="E273" s="228">
        <v>59</v>
      </c>
      <c r="F273" s="229">
        <v>52</v>
      </c>
      <c r="G273" s="228">
        <v>70</v>
      </c>
      <c r="H273" s="229">
        <v>45</v>
      </c>
      <c r="I273" s="228">
        <v>71</v>
      </c>
      <c r="J273" s="228">
        <v>44</v>
      </c>
      <c r="K273" s="228">
        <v>54</v>
      </c>
      <c r="L273" s="228">
        <v>25</v>
      </c>
      <c r="M273" s="228">
        <v>15</v>
      </c>
      <c r="N273" s="228">
        <v>4</v>
      </c>
      <c r="O273" s="230">
        <v>292</v>
      </c>
      <c r="P273" s="228">
        <v>206</v>
      </c>
      <c r="Q273" s="231">
        <v>498</v>
      </c>
    </row>
    <row r="274" spans="1:17">
      <c r="A274" s="95">
        <v>2281</v>
      </c>
      <c r="B274" s="109" t="s">
        <v>491</v>
      </c>
      <c r="C274" s="228">
        <v>86</v>
      </c>
      <c r="D274" s="229">
        <v>123</v>
      </c>
      <c r="E274" s="228">
        <v>148</v>
      </c>
      <c r="F274" s="229">
        <v>99</v>
      </c>
      <c r="G274" s="228">
        <v>211</v>
      </c>
      <c r="H274" s="229">
        <v>152</v>
      </c>
      <c r="I274" s="228">
        <v>259</v>
      </c>
      <c r="J274" s="228">
        <v>130</v>
      </c>
      <c r="K274" s="228">
        <v>179</v>
      </c>
      <c r="L274" s="228">
        <v>78</v>
      </c>
      <c r="M274" s="228">
        <v>41</v>
      </c>
      <c r="N274" s="228">
        <v>16</v>
      </c>
      <c r="O274" s="230">
        <v>924</v>
      </c>
      <c r="P274" s="228">
        <v>598</v>
      </c>
      <c r="Q274" s="231">
        <v>1522</v>
      </c>
    </row>
    <row r="275" spans="1:17">
      <c r="A275" s="95">
        <v>2282</v>
      </c>
      <c r="B275" s="109" t="s">
        <v>492</v>
      </c>
      <c r="C275" s="228">
        <v>23</v>
      </c>
      <c r="D275" s="229">
        <v>38</v>
      </c>
      <c r="E275" s="228">
        <v>32</v>
      </c>
      <c r="F275" s="229">
        <v>21</v>
      </c>
      <c r="G275" s="228">
        <v>46</v>
      </c>
      <c r="H275" s="229">
        <v>36</v>
      </c>
      <c r="I275" s="228">
        <v>51</v>
      </c>
      <c r="J275" s="228">
        <v>34</v>
      </c>
      <c r="K275" s="228">
        <v>42</v>
      </c>
      <c r="L275" s="228" t="s">
        <v>147</v>
      </c>
      <c r="M275" s="228">
        <v>15</v>
      </c>
      <c r="N275" s="228" t="s">
        <v>147</v>
      </c>
      <c r="O275" s="230">
        <v>209</v>
      </c>
      <c r="P275" s="228">
        <v>146</v>
      </c>
      <c r="Q275" s="231">
        <v>355</v>
      </c>
    </row>
    <row r="276" spans="1:17">
      <c r="A276" s="95">
        <v>2283</v>
      </c>
      <c r="B276" s="109" t="s">
        <v>493</v>
      </c>
      <c r="C276" s="228">
        <v>28</v>
      </c>
      <c r="D276" s="229">
        <v>28</v>
      </c>
      <c r="E276" s="228">
        <v>32</v>
      </c>
      <c r="F276" s="229">
        <v>37</v>
      </c>
      <c r="G276" s="228">
        <v>66</v>
      </c>
      <c r="H276" s="229">
        <v>33</v>
      </c>
      <c r="I276" s="228">
        <v>93</v>
      </c>
      <c r="J276" s="228">
        <v>38</v>
      </c>
      <c r="K276" s="228">
        <v>54</v>
      </c>
      <c r="L276" s="228">
        <v>30</v>
      </c>
      <c r="M276" s="228">
        <v>16</v>
      </c>
      <c r="N276" s="228">
        <v>6</v>
      </c>
      <c r="O276" s="230">
        <v>289</v>
      </c>
      <c r="P276" s="228">
        <v>172</v>
      </c>
      <c r="Q276" s="231">
        <v>461</v>
      </c>
    </row>
    <row r="277" spans="1:17">
      <c r="A277" s="118">
        <v>2284</v>
      </c>
      <c r="B277" s="119" t="s">
        <v>494</v>
      </c>
      <c r="C277" s="228">
        <v>59</v>
      </c>
      <c r="D277" s="229">
        <v>69</v>
      </c>
      <c r="E277" s="228">
        <v>89</v>
      </c>
      <c r="F277" s="229">
        <v>69</v>
      </c>
      <c r="G277" s="228">
        <v>122</v>
      </c>
      <c r="H277" s="229">
        <v>89</v>
      </c>
      <c r="I277" s="228">
        <v>163</v>
      </c>
      <c r="J277" s="228">
        <v>81</v>
      </c>
      <c r="K277" s="228">
        <v>100</v>
      </c>
      <c r="L277" s="228">
        <v>42</v>
      </c>
      <c r="M277" s="228">
        <v>31</v>
      </c>
      <c r="N277" s="228">
        <v>7</v>
      </c>
      <c r="O277" s="230">
        <v>564</v>
      </c>
      <c r="P277" s="228">
        <v>357</v>
      </c>
      <c r="Q277" s="231">
        <v>921</v>
      </c>
    </row>
    <row r="278" spans="1:17">
      <c r="A278" s="104">
        <v>23</v>
      </c>
      <c r="B278" s="110" t="s">
        <v>547</v>
      </c>
      <c r="C278" s="232">
        <v>193</v>
      </c>
      <c r="D278" s="233">
        <v>229</v>
      </c>
      <c r="E278" s="232">
        <v>275</v>
      </c>
      <c r="F278" s="233">
        <v>197</v>
      </c>
      <c r="G278" s="232">
        <v>399</v>
      </c>
      <c r="H278" s="233">
        <v>266</v>
      </c>
      <c r="I278" s="232">
        <v>380</v>
      </c>
      <c r="J278" s="232">
        <v>218</v>
      </c>
      <c r="K278" s="232">
        <v>262</v>
      </c>
      <c r="L278" s="232">
        <v>97</v>
      </c>
      <c r="M278" s="232">
        <v>82</v>
      </c>
      <c r="N278" s="232">
        <v>34</v>
      </c>
      <c r="O278" s="234">
        <v>1591</v>
      </c>
      <c r="P278" s="232">
        <v>1041</v>
      </c>
      <c r="Q278" s="235">
        <v>2632</v>
      </c>
    </row>
    <row r="279" spans="1:17">
      <c r="A279" s="95">
        <v>2303</v>
      </c>
      <c r="B279" s="109" t="s">
        <v>495</v>
      </c>
      <c r="C279" s="228" t="s">
        <v>147</v>
      </c>
      <c r="D279" s="229">
        <v>8</v>
      </c>
      <c r="E279" s="228">
        <v>14</v>
      </c>
      <c r="F279" s="229">
        <v>13</v>
      </c>
      <c r="G279" s="228">
        <v>22</v>
      </c>
      <c r="H279" s="229">
        <v>14</v>
      </c>
      <c r="I279" s="228">
        <v>19</v>
      </c>
      <c r="J279" s="228">
        <v>9</v>
      </c>
      <c r="K279" s="228" t="s">
        <v>147</v>
      </c>
      <c r="L279" s="228" t="s">
        <v>147</v>
      </c>
      <c r="M279" s="228" t="s">
        <v>147</v>
      </c>
      <c r="N279" s="228" t="s">
        <v>147</v>
      </c>
      <c r="O279" s="230">
        <v>69</v>
      </c>
      <c r="P279" s="228">
        <v>52</v>
      </c>
      <c r="Q279" s="231">
        <v>121</v>
      </c>
    </row>
    <row r="280" spans="1:17">
      <c r="A280" s="95">
        <v>2305</v>
      </c>
      <c r="B280" s="109" t="s">
        <v>496</v>
      </c>
      <c r="C280" s="228">
        <v>19</v>
      </c>
      <c r="D280" s="229">
        <v>23</v>
      </c>
      <c r="E280" s="228">
        <v>21</v>
      </c>
      <c r="F280" s="229">
        <v>18</v>
      </c>
      <c r="G280" s="228">
        <v>20</v>
      </c>
      <c r="H280" s="229">
        <v>25</v>
      </c>
      <c r="I280" s="228">
        <v>21</v>
      </c>
      <c r="J280" s="228">
        <v>20</v>
      </c>
      <c r="K280" s="228">
        <v>18</v>
      </c>
      <c r="L280" s="228" t="s">
        <v>147</v>
      </c>
      <c r="M280" s="228">
        <v>8</v>
      </c>
      <c r="N280" s="228" t="s">
        <v>147</v>
      </c>
      <c r="O280" s="230">
        <v>107</v>
      </c>
      <c r="P280" s="228">
        <v>96</v>
      </c>
      <c r="Q280" s="231">
        <v>203</v>
      </c>
    </row>
    <row r="281" spans="1:17">
      <c r="A281" s="95">
        <v>2309</v>
      </c>
      <c r="B281" s="109" t="s">
        <v>497</v>
      </c>
      <c r="C281" s="228">
        <v>13</v>
      </c>
      <c r="D281" s="229">
        <v>21</v>
      </c>
      <c r="E281" s="228">
        <v>19</v>
      </c>
      <c r="F281" s="229">
        <v>18</v>
      </c>
      <c r="G281" s="228">
        <v>33</v>
      </c>
      <c r="H281" s="229">
        <v>27</v>
      </c>
      <c r="I281" s="228">
        <v>21</v>
      </c>
      <c r="J281" s="228">
        <v>26</v>
      </c>
      <c r="K281" s="228">
        <v>21</v>
      </c>
      <c r="L281" s="228">
        <v>13</v>
      </c>
      <c r="M281" s="228">
        <v>7</v>
      </c>
      <c r="N281" s="228">
        <v>6</v>
      </c>
      <c r="O281" s="230">
        <v>114</v>
      </c>
      <c r="P281" s="228">
        <v>111</v>
      </c>
      <c r="Q281" s="231">
        <v>225</v>
      </c>
    </row>
    <row r="282" spans="1:17">
      <c r="A282" s="95">
        <v>2313</v>
      </c>
      <c r="B282" s="109" t="s">
        <v>498</v>
      </c>
      <c r="C282" s="228">
        <v>11</v>
      </c>
      <c r="D282" s="229">
        <v>20</v>
      </c>
      <c r="E282" s="228">
        <v>28</v>
      </c>
      <c r="F282" s="229">
        <v>21</v>
      </c>
      <c r="G282" s="228">
        <v>41</v>
      </c>
      <c r="H282" s="229">
        <v>23</v>
      </c>
      <c r="I282" s="228">
        <v>36</v>
      </c>
      <c r="J282" s="228">
        <v>15</v>
      </c>
      <c r="K282" s="228">
        <v>20</v>
      </c>
      <c r="L282" s="228" t="s">
        <v>147</v>
      </c>
      <c r="M282" s="228">
        <v>10</v>
      </c>
      <c r="N282" s="228" t="s">
        <v>147</v>
      </c>
      <c r="O282" s="230">
        <v>146</v>
      </c>
      <c r="P282" s="228">
        <v>94</v>
      </c>
      <c r="Q282" s="231">
        <v>240</v>
      </c>
    </row>
    <row r="283" spans="1:17">
      <c r="A283" s="95">
        <v>2321</v>
      </c>
      <c r="B283" s="109" t="s">
        <v>499</v>
      </c>
      <c r="C283" s="228">
        <v>13</v>
      </c>
      <c r="D283" s="229">
        <v>16</v>
      </c>
      <c r="E283" s="228">
        <v>17</v>
      </c>
      <c r="F283" s="229">
        <v>13</v>
      </c>
      <c r="G283" s="228">
        <v>29</v>
      </c>
      <c r="H283" s="229">
        <v>29</v>
      </c>
      <c r="I283" s="228">
        <v>26</v>
      </c>
      <c r="J283" s="228">
        <v>23</v>
      </c>
      <c r="K283" s="228">
        <v>19</v>
      </c>
      <c r="L283" s="228" t="s">
        <v>147</v>
      </c>
      <c r="M283" s="228">
        <v>7</v>
      </c>
      <c r="N283" s="228" t="s">
        <v>147</v>
      </c>
      <c r="O283" s="230">
        <v>111</v>
      </c>
      <c r="P283" s="228">
        <v>88</v>
      </c>
      <c r="Q283" s="231">
        <v>199</v>
      </c>
    </row>
    <row r="284" spans="1:17">
      <c r="A284" s="95">
        <v>2326</v>
      </c>
      <c r="B284" s="109" t="s">
        <v>500</v>
      </c>
      <c r="C284" s="228" t="s">
        <v>147</v>
      </c>
      <c r="D284" s="229">
        <v>14</v>
      </c>
      <c r="E284" s="228">
        <v>17</v>
      </c>
      <c r="F284" s="229">
        <v>13</v>
      </c>
      <c r="G284" s="228">
        <v>34</v>
      </c>
      <c r="H284" s="229">
        <v>19</v>
      </c>
      <c r="I284" s="228">
        <v>27</v>
      </c>
      <c r="J284" s="228">
        <v>21</v>
      </c>
      <c r="K284" s="228" t="s">
        <v>147</v>
      </c>
      <c r="L284" s="228" t="s">
        <v>147</v>
      </c>
      <c r="M284" s="228" t="s">
        <v>147</v>
      </c>
      <c r="N284" s="228" t="s">
        <v>147</v>
      </c>
      <c r="O284" s="230">
        <v>107</v>
      </c>
      <c r="P284" s="228">
        <v>73</v>
      </c>
      <c r="Q284" s="231">
        <v>180</v>
      </c>
    </row>
    <row r="285" spans="1:17">
      <c r="A285" s="95">
        <v>2361</v>
      </c>
      <c r="B285" s="109" t="s">
        <v>501</v>
      </c>
      <c r="C285" s="228">
        <v>12</v>
      </c>
      <c r="D285" s="229">
        <v>19</v>
      </c>
      <c r="E285" s="228">
        <v>17</v>
      </c>
      <c r="F285" s="229">
        <v>17</v>
      </c>
      <c r="G285" s="228">
        <v>29</v>
      </c>
      <c r="H285" s="229">
        <v>20</v>
      </c>
      <c r="I285" s="228">
        <v>45</v>
      </c>
      <c r="J285" s="228">
        <v>19</v>
      </c>
      <c r="K285" s="228" t="s">
        <v>147</v>
      </c>
      <c r="L285" s="228">
        <v>10</v>
      </c>
      <c r="M285" s="228" t="s">
        <v>147</v>
      </c>
      <c r="N285" s="228">
        <v>5</v>
      </c>
      <c r="O285" s="230">
        <v>131</v>
      </c>
      <c r="P285" s="228">
        <v>90</v>
      </c>
      <c r="Q285" s="231">
        <v>221</v>
      </c>
    </row>
    <row r="286" spans="1:17">
      <c r="A286" s="118">
        <v>2380</v>
      </c>
      <c r="B286" s="119" t="s">
        <v>502</v>
      </c>
      <c r="C286" s="228">
        <v>117</v>
      </c>
      <c r="D286" s="229">
        <v>108</v>
      </c>
      <c r="E286" s="228">
        <v>142</v>
      </c>
      <c r="F286" s="229">
        <v>84</v>
      </c>
      <c r="G286" s="228">
        <v>191</v>
      </c>
      <c r="H286" s="229">
        <v>109</v>
      </c>
      <c r="I286" s="228">
        <v>185</v>
      </c>
      <c r="J286" s="228">
        <v>85</v>
      </c>
      <c r="K286" s="228">
        <v>127</v>
      </c>
      <c r="L286" s="228">
        <v>39</v>
      </c>
      <c r="M286" s="228">
        <v>44</v>
      </c>
      <c r="N286" s="228">
        <v>12</v>
      </c>
      <c r="O286" s="230">
        <v>806</v>
      </c>
      <c r="P286" s="228">
        <v>437</v>
      </c>
      <c r="Q286" s="231">
        <v>1243</v>
      </c>
    </row>
    <row r="287" spans="1:17">
      <c r="A287" s="104">
        <v>24</v>
      </c>
      <c r="B287" s="110" t="s">
        <v>553</v>
      </c>
      <c r="C287" s="232">
        <v>349</v>
      </c>
      <c r="D287" s="233">
        <v>369</v>
      </c>
      <c r="E287" s="232">
        <v>443</v>
      </c>
      <c r="F287" s="233">
        <v>384</v>
      </c>
      <c r="G287" s="232">
        <v>705</v>
      </c>
      <c r="H287" s="233">
        <v>410</v>
      </c>
      <c r="I287" s="232">
        <v>761</v>
      </c>
      <c r="J287" s="232">
        <v>407</v>
      </c>
      <c r="K287" s="232">
        <v>504</v>
      </c>
      <c r="L287" s="232">
        <v>251</v>
      </c>
      <c r="M287" s="232">
        <v>177</v>
      </c>
      <c r="N287" s="232">
        <v>50</v>
      </c>
      <c r="O287" s="234">
        <v>2939</v>
      </c>
      <c r="P287" s="232">
        <v>1871</v>
      </c>
      <c r="Q287" s="235">
        <v>4810</v>
      </c>
    </row>
    <row r="288" spans="1:17">
      <c r="A288" s="95">
        <v>2401</v>
      </c>
      <c r="B288" s="109" t="s">
        <v>503</v>
      </c>
      <c r="C288" s="228">
        <v>16</v>
      </c>
      <c r="D288" s="229">
        <v>10</v>
      </c>
      <c r="E288" s="228">
        <v>12</v>
      </c>
      <c r="F288" s="229">
        <v>13</v>
      </c>
      <c r="G288" s="228">
        <v>19</v>
      </c>
      <c r="H288" s="229">
        <v>12</v>
      </c>
      <c r="I288" s="228">
        <v>29</v>
      </c>
      <c r="J288" s="228">
        <v>22</v>
      </c>
      <c r="K288" s="228" t="s">
        <v>147</v>
      </c>
      <c r="L288" s="228">
        <v>7</v>
      </c>
      <c r="M288" s="228" t="s">
        <v>147</v>
      </c>
      <c r="N288" s="228">
        <v>0</v>
      </c>
      <c r="O288" s="230">
        <v>84</v>
      </c>
      <c r="P288" s="228">
        <v>64</v>
      </c>
      <c r="Q288" s="231">
        <v>148</v>
      </c>
    </row>
    <row r="289" spans="1:17">
      <c r="A289" s="95">
        <v>2403</v>
      </c>
      <c r="B289" s="109" t="s">
        <v>504</v>
      </c>
      <c r="C289" s="228" t="s">
        <v>147</v>
      </c>
      <c r="D289" s="229" t="s">
        <v>147</v>
      </c>
      <c r="E289" s="228" t="s">
        <v>147</v>
      </c>
      <c r="F289" s="229" t="s">
        <v>147</v>
      </c>
      <c r="G289" s="228">
        <v>4</v>
      </c>
      <c r="H289" s="229">
        <v>0</v>
      </c>
      <c r="I289" s="228">
        <v>11</v>
      </c>
      <c r="J289" s="228" t="s">
        <v>147</v>
      </c>
      <c r="K289" s="228">
        <v>10</v>
      </c>
      <c r="L289" s="228">
        <v>6</v>
      </c>
      <c r="M289" s="228">
        <v>4</v>
      </c>
      <c r="N289" s="228">
        <v>0</v>
      </c>
      <c r="O289" s="230">
        <v>35</v>
      </c>
      <c r="P289" s="228">
        <v>12</v>
      </c>
      <c r="Q289" s="231">
        <v>47</v>
      </c>
    </row>
    <row r="290" spans="1:17">
      <c r="A290" s="93">
        <v>2404</v>
      </c>
      <c r="B290" s="107" t="s">
        <v>505</v>
      </c>
      <c r="C290" s="228" t="s">
        <v>147</v>
      </c>
      <c r="D290" s="229">
        <v>16</v>
      </c>
      <c r="E290" s="228">
        <v>12</v>
      </c>
      <c r="F290" s="229">
        <v>15</v>
      </c>
      <c r="G290" s="228">
        <v>23</v>
      </c>
      <c r="H290" s="229">
        <v>19</v>
      </c>
      <c r="I290" s="228">
        <v>24</v>
      </c>
      <c r="J290" s="228">
        <v>17</v>
      </c>
      <c r="K290" s="228">
        <v>13</v>
      </c>
      <c r="L290" s="228">
        <v>8</v>
      </c>
      <c r="M290" s="228" t="s">
        <v>147</v>
      </c>
      <c r="N290" s="228">
        <v>5</v>
      </c>
      <c r="O290" s="230">
        <v>83</v>
      </c>
      <c r="P290" s="228">
        <v>80</v>
      </c>
      <c r="Q290" s="231">
        <v>163</v>
      </c>
    </row>
    <row r="291" spans="1:17">
      <c r="A291" s="95">
        <v>2409</v>
      </c>
      <c r="B291" s="109" t="s">
        <v>506</v>
      </c>
      <c r="C291" s="228">
        <v>11</v>
      </c>
      <c r="D291" s="229">
        <v>6</v>
      </c>
      <c r="E291" s="228">
        <v>17</v>
      </c>
      <c r="F291" s="229">
        <v>6</v>
      </c>
      <c r="G291" s="228">
        <v>26</v>
      </c>
      <c r="H291" s="229">
        <v>17</v>
      </c>
      <c r="I291" s="228">
        <v>27</v>
      </c>
      <c r="J291" s="228">
        <v>18</v>
      </c>
      <c r="K291" s="228" t="s">
        <v>147</v>
      </c>
      <c r="L291" s="228" t="s">
        <v>147</v>
      </c>
      <c r="M291" s="228" t="s">
        <v>147</v>
      </c>
      <c r="N291" s="228" t="s">
        <v>147</v>
      </c>
      <c r="O291" s="230">
        <v>94</v>
      </c>
      <c r="P291" s="228">
        <v>60</v>
      </c>
      <c r="Q291" s="231">
        <v>154</v>
      </c>
    </row>
    <row r="292" spans="1:17">
      <c r="A292" s="95">
        <v>2417</v>
      </c>
      <c r="B292" s="109" t="s">
        <v>507</v>
      </c>
      <c r="C292" s="228" t="s">
        <v>147</v>
      </c>
      <c r="D292" s="229">
        <v>4</v>
      </c>
      <c r="E292" s="228">
        <v>5</v>
      </c>
      <c r="F292" s="229" t="s">
        <v>147</v>
      </c>
      <c r="G292" s="228">
        <v>13</v>
      </c>
      <c r="H292" s="229">
        <v>8</v>
      </c>
      <c r="I292" s="228">
        <v>12</v>
      </c>
      <c r="J292" s="228" t="s">
        <v>147</v>
      </c>
      <c r="K292" s="228">
        <v>9</v>
      </c>
      <c r="L292" s="228">
        <v>5</v>
      </c>
      <c r="M292" s="228" t="s">
        <v>147</v>
      </c>
      <c r="N292" s="228" t="s">
        <v>147</v>
      </c>
      <c r="O292" s="230">
        <v>44</v>
      </c>
      <c r="P292" s="228">
        <v>26</v>
      </c>
      <c r="Q292" s="231">
        <v>70</v>
      </c>
    </row>
    <row r="293" spans="1:17">
      <c r="A293" s="95">
        <v>2418</v>
      </c>
      <c r="B293" s="109" t="s">
        <v>508</v>
      </c>
      <c r="C293" s="228" t="s">
        <v>147</v>
      </c>
      <c r="D293" s="229" t="s">
        <v>147</v>
      </c>
      <c r="E293" s="228">
        <v>9</v>
      </c>
      <c r="F293" s="229">
        <v>5</v>
      </c>
      <c r="G293" s="228">
        <v>10</v>
      </c>
      <c r="H293" s="229">
        <v>13</v>
      </c>
      <c r="I293" s="228">
        <v>12</v>
      </c>
      <c r="J293" s="228">
        <v>6</v>
      </c>
      <c r="K293" s="228">
        <v>8</v>
      </c>
      <c r="L293" s="228">
        <v>5</v>
      </c>
      <c r="M293" s="228" t="s">
        <v>147</v>
      </c>
      <c r="N293" s="228" t="s">
        <v>147</v>
      </c>
      <c r="O293" s="230">
        <v>43</v>
      </c>
      <c r="P293" s="228">
        <v>40</v>
      </c>
      <c r="Q293" s="231">
        <v>83</v>
      </c>
    </row>
    <row r="294" spans="1:17">
      <c r="A294" s="95">
        <v>2421</v>
      </c>
      <c r="B294" s="109" t="s">
        <v>509</v>
      </c>
      <c r="C294" s="228">
        <v>11</v>
      </c>
      <c r="D294" s="229">
        <v>21</v>
      </c>
      <c r="E294" s="228">
        <v>20</v>
      </c>
      <c r="F294" s="229">
        <v>13</v>
      </c>
      <c r="G294" s="228">
        <v>29</v>
      </c>
      <c r="H294" s="229">
        <v>18</v>
      </c>
      <c r="I294" s="228">
        <v>33</v>
      </c>
      <c r="J294" s="228">
        <v>11</v>
      </c>
      <c r="K294" s="228">
        <v>25</v>
      </c>
      <c r="L294" s="228">
        <v>14</v>
      </c>
      <c r="M294" s="228">
        <v>8</v>
      </c>
      <c r="N294" s="228" t="s">
        <v>147</v>
      </c>
      <c r="O294" s="230">
        <v>126</v>
      </c>
      <c r="P294" s="228">
        <v>80</v>
      </c>
      <c r="Q294" s="231">
        <v>206</v>
      </c>
    </row>
    <row r="295" spans="1:17">
      <c r="A295" s="95">
        <v>2422</v>
      </c>
      <c r="B295" s="109" t="s">
        <v>510</v>
      </c>
      <c r="C295" s="228">
        <v>6</v>
      </c>
      <c r="D295" s="229" t="s">
        <v>147</v>
      </c>
      <c r="E295" s="228">
        <v>5</v>
      </c>
      <c r="F295" s="229" t="s">
        <v>147</v>
      </c>
      <c r="G295" s="228">
        <v>6</v>
      </c>
      <c r="H295" s="229">
        <v>5</v>
      </c>
      <c r="I295" s="228">
        <v>7</v>
      </c>
      <c r="J295" s="228">
        <v>6</v>
      </c>
      <c r="K295" s="228">
        <v>7</v>
      </c>
      <c r="L295" s="228">
        <v>5</v>
      </c>
      <c r="M295" s="228">
        <v>0</v>
      </c>
      <c r="N295" s="228">
        <v>0</v>
      </c>
      <c r="O295" s="230">
        <v>31</v>
      </c>
      <c r="P295" s="228">
        <v>20</v>
      </c>
      <c r="Q295" s="231">
        <v>51</v>
      </c>
    </row>
    <row r="296" spans="1:17">
      <c r="A296" s="95">
        <v>2425</v>
      </c>
      <c r="B296" s="109" t="s">
        <v>511</v>
      </c>
      <c r="C296" s="228" t="s">
        <v>147</v>
      </c>
      <c r="D296" s="229" t="s">
        <v>147</v>
      </c>
      <c r="E296" s="228" t="s">
        <v>147</v>
      </c>
      <c r="F296" s="229">
        <v>10</v>
      </c>
      <c r="G296" s="228">
        <v>10</v>
      </c>
      <c r="H296" s="229">
        <v>8</v>
      </c>
      <c r="I296" s="228">
        <v>21</v>
      </c>
      <c r="J296" s="228">
        <v>7</v>
      </c>
      <c r="K296" s="228">
        <v>6</v>
      </c>
      <c r="L296" s="228">
        <v>5</v>
      </c>
      <c r="M296" s="228" t="s">
        <v>147</v>
      </c>
      <c r="N296" s="228" t="s">
        <v>147</v>
      </c>
      <c r="O296" s="230">
        <v>44</v>
      </c>
      <c r="P296" s="228">
        <v>37</v>
      </c>
      <c r="Q296" s="231">
        <v>81</v>
      </c>
    </row>
    <row r="297" spans="1:17">
      <c r="A297" s="95">
        <v>2460</v>
      </c>
      <c r="B297" s="109" t="s">
        <v>512</v>
      </c>
      <c r="C297" s="228">
        <v>15</v>
      </c>
      <c r="D297" s="229">
        <v>8</v>
      </c>
      <c r="E297" s="228">
        <v>12</v>
      </c>
      <c r="F297" s="229">
        <v>15</v>
      </c>
      <c r="G297" s="228">
        <v>26</v>
      </c>
      <c r="H297" s="229">
        <v>11</v>
      </c>
      <c r="I297" s="228">
        <v>32</v>
      </c>
      <c r="J297" s="228">
        <v>10</v>
      </c>
      <c r="K297" s="228">
        <v>15</v>
      </c>
      <c r="L297" s="228" t="s">
        <v>147</v>
      </c>
      <c r="M297" s="228">
        <v>9</v>
      </c>
      <c r="N297" s="228" t="s">
        <v>147</v>
      </c>
      <c r="O297" s="230">
        <v>109</v>
      </c>
      <c r="P297" s="228">
        <v>50</v>
      </c>
      <c r="Q297" s="231">
        <v>159</v>
      </c>
    </row>
    <row r="298" spans="1:17">
      <c r="A298" s="95">
        <v>2462</v>
      </c>
      <c r="B298" s="109" t="s">
        <v>513</v>
      </c>
      <c r="C298" s="228">
        <v>14</v>
      </c>
      <c r="D298" s="229">
        <v>13</v>
      </c>
      <c r="E298" s="228">
        <v>10</v>
      </c>
      <c r="F298" s="229">
        <v>14</v>
      </c>
      <c r="G298" s="228">
        <v>17</v>
      </c>
      <c r="H298" s="229">
        <v>7</v>
      </c>
      <c r="I298" s="228">
        <v>22</v>
      </c>
      <c r="J298" s="228">
        <v>12</v>
      </c>
      <c r="K298" s="228">
        <v>12</v>
      </c>
      <c r="L298" s="228" t="s">
        <v>147</v>
      </c>
      <c r="M298" s="228">
        <v>11</v>
      </c>
      <c r="N298" s="228" t="s">
        <v>147</v>
      </c>
      <c r="O298" s="230">
        <v>86</v>
      </c>
      <c r="P298" s="228">
        <v>58</v>
      </c>
      <c r="Q298" s="231">
        <v>144</v>
      </c>
    </row>
    <row r="299" spans="1:17">
      <c r="A299" s="95">
        <v>2463</v>
      </c>
      <c r="B299" s="109" t="s">
        <v>514</v>
      </c>
      <c r="C299" s="228">
        <v>5</v>
      </c>
      <c r="D299" s="229">
        <v>10</v>
      </c>
      <c r="E299" s="228">
        <v>5</v>
      </c>
      <c r="F299" s="229">
        <v>4</v>
      </c>
      <c r="G299" s="228">
        <v>10</v>
      </c>
      <c r="H299" s="229">
        <v>6</v>
      </c>
      <c r="I299" s="228">
        <v>7</v>
      </c>
      <c r="J299" s="228">
        <v>7</v>
      </c>
      <c r="K299" s="228" t="s">
        <v>147</v>
      </c>
      <c r="L299" s="228" t="s">
        <v>147</v>
      </c>
      <c r="M299" s="228" t="s">
        <v>147</v>
      </c>
      <c r="N299" s="228" t="s">
        <v>147</v>
      </c>
      <c r="O299" s="230">
        <v>39</v>
      </c>
      <c r="P299" s="228">
        <v>30</v>
      </c>
      <c r="Q299" s="231">
        <v>69</v>
      </c>
    </row>
    <row r="300" spans="1:17">
      <c r="A300" s="95">
        <v>2480</v>
      </c>
      <c r="B300" s="109" t="s">
        <v>515</v>
      </c>
      <c r="C300" s="228">
        <v>157</v>
      </c>
      <c r="D300" s="229">
        <v>142</v>
      </c>
      <c r="E300" s="228">
        <v>198</v>
      </c>
      <c r="F300" s="229">
        <v>163</v>
      </c>
      <c r="G300" s="228">
        <v>285</v>
      </c>
      <c r="H300" s="229">
        <v>168</v>
      </c>
      <c r="I300" s="228">
        <v>290</v>
      </c>
      <c r="J300" s="228">
        <v>151</v>
      </c>
      <c r="K300" s="228">
        <v>185</v>
      </c>
      <c r="L300" s="228">
        <v>95</v>
      </c>
      <c r="M300" s="228">
        <v>61</v>
      </c>
      <c r="N300" s="228">
        <v>19</v>
      </c>
      <c r="O300" s="230">
        <v>1176</v>
      </c>
      <c r="P300" s="228">
        <v>738</v>
      </c>
      <c r="Q300" s="231">
        <v>1914</v>
      </c>
    </row>
    <row r="301" spans="1:17">
      <c r="A301" s="95">
        <v>2481</v>
      </c>
      <c r="B301" s="109" t="s">
        <v>516</v>
      </c>
      <c r="C301" s="228">
        <v>20</v>
      </c>
      <c r="D301" s="229">
        <v>20</v>
      </c>
      <c r="E301" s="228">
        <v>26</v>
      </c>
      <c r="F301" s="229">
        <v>20</v>
      </c>
      <c r="G301" s="228">
        <v>35</v>
      </c>
      <c r="H301" s="229">
        <v>19</v>
      </c>
      <c r="I301" s="228">
        <v>35</v>
      </c>
      <c r="J301" s="228">
        <v>25</v>
      </c>
      <c r="K301" s="228">
        <v>23</v>
      </c>
      <c r="L301" s="228" t="s">
        <v>147</v>
      </c>
      <c r="M301" s="228">
        <v>12</v>
      </c>
      <c r="N301" s="228" t="s">
        <v>147</v>
      </c>
      <c r="O301" s="230">
        <v>151</v>
      </c>
      <c r="P301" s="228">
        <v>95</v>
      </c>
      <c r="Q301" s="231">
        <v>246</v>
      </c>
    </row>
    <row r="302" spans="1:17">
      <c r="A302" s="118">
        <v>2482</v>
      </c>
      <c r="B302" s="119" t="s">
        <v>517</v>
      </c>
      <c r="C302" s="228">
        <v>85</v>
      </c>
      <c r="D302" s="229">
        <v>100</v>
      </c>
      <c r="E302" s="228">
        <v>105</v>
      </c>
      <c r="F302" s="229">
        <v>99</v>
      </c>
      <c r="G302" s="228">
        <v>192</v>
      </c>
      <c r="H302" s="229">
        <v>99</v>
      </c>
      <c r="I302" s="228">
        <v>200</v>
      </c>
      <c r="J302" s="228">
        <v>108</v>
      </c>
      <c r="K302" s="228">
        <v>164</v>
      </c>
      <c r="L302" s="228">
        <v>65</v>
      </c>
      <c r="M302" s="228">
        <v>49</v>
      </c>
      <c r="N302" s="228">
        <v>10</v>
      </c>
      <c r="O302" s="230">
        <v>795</v>
      </c>
      <c r="P302" s="228">
        <v>481</v>
      </c>
      <c r="Q302" s="231">
        <v>1276</v>
      </c>
    </row>
    <row r="303" spans="1:17">
      <c r="A303" s="104">
        <v>25</v>
      </c>
      <c r="B303" s="110" t="s">
        <v>548</v>
      </c>
      <c r="C303" s="232">
        <v>322</v>
      </c>
      <c r="D303" s="233">
        <v>391</v>
      </c>
      <c r="E303" s="232">
        <v>429</v>
      </c>
      <c r="F303" s="233">
        <v>337</v>
      </c>
      <c r="G303" s="232">
        <v>667</v>
      </c>
      <c r="H303" s="233">
        <v>412</v>
      </c>
      <c r="I303" s="232">
        <v>848</v>
      </c>
      <c r="J303" s="232">
        <v>432</v>
      </c>
      <c r="K303" s="232">
        <v>500</v>
      </c>
      <c r="L303" s="232">
        <v>224</v>
      </c>
      <c r="M303" s="232">
        <v>136</v>
      </c>
      <c r="N303" s="232">
        <v>47</v>
      </c>
      <c r="O303" s="234">
        <v>2902</v>
      </c>
      <c r="P303" s="232">
        <v>1843</v>
      </c>
      <c r="Q303" s="235">
        <v>4745</v>
      </c>
    </row>
    <row r="304" spans="1:17">
      <c r="A304" s="95">
        <v>2505</v>
      </c>
      <c r="B304" s="109" t="s">
        <v>518</v>
      </c>
      <c r="C304" s="228">
        <v>6</v>
      </c>
      <c r="D304" s="229">
        <v>11</v>
      </c>
      <c r="E304" s="228">
        <v>14</v>
      </c>
      <c r="F304" s="229" t="s">
        <v>147</v>
      </c>
      <c r="G304" s="228">
        <v>31</v>
      </c>
      <c r="H304" s="229">
        <v>17</v>
      </c>
      <c r="I304" s="228">
        <v>36</v>
      </c>
      <c r="J304" s="228">
        <v>19</v>
      </c>
      <c r="K304" s="228">
        <v>12</v>
      </c>
      <c r="L304" s="228">
        <v>8</v>
      </c>
      <c r="M304" s="228">
        <v>5</v>
      </c>
      <c r="N304" s="228" t="s">
        <v>147</v>
      </c>
      <c r="O304" s="230">
        <v>104</v>
      </c>
      <c r="P304" s="228">
        <v>61</v>
      </c>
      <c r="Q304" s="231">
        <v>165</v>
      </c>
    </row>
    <row r="305" spans="1:17">
      <c r="A305" s="95">
        <v>2506</v>
      </c>
      <c r="B305" s="109" t="s">
        <v>519</v>
      </c>
      <c r="C305" s="228">
        <v>4</v>
      </c>
      <c r="D305" s="229">
        <v>5</v>
      </c>
      <c r="E305" s="228" t="s">
        <v>147</v>
      </c>
      <c r="F305" s="229" t="s">
        <v>147</v>
      </c>
      <c r="G305" s="228">
        <v>12</v>
      </c>
      <c r="H305" s="229">
        <v>5</v>
      </c>
      <c r="I305" s="228">
        <v>11</v>
      </c>
      <c r="J305" s="228">
        <v>8</v>
      </c>
      <c r="K305" s="228">
        <v>10</v>
      </c>
      <c r="L305" s="228" t="s">
        <v>147</v>
      </c>
      <c r="M305" s="228" t="s">
        <v>147</v>
      </c>
      <c r="N305" s="228">
        <v>0</v>
      </c>
      <c r="O305" s="230">
        <v>41</v>
      </c>
      <c r="P305" s="228">
        <v>24</v>
      </c>
      <c r="Q305" s="231">
        <v>65</v>
      </c>
    </row>
    <row r="306" spans="1:17">
      <c r="A306" s="95">
        <v>2510</v>
      </c>
      <c r="B306" s="109" t="s">
        <v>520</v>
      </c>
      <c r="C306" s="228">
        <v>11</v>
      </c>
      <c r="D306" s="229">
        <v>11</v>
      </c>
      <c r="E306" s="228">
        <v>12</v>
      </c>
      <c r="F306" s="229">
        <v>8</v>
      </c>
      <c r="G306" s="228">
        <v>14</v>
      </c>
      <c r="H306" s="229">
        <v>8</v>
      </c>
      <c r="I306" s="228">
        <v>14</v>
      </c>
      <c r="J306" s="228">
        <v>8</v>
      </c>
      <c r="K306" s="228">
        <v>9</v>
      </c>
      <c r="L306" s="228" t="s">
        <v>147</v>
      </c>
      <c r="M306" s="228" t="s">
        <v>147</v>
      </c>
      <c r="N306" s="228" t="s">
        <v>147</v>
      </c>
      <c r="O306" s="230">
        <v>62</v>
      </c>
      <c r="P306" s="228">
        <v>39</v>
      </c>
      <c r="Q306" s="231">
        <v>101</v>
      </c>
    </row>
    <row r="307" spans="1:17">
      <c r="A307" s="95">
        <v>2513</v>
      </c>
      <c r="B307" s="109" t="s">
        <v>521</v>
      </c>
      <c r="C307" s="228" t="s">
        <v>147</v>
      </c>
      <c r="D307" s="229">
        <v>11</v>
      </c>
      <c r="E307" s="228">
        <v>9</v>
      </c>
      <c r="F307" s="229">
        <v>7</v>
      </c>
      <c r="G307" s="228">
        <v>20</v>
      </c>
      <c r="H307" s="229">
        <v>8</v>
      </c>
      <c r="I307" s="228">
        <v>17</v>
      </c>
      <c r="J307" s="228">
        <v>12</v>
      </c>
      <c r="K307" s="228">
        <v>12</v>
      </c>
      <c r="L307" s="228" t="s">
        <v>147</v>
      </c>
      <c r="M307" s="228">
        <v>7</v>
      </c>
      <c r="N307" s="228" t="s">
        <v>147</v>
      </c>
      <c r="O307" s="230">
        <v>68</v>
      </c>
      <c r="P307" s="228">
        <v>40</v>
      </c>
      <c r="Q307" s="231">
        <v>108</v>
      </c>
    </row>
    <row r="308" spans="1:17">
      <c r="A308" s="95">
        <v>2514</v>
      </c>
      <c r="B308" s="109" t="s">
        <v>522</v>
      </c>
      <c r="C308" s="228">
        <v>27</v>
      </c>
      <c r="D308" s="229">
        <v>35</v>
      </c>
      <c r="E308" s="228">
        <v>29</v>
      </c>
      <c r="F308" s="229">
        <v>24</v>
      </c>
      <c r="G308" s="228">
        <v>53</v>
      </c>
      <c r="H308" s="229">
        <v>34</v>
      </c>
      <c r="I308" s="228">
        <v>80</v>
      </c>
      <c r="J308" s="228">
        <v>34</v>
      </c>
      <c r="K308" s="228">
        <v>35</v>
      </c>
      <c r="L308" s="228" t="s">
        <v>147</v>
      </c>
      <c r="M308" s="228">
        <v>10</v>
      </c>
      <c r="N308" s="228" t="s">
        <v>147</v>
      </c>
      <c r="O308" s="230">
        <v>234</v>
      </c>
      <c r="P308" s="228">
        <v>146</v>
      </c>
      <c r="Q308" s="231">
        <v>380</v>
      </c>
    </row>
    <row r="309" spans="1:17">
      <c r="A309" s="93">
        <v>2518</v>
      </c>
      <c r="B309" s="107" t="s">
        <v>523</v>
      </c>
      <c r="C309" s="228">
        <v>11</v>
      </c>
      <c r="D309" s="229">
        <v>18</v>
      </c>
      <c r="E309" s="228">
        <v>9</v>
      </c>
      <c r="F309" s="229">
        <v>10</v>
      </c>
      <c r="G309" s="228">
        <v>20</v>
      </c>
      <c r="H309" s="229">
        <v>24</v>
      </c>
      <c r="I309" s="228">
        <v>25</v>
      </c>
      <c r="J309" s="228">
        <v>11</v>
      </c>
      <c r="K309" s="228">
        <v>21</v>
      </c>
      <c r="L309" s="228">
        <v>8</v>
      </c>
      <c r="M309" s="228">
        <v>5</v>
      </c>
      <c r="N309" s="228">
        <v>0</v>
      </c>
      <c r="O309" s="230">
        <v>91</v>
      </c>
      <c r="P309" s="228">
        <v>71</v>
      </c>
      <c r="Q309" s="231">
        <v>162</v>
      </c>
    </row>
    <row r="310" spans="1:17">
      <c r="A310" s="93">
        <v>2521</v>
      </c>
      <c r="B310" s="107" t="s">
        <v>524</v>
      </c>
      <c r="C310" s="228">
        <v>10</v>
      </c>
      <c r="D310" s="229">
        <v>18</v>
      </c>
      <c r="E310" s="228">
        <v>11</v>
      </c>
      <c r="F310" s="229">
        <v>10</v>
      </c>
      <c r="G310" s="228">
        <v>24</v>
      </c>
      <c r="H310" s="229">
        <v>16</v>
      </c>
      <c r="I310" s="228">
        <v>34</v>
      </c>
      <c r="J310" s="228">
        <v>22</v>
      </c>
      <c r="K310" s="228">
        <v>14</v>
      </c>
      <c r="L310" s="228" t="s">
        <v>147</v>
      </c>
      <c r="M310" s="228">
        <v>6</v>
      </c>
      <c r="N310" s="228" t="s">
        <v>147</v>
      </c>
      <c r="O310" s="230">
        <v>99</v>
      </c>
      <c r="P310" s="228">
        <v>74</v>
      </c>
      <c r="Q310" s="231">
        <v>173</v>
      </c>
    </row>
    <row r="311" spans="1:17">
      <c r="A311" s="93">
        <v>2523</v>
      </c>
      <c r="B311" s="107" t="s">
        <v>525</v>
      </c>
      <c r="C311" s="228">
        <v>18</v>
      </c>
      <c r="D311" s="229">
        <v>16</v>
      </c>
      <c r="E311" s="228">
        <v>12</v>
      </c>
      <c r="F311" s="229">
        <v>28</v>
      </c>
      <c r="G311" s="228">
        <v>33</v>
      </c>
      <c r="H311" s="229">
        <v>22</v>
      </c>
      <c r="I311" s="228">
        <v>49</v>
      </c>
      <c r="J311" s="228">
        <v>26</v>
      </c>
      <c r="K311" s="228">
        <v>34</v>
      </c>
      <c r="L311" s="228" t="s">
        <v>147</v>
      </c>
      <c r="M311" s="228">
        <v>14</v>
      </c>
      <c r="N311" s="228" t="s">
        <v>147</v>
      </c>
      <c r="O311" s="230">
        <v>160</v>
      </c>
      <c r="P311" s="228">
        <v>114</v>
      </c>
      <c r="Q311" s="231">
        <v>274</v>
      </c>
    </row>
    <row r="312" spans="1:17">
      <c r="A312" s="93">
        <v>2560</v>
      </c>
      <c r="B312" s="107" t="s">
        <v>526</v>
      </c>
      <c r="C312" s="228">
        <v>10</v>
      </c>
      <c r="D312" s="229">
        <v>14</v>
      </c>
      <c r="E312" s="228">
        <v>17</v>
      </c>
      <c r="F312" s="229">
        <v>8</v>
      </c>
      <c r="G312" s="228">
        <v>30</v>
      </c>
      <c r="H312" s="229">
        <v>15</v>
      </c>
      <c r="I312" s="228">
        <v>31</v>
      </c>
      <c r="J312" s="228">
        <v>17</v>
      </c>
      <c r="K312" s="228">
        <v>17</v>
      </c>
      <c r="L312" s="228" t="s">
        <v>147</v>
      </c>
      <c r="M312" s="228">
        <v>6</v>
      </c>
      <c r="N312" s="228" t="s">
        <v>147</v>
      </c>
      <c r="O312" s="230">
        <v>111</v>
      </c>
      <c r="P312" s="228">
        <v>65</v>
      </c>
      <c r="Q312" s="231">
        <v>176</v>
      </c>
    </row>
    <row r="313" spans="1:17">
      <c r="A313" s="93">
        <v>2580</v>
      </c>
      <c r="B313" s="107" t="s">
        <v>527</v>
      </c>
      <c r="C313" s="228">
        <v>76</v>
      </c>
      <c r="D313" s="229">
        <v>104</v>
      </c>
      <c r="E313" s="228">
        <v>115</v>
      </c>
      <c r="F313" s="229">
        <v>89</v>
      </c>
      <c r="G313" s="228">
        <v>166</v>
      </c>
      <c r="H313" s="229">
        <v>96</v>
      </c>
      <c r="I313" s="228">
        <v>217</v>
      </c>
      <c r="J313" s="228">
        <v>101</v>
      </c>
      <c r="K313" s="228">
        <v>122</v>
      </c>
      <c r="L313" s="228">
        <v>60</v>
      </c>
      <c r="M313" s="228">
        <v>36</v>
      </c>
      <c r="N313" s="228">
        <v>11</v>
      </c>
      <c r="O313" s="230">
        <v>732</v>
      </c>
      <c r="P313" s="228">
        <v>461</v>
      </c>
      <c r="Q313" s="231">
        <v>1193</v>
      </c>
    </row>
    <row r="314" spans="1:17">
      <c r="A314" s="93">
        <v>2581</v>
      </c>
      <c r="B314" s="107" t="s">
        <v>528</v>
      </c>
      <c r="C314" s="228">
        <v>38</v>
      </c>
      <c r="D314" s="229">
        <v>35</v>
      </c>
      <c r="E314" s="228">
        <v>60</v>
      </c>
      <c r="F314" s="229">
        <v>52</v>
      </c>
      <c r="G314" s="228">
        <v>85</v>
      </c>
      <c r="H314" s="229">
        <v>47</v>
      </c>
      <c r="I314" s="228">
        <v>106</v>
      </c>
      <c r="J314" s="228">
        <v>52</v>
      </c>
      <c r="K314" s="228">
        <v>59</v>
      </c>
      <c r="L314" s="228">
        <v>26</v>
      </c>
      <c r="M314" s="228">
        <v>18</v>
      </c>
      <c r="N314" s="228">
        <v>6</v>
      </c>
      <c r="O314" s="230">
        <v>366</v>
      </c>
      <c r="P314" s="228">
        <v>218</v>
      </c>
      <c r="Q314" s="231">
        <v>584</v>
      </c>
    </row>
    <row r="315" spans="1:17">
      <c r="A315" s="93">
        <v>2582</v>
      </c>
      <c r="B315" s="107" t="s">
        <v>529</v>
      </c>
      <c r="C315" s="222">
        <v>44</v>
      </c>
      <c r="D315" s="223">
        <v>54</v>
      </c>
      <c r="E315" s="222">
        <v>65</v>
      </c>
      <c r="F315" s="223">
        <v>40</v>
      </c>
      <c r="G315" s="222">
        <v>66</v>
      </c>
      <c r="H315" s="223">
        <v>56</v>
      </c>
      <c r="I315" s="222">
        <v>92</v>
      </c>
      <c r="J315" s="222">
        <v>47</v>
      </c>
      <c r="K315" s="222">
        <v>70</v>
      </c>
      <c r="L315" s="222">
        <v>20</v>
      </c>
      <c r="M315" s="222">
        <v>14</v>
      </c>
      <c r="N315" s="222">
        <v>8</v>
      </c>
      <c r="O315" s="222">
        <v>351</v>
      </c>
      <c r="P315" s="222">
        <v>225</v>
      </c>
      <c r="Q315" s="224">
        <v>576</v>
      </c>
    </row>
    <row r="316" spans="1:17">
      <c r="A316" s="93">
        <v>2583</v>
      </c>
      <c r="B316" s="107" t="s">
        <v>530</v>
      </c>
      <c r="C316" s="222">
        <v>22</v>
      </c>
      <c r="D316" s="223">
        <v>28</v>
      </c>
      <c r="E316" s="222">
        <v>34</v>
      </c>
      <c r="F316" s="223">
        <v>31</v>
      </c>
      <c r="G316" s="222">
        <v>50</v>
      </c>
      <c r="H316" s="223">
        <v>23</v>
      </c>
      <c r="I316" s="222">
        <v>50</v>
      </c>
      <c r="J316" s="222">
        <v>26</v>
      </c>
      <c r="K316" s="222" t="s">
        <v>147</v>
      </c>
      <c r="L316" s="222" t="s">
        <v>147</v>
      </c>
      <c r="M316" s="222" t="s">
        <v>147</v>
      </c>
      <c r="N316" s="222" t="s">
        <v>147</v>
      </c>
      <c r="O316" s="222">
        <v>186</v>
      </c>
      <c r="P316" s="222">
        <v>123</v>
      </c>
      <c r="Q316" s="224">
        <v>309</v>
      </c>
    </row>
    <row r="317" spans="1:17">
      <c r="A317" s="93">
        <v>2584</v>
      </c>
      <c r="B317" s="94" t="s">
        <v>531</v>
      </c>
      <c r="C317" s="222">
        <v>42</v>
      </c>
      <c r="D317" s="223">
        <v>31</v>
      </c>
      <c r="E317" s="222">
        <v>40</v>
      </c>
      <c r="F317" s="223">
        <v>24</v>
      </c>
      <c r="G317" s="222">
        <v>63</v>
      </c>
      <c r="H317" s="223">
        <v>41</v>
      </c>
      <c r="I317" s="222">
        <v>86</v>
      </c>
      <c r="J317" s="222">
        <v>49</v>
      </c>
      <c r="K317" s="222">
        <v>57</v>
      </c>
      <c r="L317" s="222">
        <v>31</v>
      </c>
      <c r="M317" s="222">
        <v>9</v>
      </c>
      <c r="N317" s="222">
        <v>6</v>
      </c>
      <c r="O317" s="222">
        <v>297</v>
      </c>
      <c r="P317" s="222">
        <v>182</v>
      </c>
      <c r="Q317" s="224">
        <v>479</v>
      </c>
    </row>
    <row r="318" spans="1:17">
      <c r="A318" s="32" t="s">
        <v>777</v>
      </c>
    </row>
    <row r="319" spans="1:17">
      <c r="A319" s="114" t="s">
        <v>567</v>
      </c>
    </row>
    <row r="320" spans="1:17">
      <c r="A320" s="78" t="s">
        <v>570</v>
      </c>
    </row>
    <row r="321" spans="1:1">
      <c r="A321" s="78" t="s">
        <v>601</v>
      </c>
    </row>
  </sheetData>
  <pageMargins left="0.7" right="0.7" top="0.75" bottom="0.75" header="0.3" footer="0.3"/>
  <pageSetup paperSize="9" fitToHeight="0" orientation="landscape" r:id="rId1"/>
  <ignoredErrors>
    <ignoredError sqref="A7:A104" numberStoredAsText="1"/>
  </ignoredErrors>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C0DDF-92BC-4FFD-8684-9661A4647845}">
  <sheetPr codeName="Blad13">
    <tabColor theme="2" tint="-9.9978637043366805E-2"/>
  </sheetPr>
  <dimension ref="A1:P127"/>
  <sheetViews>
    <sheetView showGridLines="0" zoomScaleNormal="100" workbookViewId="0"/>
  </sheetViews>
  <sheetFormatPr defaultColWidth="9.33203125" defaultRowHeight="13.5"/>
  <cols>
    <col min="1" max="1" width="26.1640625" style="24" customWidth="1"/>
    <col min="2" max="16" width="13.33203125" style="24" customWidth="1"/>
    <col min="17" max="20" width="9.33203125" style="24" customWidth="1"/>
    <col min="21" max="16384" width="9.33203125" style="24"/>
  </cols>
  <sheetData>
    <row r="1" spans="1:16">
      <c r="A1" s="74" t="s">
        <v>598</v>
      </c>
    </row>
    <row r="2" spans="1:16" ht="17.25" customHeight="1">
      <c r="A2" s="215" t="s">
        <v>739</v>
      </c>
      <c r="B2" s="60"/>
      <c r="C2" s="60"/>
      <c r="D2" s="60"/>
      <c r="E2" s="60"/>
      <c r="F2" s="60"/>
      <c r="G2" s="60"/>
      <c r="H2" s="60"/>
      <c r="I2" s="60"/>
      <c r="J2" s="60"/>
      <c r="K2" s="60"/>
      <c r="L2" s="60"/>
      <c r="M2" s="60"/>
      <c r="N2" s="60"/>
      <c r="O2" s="60"/>
      <c r="P2" s="60"/>
    </row>
    <row r="3" spans="1:16" ht="17.25" customHeight="1">
      <c r="A3" s="58" t="s">
        <v>740</v>
      </c>
      <c r="B3" s="59"/>
      <c r="C3" s="59"/>
      <c r="D3" s="59"/>
      <c r="E3" s="59"/>
      <c r="F3" s="59"/>
      <c r="G3" s="59"/>
      <c r="H3" s="59"/>
      <c r="I3" s="59"/>
      <c r="J3" s="59"/>
      <c r="K3" s="59"/>
      <c r="L3" s="59"/>
      <c r="M3" s="59"/>
      <c r="N3" s="59"/>
      <c r="O3" s="59"/>
      <c r="P3" s="59"/>
    </row>
    <row r="4" spans="1:16" ht="15">
      <c r="A4" s="115" t="s">
        <v>583</v>
      </c>
      <c r="B4" s="122" t="s">
        <v>126</v>
      </c>
      <c r="C4" s="122" t="s">
        <v>114</v>
      </c>
      <c r="D4" s="122" t="s">
        <v>127</v>
      </c>
      <c r="E4" s="122" t="s">
        <v>128</v>
      </c>
      <c r="F4" s="122" t="s">
        <v>115</v>
      </c>
      <c r="G4" s="122" t="s">
        <v>129</v>
      </c>
      <c r="H4" s="122" t="s">
        <v>116</v>
      </c>
      <c r="I4" s="122" t="s">
        <v>130</v>
      </c>
      <c r="J4" s="122" t="s">
        <v>107</v>
      </c>
      <c r="K4" s="122" t="s">
        <v>131</v>
      </c>
      <c r="L4" s="122" t="s">
        <v>108</v>
      </c>
      <c r="M4" s="122" t="s">
        <v>132</v>
      </c>
      <c r="N4" s="122" t="s">
        <v>109</v>
      </c>
      <c r="O4" s="122" t="s">
        <v>133</v>
      </c>
      <c r="P4" s="123" t="s">
        <v>134</v>
      </c>
    </row>
    <row r="5" spans="1:16" ht="15">
      <c r="A5" s="128"/>
      <c r="B5" s="122" t="s">
        <v>110</v>
      </c>
      <c r="C5" s="124" t="s">
        <v>111</v>
      </c>
      <c r="D5" s="122" t="s">
        <v>110</v>
      </c>
      <c r="E5" s="124" t="s">
        <v>111</v>
      </c>
      <c r="F5" s="122" t="s">
        <v>110</v>
      </c>
      <c r="G5" s="124" t="s">
        <v>111</v>
      </c>
      <c r="H5" s="122" t="s">
        <v>110</v>
      </c>
      <c r="I5" s="122" t="s">
        <v>111</v>
      </c>
      <c r="J5" s="122" t="s">
        <v>110</v>
      </c>
      <c r="K5" s="122" t="s">
        <v>111</v>
      </c>
      <c r="L5" s="122" t="s">
        <v>110</v>
      </c>
      <c r="M5" s="122" t="s">
        <v>111</v>
      </c>
      <c r="N5" s="125" t="s">
        <v>110</v>
      </c>
      <c r="O5" s="122" t="s">
        <v>111</v>
      </c>
      <c r="P5" s="126" t="s">
        <v>112</v>
      </c>
    </row>
    <row r="6" spans="1:16">
      <c r="A6" s="127" t="s">
        <v>584</v>
      </c>
      <c r="B6" s="155">
        <v>688</v>
      </c>
      <c r="C6" s="155">
        <v>734</v>
      </c>
      <c r="D6" s="155">
        <v>1014</v>
      </c>
      <c r="E6" s="155">
        <v>804</v>
      </c>
      <c r="F6" s="155">
        <v>1665</v>
      </c>
      <c r="G6" s="155">
        <v>1115</v>
      </c>
      <c r="H6" s="155">
        <v>1855</v>
      </c>
      <c r="I6" s="155">
        <v>1033</v>
      </c>
      <c r="J6" s="155">
        <v>1220</v>
      </c>
      <c r="K6" s="155">
        <v>614</v>
      </c>
      <c r="L6" s="155">
        <v>396</v>
      </c>
      <c r="M6" s="155">
        <v>152</v>
      </c>
      <c r="N6" s="155">
        <v>6838</v>
      </c>
      <c r="O6" s="155">
        <v>4452</v>
      </c>
      <c r="P6" s="159">
        <v>11290</v>
      </c>
    </row>
    <row r="7" spans="1:16">
      <c r="A7" s="127" t="s">
        <v>585</v>
      </c>
      <c r="B7" s="155">
        <v>2812</v>
      </c>
      <c r="C7" s="155">
        <v>2723</v>
      </c>
      <c r="D7" s="155">
        <v>3803</v>
      </c>
      <c r="E7" s="155">
        <v>2713</v>
      </c>
      <c r="F7" s="155">
        <v>5723</v>
      </c>
      <c r="G7" s="155">
        <v>3686</v>
      </c>
      <c r="H7" s="155">
        <v>6067</v>
      </c>
      <c r="I7" s="155">
        <v>3403</v>
      </c>
      <c r="J7" s="155">
        <v>3657</v>
      </c>
      <c r="K7" s="155">
        <v>1839</v>
      </c>
      <c r="L7" s="155">
        <v>1047</v>
      </c>
      <c r="M7" s="155">
        <v>427</v>
      </c>
      <c r="N7" s="155">
        <v>23109</v>
      </c>
      <c r="O7" s="155">
        <v>14791</v>
      </c>
      <c r="P7" s="159">
        <v>37900</v>
      </c>
    </row>
    <row r="8" spans="1:16">
      <c r="A8" s="127" t="s">
        <v>586</v>
      </c>
      <c r="B8" s="155">
        <v>1538</v>
      </c>
      <c r="C8" s="155">
        <v>1474</v>
      </c>
      <c r="D8" s="155">
        <v>1930</v>
      </c>
      <c r="E8" s="155">
        <v>1456</v>
      </c>
      <c r="F8" s="155">
        <v>2985</v>
      </c>
      <c r="G8" s="155">
        <v>1643</v>
      </c>
      <c r="H8" s="155">
        <v>3454</v>
      </c>
      <c r="I8" s="155">
        <v>1676</v>
      </c>
      <c r="J8" s="155">
        <v>2383</v>
      </c>
      <c r="K8" s="155">
        <v>1030</v>
      </c>
      <c r="L8" s="155">
        <v>765</v>
      </c>
      <c r="M8" s="155">
        <v>264</v>
      </c>
      <c r="N8" s="155">
        <v>13055</v>
      </c>
      <c r="O8" s="155">
        <v>7543</v>
      </c>
      <c r="P8" s="159">
        <v>20598</v>
      </c>
    </row>
    <row r="9" spans="1:16">
      <c r="A9" s="127" t="s">
        <v>587</v>
      </c>
      <c r="B9" s="155">
        <v>1631</v>
      </c>
      <c r="C9" s="155">
        <v>1655</v>
      </c>
      <c r="D9" s="155">
        <v>2265</v>
      </c>
      <c r="E9" s="155">
        <v>1653</v>
      </c>
      <c r="F9" s="155">
        <v>3309</v>
      </c>
      <c r="G9" s="155">
        <v>2146</v>
      </c>
      <c r="H9" s="155">
        <v>4104</v>
      </c>
      <c r="I9" s="155">
        <v>2016</v>
      </c>
      <c r="J9" s="155">
        <v>2918</v>
      </c>
      <c r="K9" s="155">
        <v>1192</v>
      </c>
      <c r="L9" s="155">
        <v>1033</v>
      </c>
      <c r="M9" s="155">
        <v>330</v>
      </c>
      <c r="N9" s="155">
        <v>15260</v>
      </c>
      <c r="O9" s="155">
        <v>8992</v>
      </c>
      <c r="P9" s="159">
        <v>24252</v>
      </c>
    </row>
    <row r="10" spans="1:16">
      <c r="A10" s="127" t="s">
        <v>588</v>
      </c>
      <c r="B10" s="155">
        <v>1116</v>
      </c>
      <c r="C10" s="155">
        <v>1134</v>
      </c>
      <c r="D10" s="155">
        <v>1478</v>
      </c>
      <c r="E10" s="155">
        <v>1225</v>
      </c>
      <c r="F10" s="155">
        <v>2278</v>
      </c>
      <c r="G10" s="155">
        <v>1496</v>
      </c>
      <c r="H10" s="155">
        <v>2737</v>
      </c>
      <c r="I10" s="155">
        <v>1438</v>
      </c>
      <c r="J10" s="155">
        <v>2076</v>
      </c>
      <c r="K10" s="155">
        <v>889</v>
      </c>
      <c r="L10" s="155">
        <v>771</v>
      </c>
      <c r="M10" s="155">
        <v>250</v>
      </c>
      <c r="N10" s="155">
        <v>10456</v>
      </c>
      <c r="O10" s="155">
        <v>6432</v>
      </c>
      <c r="P10" s="159">
        <v>16888</v>
      </c>
    </row>
    <row r="11" spans="1:16">
      <c r="A11" s="128" t="s">
        <v>589</v>
      </c>
      <c r="B11" s="154">
        <v>882</v>
      </c>
      <c r="C11" s="154">
        <v>901</v>
      </c>
      <c r="D11" s="154">
        <v>1118</v>
      </c>
      <c r="E11" s="154">
        <v>938</v>
      </c>
      <c r="F11" s="154">
        <v>1722</v>
      </c>
      <c r="G11" s="154">
        <v>1188</v>
      </c>
      <c r="H11" s="154">
        <v>2053</v>
      </c>
      <c r="I11" s="154">
        <v>1100</v>
      </c>
      <c r="J11" s="154">
        <v>1611</v>
      </c>
      <c r="K11" s="154">
        <v>664</v>
      </c>
      <c r="L11" s="154">
        <v>635</v>
      </c>
      <c r="M11" s="154">
        <v>195</v>
      </c>
      <c r="N11" s="154">
        <v>8021</v>
      </c>
      <c r="O11" s="154">
        <v>4986</v>
      </c>
      <c r="P11" s="160">
        <v>13007</v>
      </c>
    </row>
    <row r="12" spans="1:16">
      <c r="A12" s="128" t="s">
        <v>590</v>
      </c>
      <c r="B12" s="154">
        <v>660</v>
      </c>
      <c r="C12" s="154">
        <v>655</v>
      </c>
      <c r="D12" s="154">
        <v>927</v>
      </c>
      <c r="E12" s="154">
        <v>687</v>
      </c>
      <c r="F12" s="154">
        <v>1253</v>
      </c>
      <c r="G12" s="154">
        <v>841</v>
      </c>
      <c r="H12" s="154">
        <v>1557</v>
      </c>
      <c r="I12" s="154">
        <v>780</v>
      </c>
      <c r="J12" s="154">
        <v>1297</v>
      </c>
      <c r="K12" s="154">
        <v>511</v>
      </c>
      <c r="L12" s="154">
        <v>544</v>
      </c>
      <c r="M12" s="154">
        <v>186</v>
      </c>
      <c r="N12" s="154">
        <v>6238</v>
      </c>
      <c r="O12" s="154">
        <v>3660</v>
      </c>
      <c r="P12" s="160">
        <v>9898</v>
      </c>
    </row>
    <row r="13" spans="1:16">
      <c r="A13" s="128" t="s">
        <v>591</v>
      </c>
      <c r="B13" s="154">
        <v>459</v>
      </c>
      <c r="C13" s="154">
        <v>457</v>
      </c>
      <c r="D13" s="154">
        <v>649</v>
      </c>
      <c r="E13" s="154">
        <v>457</v>
      </c>
      <c r="F13" s="154">
        <v>896</v>
      </c>
      <c r="G13" s="154">
        <v>563</v>
      </c>
      <c r="H13" s="154">
        <v>1113</v>
      </c>
      <c r="I13" s="154">
        <v>587</v>
      </c>
      <c r="J13" s="154">
        <v>898</v>
      </c>
      <c r="K13" s="154">
        <v>315</v>
      </c>
      <c r="L13" s="154">
        <v>445</v>
      </c>
      <c r="M13" s="154">
        <v>108</v>
      </c>
      <c r="N13" s="154">
        <v>4460</v>
      </c>
      <c r="O13" s="154">
        <v>2487</v>
      </c>
      <c r="P13" s="160">
        <v>6947</v>
      </c>
    </row>
    <row r="14" spans="1:16">
      <c r="A14" s="128" t="s">
        <v>592</v>
      </c>
      <c r="B14" s="154">
        <v>306</v>
      </c>
      <c r="C14" s="154">
        <v>303</v>
      </c>
      <c r="D14" s="154">
        <v>459</v>
      </c>
      <c r="E14" s="154">
        <v>323</v>
      </c>
      <c r="F14" s="154">
        <v>602</v>
      </c>
      <c r="G14" s="154">
        <v>394</v>
      </c>
      <c r="H14" s="154">
        <v>777</v>
      </c>
      <c r="I14" s="154">
        <v>341</v>
      </c>
      <c r="J14" s="154">
        <v>632</v>
      </c>
      <c r="K14" s="154">
        <v>228</v>
      </c>
      <c r="L14" s="154">
        <v>329</v>
      </c>
      <c r="M14" s="154">
        <v>76</v>
      </c>
      <c r="N14" s="154">
        <v>3105</v>
      </c>
      <c r="O14" s="154">
        <v>1665</v>
      </c>
      <c r="P14" s="160">
        <v>4770</v>
      </c>
    </row>
    <row r="15" spans="1:16">
      <c r="A15" s="128" t="s">
        <v>593</v>
      </c>
      <c r="B15" s="154">
        <v>193</v>
      </c>
      <c r="C15" s="154">
        <v>179</v>
      </c>
      <c r="D15" s="154">
        <v>270</v>
      </c>
      <c r="E15" s="154">
        <v>196</v>
      </c>
      <c r="F15" s="154">
        <v>407</v>
      </c>
      <c r="G15" s="154">
        <v>225</v>
      </c>
      <c r="H15" s="154">
        <v>504</v>
      </c>
      <c r="I15" s="154">
        <v>209</v>
      </c>
      <c r="J15" s="154">
        <v>426</v>
      </c>
      <c r="K15" s="154">
        <v>139</v>
      </c>
      <c r="L15" s="154">
        <v>189</v>
      </c>
      <c r="M15" s="154">
        <v>45</v>
      </c>
      <c r="N15" s="154">
        <v>1989</v>
      </c>
      <c r="O15" s="154">
        <v>993</v>
      </c>
      <c r="P15" s="160">
        <v>2982</v>
      </c>
    </row>
    <row r="16" spans="1:16">
      <c r="A16" s="128" t="s">
        <v>594</v>
      </c>
      <c r="B16" s="154">
        <v>131</v>
      </c>
      <c r="C16" s="154">
        <v>100</v>
      </c>
      <c r="D16" s="154">
        <v>136</v>
      </c>
      <c r="E16" s="154">
        <v>95</v>
      </c>
      <c r="F16" s="154">
        <v>213</v>
      </c>
      <c r="G16" s="154">
        <v>139</v>
      </c>
      <c r="H16" s="154">
        <v>284</v>
      </c>
      <c r="I16" s="154">
        <v>110</v>
      </c>
      <c r="J16" s="154">
        <v>249</v>
      </c>
      <c r="K16" s="154">
        <v>80</v>
      </c>
      <c r="L16" s="154">
        <v>154</v>
      </c>
      <c r="M16" s="154">
        <v>26</v>
      </c>
      <c r="N16" s="154">
        <v>1167</v>
      </c>
      <c r="O16" s="154">
        <v>550</v>
      </c>
      <c r="P16" s="160">
        <v>1717</v>
      </c>
    </row>
    <row r="17" spans="1:16">
      <c r="A17" s="128" t="s">
        <v>595</v>
      </c>
      <c r="B17" s="154">
        <v>76</v>
      </c>
      <c r="C17" s="154">
        <v>70</v>
      </c>
      <c r="D17" s="154">
        <v>86</v>
      </c>
      <c r="E17" s="154">
        <v>56</v>
      </c>
      <c r="F17" s="154">
        <v>137</v>
      </c>
      <c r="G17" s="154">
        <v>67</v>
      </c>
      <c r="H17" s="154">
        <v>146</v>
      </c>
      <c r="I17" s="154">
        <v>56</v>
      </c>
      <c r="J17" s="154">
        <v>119</v>
      </c>
      <c r="K17" s="154">
        <v>51</v>
      </c>
      <c r="L17" s="154">
        <v>78</v>
      </c>
      <c r="M17" s="154">
        <v>18</v>
      </c>
      <c r="N17" s="154">
        <v>642</v>
      </c>
      <c r="O17" s="154">
        <v>318</v>
      </c>
      <c r="P17" s="160">
        <v>960</v>
      </c>
    </row>
    <row r="18" spans="1:16">
      <c r="A18" s="128" t="s">
        <v>596</v>
      </c>
      <c r="B18" s="154">
        <v>124</v>
      </c>
      <c r="C18" s="154">
        <v>114</v>
      </c>
      <c r="D18" s="154">
        <v>155</v>
      </c>
      <c r="E18" s="154">
        <v>126</v>
      </c>
      <c r="F18" s="154">
        <v>216</v>
      </c>
      <c r="G18" s="154">
        <v>101</v>
      </c>
      <c r="H18" s="154">
        <v>203</v>
      </c>
      <c r="I18" s="154">
        <v>104</v>
      </c>
      <c r="J18" s="154">
        <v>184</v>
      </c>
      <c r="K18" s="154">
        <v>69</v>
      </c>
      <c r="L18" s="154">
        <v>105</v>
      </c>
      <c r="M18" s="154">
        <v>27</v>
      </c>
      <c r="N18" s="154">
        <v>987</v>
      </c>
      <c r="O18" s="154">
        <v>541</v>
      </c>
      <c r="P18" s="160">
        <v>1528</v>
      </c>
    </row>
    <row r="19" spans="1:16">
      <c r="A19" s="128" t="s">
        <v>597</v>
      </c>
      <c r="B19" s="154">
        <v>67</v>
      </c>
      <c r="C19" s="154">
        <v>78</v>
      </c>
      <c r="D19" s="154">
        <v>78</v>
      </c>
      <c r="E19" s="154">
        <v>69</v>
      </c>
      <c r="F19" s="154">
        <v>103</v>
      </c>
      <c r="G19" s="154">
        <v>108</v>
      </c>
      <c r="H19" s="154">
        <v>166</v>
      </c>
      <c r="I19" s="154">
        <v>86</v>
      </c>
      <c r="J19" s="154">
        <v>134</v>
      </c>
      <c r="K19" s="154">
        <v>61</v>
      </c>
      <c r="L19" s="154">
        <v>86</v>
      </c>
      <c r="M19" s="154">
        <v>20</v>
      </c>
      <c r="N19" s="154">
        <v>634</v>
      </c>
      <c r="O19" s="154">
        <v>422</v>
      </c>
      <c r="P19" s="160">
        <v>1056</v>
      </c>
    </row>
    <row r="20" spans="1:16" ht="17.25">
      <c r="A20" s="60" t="s">
        <v>112</v>
      </c>
      <c r="B20" s="154">
        <v>10683</v>
      </c>
      <c r="C20" s="154">
        <v>10577</v>
      </c>
      <c r="D20" s="154">
        <v>14368</v>
      </c>
      <c r="E20" s="154">
        <v>10798</v>
      </c>
      <c r="F20" s="154">
        <v>21509</v>
      </c>
      <c r="G20" s="154">
        <v>13712</v>
      </c>
      <c r="H20" s="154">
        <v>25020</v>
      </c>
      <c r="I20" s="154">
        <v>12939</v>
      </c>
      <c r="J20" s="154">
        <v>17804</v>
      </c>
      <c r="K20" s="154">
        <v>7682</v>
      </c>
      <c r="L20" s="154">
        <v>6577</v>
      </c>
      <c r="M20" s="154">
        <v>2124</v>
      </c>
      <c r="N20" s="154">
        <v>95961</v>
      </c>
      <c r="O20" s="154">
        <v>57832</v>
      </c>
      <c r="P20" s="160">
        <v>153793</v>
      </c>
    </row>
    <row r="21" spans="1:16">
      <c r="A21" s="32" t="s">
        <v>777</v>
      </c>
    </row>
    <row r="22" spans="1:16">
      <c r="A22" s="78" t="s">
        <v>575</v>
      </c>
    </row>
    <row r="23" spans="1:16" ht="17.25">
      <c r="A23" s="215" t="s">
        <v>741</v>
      </c>
      <c r="B23" s="60"/>
      <c r="C23" s="60"/>
      <c r="D23" s="60"/>
      <c r="E23" s="60"/>
      <c r="F23" s="60"/>
      <c r="G23" s="60"/>
      <c r="H23" s="60"/>
      <c r="I23" s="60"/>
      <c r="J23" s="60"/>
      <c r="K23" s="60"/>
      <c r="L23" s="60"/>
      <c r="M23" s="60"/>
      <c r="N23" s="60"/>
      <c r="O23" s="60"/>
      <c r="P23" s="60"/>
    </row>
    <row r="24" spans="1:16" ht="17.25">
      <c r="A24" s="58" t="s">
        <v>823</v>
      </c>
      <c r="B24" s="59"/>
      <c r="C24" s="59"/>
      <c r="D24" s="59"/>
      <c r="E24" s="59"/>
      <c r="F24" s="59"/>
      <c r="G24" s="59"/>
      <c r="H24" s="59"/>
      <c r="I24" s="59"/>
      <c r="J24" s="59"/>
      <c r="K24" s="59"/>
      <c r="L24" s="59"/>
      <c r="M24" s="59"/>
      <c r="N24" s="59"/>
      <c r="O24" s="59"/>
      <c r="P24" s="59"/>
    </row>
    <row r="25" spans="1:16" ht="15">
      <c r="A25" s="115" t="s">
        <v>583</v>
      </c>
      <c r="B25" s="122" t="s">
        <v>126</v>
      </c>
      <c r="C25" s="122" t="s">
        <v>114</v>
      </c>
      <c r="D25" s="122" t="s">
        <v>127</v>
      </c>
      <c r="E25" s="122" t="s">
        <v>128</v>
      </c>
      <c r="F25" s="122" t="s">
        <v>115</v>
      </c>
      <c r="G25" s="122" t="s">
        <v>129</v>
      </c>
      <c r="H25" s="122" t="s">
        <v>116</v>
      </c>
      <c r="I25" s="122" t="s">
        <v>130</v>
      </c>
      <c r="J25" s="122" t="s">
        <v>107</v>
      </c>
      <c r="K25" s="122" t="s">
        <v>131</v>
      </c>
      <c r="L25" s="122" t="s">
        <v>108</v>
      </c>
      <c r="M25" s="122" t="s">
        <v>132</v>
      </c>
      <c r="N25" s="122" t="s">
        <v>109</v>
      </c>
      <c r="O25" s="122" t="s">
        <v>133</v>
      </c>
      <c r="P25" s="123" t="s">
        <v>134</v>
      </c>
    </row>
    <row r="26" spans="1:16" ht="15">
      <c r="A26" s="128"/>
      <c r="B26" s="122" t="s">
        <v>110</v>
      </c>
      <c r="C26" s="124" t="s">
        <v>111</v>
      </c>
      <c r="D26" s="122" t="s">
        <v>110</v>
      </c>
      <c r="E26" s="124" t="s">
        <v>111</v>
      </c>
      <c r="F26" s="122" t="s">
        <v>110</v>
      </c>
      <c r="G26" s="124" t="s">
        <v>111</v>
      </c>
      <c r="H26" s="122" t="s">
        <v>110</v>
      </c>
      <c r="I26" s="122" t="s">
        <v>111</v>
      </c>
      <c r="J26" s="122" t="s">
        <v>110</v>
      </c>
      <c r="K26" s="122" t="s">
        <v>111</v>
      </c>
      <c r="L26" s="122" t="s">
        <v>110</v>
      </c>
      <c r="M26" s="122" t="s">
        <v>111</v>
      </c>
      <c r="N26" s="125" t="s">
        <v>110</v>
      </c>
      <c r="O26" s="122" t="s">
        <v>111</v>
      </c>
      <c r="P26" s="126" t="s">
        <v>112</v>
      </c>
    </row>
    <row r="27" spans="1:16">
      <c r="A27" s="127" t="s">
        <v>599</v>
      </c>
      <c r="B27" s="155">
        <v>393696</v>
      </c>
      <c r="C27" s="155">
        <v>393993</v>
      </c>
      <c r="D27" s="155">
        <v>513421</v>
      </c>
      <c r="E27" s="155">
        <v>397331</v>
      </c>
      <c r="F27" s="155">
        <v>743953</v>
      </c>
      <c r="G27" s="155">
        <v>501247</v>
      </c>
      <c r="H27" s="155">
        <v>922233</v>
      </c>
      <c r="I27" s="155">
        <v>455746</v>
      </c>
      <c r="J27" s="155">
        <v>735968</v>
      </c>
      <c r="K27" s="155">
        <v>292937</v>
      </c>
      <c r="L27" s="155">
        <v>347307</v>
      </c>
      <c r="M27" s="155">
        <v>93304</v>
      </c>
      <c r="N27" s="155">
        <v>3656578</v>
      </c>
      <c r="O27" s="155">
        <v>2134558</v>
      </c>
      <c r="P27" s="159">
        <v>5791136</v>
      </c>
    </row>
    <row r="28" spans="1:16" ht="27">
      <c r="A28" s="129" t="s">
        <v>600</v>
      </c>
      <c r="B28" s="182">
        <v>1.244</v>
      </c>
      <c r="C28" s="182">
        <v>1.266</v>
      </c>
      <c r="D28" s="182">
        <v>1.2150000000000001</v>
      </c>
      <c r="E28" s="182">
        <v>1.256</v>
      </c>
      <c r="F28" s="182">
        <v>1.1859999999999999</v>
      </c>
      <c r="G28" s="182">
        <v>1.2549999999999999</v>
      </c>
      <c r="H28" s="182">
        <v>1.258</v>
      </c>
      <c r="I28" s="182">
        <v>1.2070000000000001</v>
      </c>
      <c r="J28" s="182">
        <v>1.407</v>
      </c>
      <c r="K28" s="182">
        <v>1.304</v>
      </c>
      <c r="L28" s="182">
        <v>1.782</v>
      </c>
      <c r="M28" s="182">
        <v>1.494</v>
      </c>
      <c r="N28" s="182">
        <v>1.298</v>
      </c>
      <c r="O28" s="182">
        <v>1.262</v>
      </c>
      <c r="P28" s="183">
        <v>1.284</v>
      </c>
    </row>
    <row r="29" spans="1:16">
      <c r="A29" s="32" t="s">
        <v>777</v>
      </c>
    </row>
    <row r="30" spans="1:16">
      <c r="A30" s="78" t="s">
        <v>601</v>
      </c>
    </row>
    <row r="127" ht="12.75" customHeight="1"/>
  </sheetData>
  <pageMargins left="0.7" right="0.7" top="0.75" bottom="0.75" header="0.3" footer="0.3"/>
  <pageSetup paperSize="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O130"/>
  <sheetViews>
    <sheetView showGridLines="0" zoomScaleNormal="100" workbookViewId="0"/>
  </sheetViews>
  <sheetFormatPr defaultColWidth="9.33203125" defaultRowHeight="13.5" customHeight="1"/>
  <cols>
    <col min="1" max="1" width="29.5" style="2" customWidth="1"/>
    <col min="2" max="2" width="68.1640625" style="2" customWidth="1"/>
    <col min="3" max="3" width="13.5" style="2" customWidth="1"/>
    <col min="4" max="13" width="8.1640625" style="2" customWidth="1"/>
    <col min="14" max="16384" width="9.33203125" style="2"/>
  </cols>
  <sheetData>
    <row r="1" spans="1:15" ht="46.9" customHeight="1">
      <c r="A1" s="55" t="s">
        <v>23</v>
      </c>
    </row>
    <row r="2" spans="1:15" ht="17.25" customHeight="1">
      <c r="A2" s="33" t="s">
        <v>868</v>
      </c>
      <c r="B2" s="34"/>
      <c r="C2" s="3"/>
      <c r="D2" s="3"/>
      <c r="E2" s="3"/>
      <c r="F2" s="3"/>
      <c r="G2" s="3"/>
      <c r="H2" s="4"/>
    </row>
    <row r="3" spans="1:15" ht="17.25" customHeight="1">
      <c r="A3" s="25" t="s">
        <v>775</v>
      </c>
      <c r="B3" s="34"/>
      <c r="C3" s="5"/>
      <c r="D3" s="6"/>
      <c r="E3" s="6"/>
      <c r="F3" s="3"/>
      <c r="G3" s="3"/>
      <c r="H3" s="4"/>
    </row>
    <row r="4" spans="1:15" ht="17.25" customHeight="1">
      <c r="A4" s="35" t="s">
        <v>776</v>
      </c>
      <c r="B4" s="34"/>
      <c r="C4" s="5"/>
      <c r="D4" s="6"/>
      <c r="E4" s="6"/>
      <c r="F4" s="3"/>
      <c r="G4" s="3"/>
      <c r="H4" s="4"/>
    </row>
    <row r="5" spans="1:15" ht="15">
      <c r="A5" s="37" t="s">
        <v>0</v>
      </c>
      <c r="B5" s="62" t="s">
        <v>827</v>
      </c>
      <c r="D5" s="10"/>
      <c r="E5" s="10"/>
      <c r="F5" s="10"/>
      <c r="G5" s="3"/>
      <c r="H5" s="4"/>
    </row>
    <row r="6" spans="1:15" ht="15">
      <c r="A6" s="37" t="s">
        <v>1</v>
      </c>
      <c r="B6" s="68">
        <v>45756</v>
      </c>
      <c r="D6" s="12"/>
      <c r="E6" s="10"/>
      <c r="F6" s="10"/>
      <c r="G6" s="3"/>
      <c r="H6" s="4"/>
      <c r="I6" s="4"/>
      <c r="J6" s="4"/>
      <c r="K6" s="4"/>
      <c r="L6" s="4"/>
      <c r="M6" s="4"/>
      <c r="N6" s="4"/>
      <c r="O6" s="4"/>
    </row>
    <row r="7" spans="1:15" ht="15">
      <c r="A7" s="53" t="s">
        <v>20</v>
      </c>
      <c r="B7" s="62" t="s">
        <v>27</v>
      </c>
      <c r="D7" s="12"/>
      <c r="E7" s="10"/>
      <c r="F7" s="10"/>
      <c r="G7" s="6"/>
      <c r="H7" s="6"/>
      <c r="I7" s="6"/>
      <c r="J7" s="6"/>
      <c r="K7" s="6"/>
      <c r="L7" s="6"/>
      <c r="M7" s="6"/>
      <c r="N7" s="6"/>
      <c r="O7" s="6"/>
    </row>
    <row r="8" spans="1:15" ht="15">
      <c r="A8" s="37" t="s">
        <v>4</v>
      </c>
      <c r="B8" s="38" t="s">
        <v>28</v>
      </c>
      <c r="D8" s="16"/>
      <c r="E8" s="16"/>
      <c r="F8" s="16"/>
      <c r="G8" s="3"/>
      <c r="H8" s="4"/>
      <c r="I8" s="4"/>
      <c r="J8" s="4"/>
      <c r="K8" s="4"/>
      <c r="L8" s="4"/>
      <c r="M8" s="4"/>
      <c r="N8" s="4"/>
      <c r="O8" s="4"/>
    </row>
    <row r="9" spans="1:15" ht="15">
      <c r="A9" s="37" t="s">
        <v>13</v>
      </c>
      <c r="B9" s="26"/>
      <c r="C9" s="14"/>
      <c r="D9" s="16"/>
      <c r="E9" s="16"/>
      <c r="F9" s="16"/>
      <c r="G9" s="3"/>
      <c r="H9" s="4"/>
      <c r="I9" s="4"/>
      <c r="J9" s="4"/>
      <c r="K9" s="4"/>
      <c r="L9" s="4"/>
      <c r="M9" s="4"/>
      <c r="N9" s="4"/>
      <c r="O9" s="4"/>
    </row>
    <row r="10" spans="1:15" ht="15">
      <c r="A10" s="26" t="s">
        <v>5</v>
      </c>
      <c r="B10" s="62" t="s">
        <v>824</v>
      </c>
      <c r="C10" s="14"/>
      <c r="D10" s="16"/>
      <c r="E10" s="16"/>
      <c r="F10" s="16"/>
      <c r="G10" s="6"/>
      <c r="H10" s="6"/>
      <c r="I10" s="6"/>
      <c r="J10" s="6"/>
      <c r="K10" s="6"/>
      <c r="L10" s="6"/>
      <c r="M10" s="6"/>
      <c r="N10" s="6"/>
      <c r="O10" s="6"/>
    </row>
    <row r="11" spans="1:15" ht="15">
      <c r="A11" s="26" t="s">
        <v>6</v>
      </c>
      <c r="B11" s="52" t="s">
        <v>30</v>
      </c>
      <c r="C11" s="14"/>
      <c r="D11" s="16"/>
      <c r="E11" s="16"/>
      <c r="F11" s="16"/>
      <c r="G11" s="6"/>
      <c r="H11" s="6"/>
      <c r="I11" s="6"/>
      <c r="J11" s="6"/>
      <c r="K11" s="6"/>
      <c r="L11" s="6"/>
      <c r="M11" s="6"/>
      <c r="N11" s="6"/>
      <c r="O11" s="6"/>
    </row>
    <row r="12" spans="1:15" ht="15">
      <c r="A12" s="26" t="s">
        <v>7</v>
      </c>
      <c r="B12" s="38" t="s">
        <v>31</v>
      </c>
      <c r="C12" s="14"/>
      <c r="D12" s="16"/>
      <c r="E12" s="16"/>
      <c r="F12" s="16"/>
      <c r="G12" s="6"/>
      <c r="H12" s="6"/>
      <c r="I12" s="6"/>
      <c r="J12" s="6"/>
      <c r="K12" s="6"/>
      <c r="L12" s="6"/>
      <c r="M12" s="6"/>
      <c r="N12" s="6"/>
      <c r="O12" s="6"/>
    </row>
    <row r="13" spans="1:15" ht="13.5" customHeight="1">
      <c r="A13" s="26" t="s">
        <v>5</v>
      </c>
      <c r="B13" s="62" t="s">
        <v>722</v>
      </c>
      <c r="C13" s="8"/>
      <c r="E13" s="10"/>
      <c r="F13" s="10"/>
      <c r="G13" s="3"/>
      <c r="H13" s="4"/>
      <c r="I13" s="8"/>
      <c r="J13" s="8"/>
      <c r="K13" s="8"/>
      <c r="L13" s="8"/>
      <c r="M13" s="4"/>
      <c r="N13" s="4"/>
      <c r="O13" s="4"/>
    </row>
    <row r="14" spans="1:15" ht="13.5" customHeight="1">
      <c r="A14" s="26" t="s">
        <v>6</v>
      </c>
      <c r="B14" s="52" t="s">
        <v>30</v>
      </c>
      <c r="D14" s="10"/>
      <c r="E14" s="10"/>
      <c r="F14" s="10"/>
      <c r="G14" s="3"/>
      <c r="H14" s="8"/>
      <c r="I14" s="8"/>
      <c r="J14" s="8"/>
      <c r="K14" s="8"/>
      <c r="L14" s="8"/>
      <c r="M14" s="4"/>
      <c r="N14" s="4"/>
      <c r="O14" s="4"/>
    </row>
    <row r="15" spans="1:15" ht="13.5" customHeight="1">
      <c r="A15" s="26" t="s">
        <v>7</v>
      </c>
      <c r="B15" s="38" t="s">
        <v>31</v>
      </c>
      <c r="D15" s="10"/>
      <c r="E15" s="10"/>
      <c r="F15" s="10"/>
      <c r="G15" s="3"/>
      <c r="H15" s="8"/>
      <c r="I15" s="8"/>
      <c r="J15" s="8"/>
      <c r="K15" s="8"/>
      <c r="L15" s="8"/>
      <c r="M15" s="4"/>
      <c r="N15" s="4"/>
      <c r="O15" s="4"/>
    </row>
    <row r="16" spans="1:15" ht="15">
      <c r="A16" s="37" t="s">
        <v>14</v>
      </c>
      <c r="B16" s="26"/>
      <c r="D16" s="10"/>
      <c r="E16" s="10"/>
      <c r="F16" s="10"/>
      <c r="G16" s="3"/>
      <c r="H16" s="8"/>
      <c r="I16" s="4"/>
      <c r="J16" s="4"/>
      <c r="K16" s="4"/>
      <c r="L16" s="4"/>
      <c r="M16" s="4"/>
      <c r="N16" s="4"/>
      <c r="O16" s="4"/>
    </row>
    <row r="17" spans="1:15" ht="13.5" customHeight="1">
      <c r="A17" s="26" t="s">
        <v>5</v>
      </c>
      <c r="B17" s="26" t="s">
        <v>32</v>
      </c>
      <c r="C17" s="8"/>
      <c r="E17" s="10"/>
      <c r="F17" s="8"/>
      <c r="G17" s="4"/>
      <c r="H17" s="4"/>
      <c r="I17" s="4"/>
      <c r="J17" s="4"/>
      <c r="K17" s="4"/>
      <c r="L17" s="4"/>
      <c r="M17" s="4"/>
      <c r="N17" s="4"/>
      <c r="O17" s="4"/>
    </row>
    <row r="18" spans="1:15" ht="13.5" customHeight="1">
      <c r="A18" s="26" t="s">
        <v>6</v>
      </c>
      <c r="B18" s="52" t="s">
        <v>30</v>
      </c>
      <c r="D18" s="10"/>
      <c r="E18" s="10"/>
      <c r="F18" s="8"/>
      <c r="G18" s="4"/>
      <c r="H18" s="4"/>
    </row>
    <row r="19" spans="1:15" ht="13.5" customHeight="1">
      <c r="A19" s="26" t="s">
        <v>7</v>
      </c>
      <c r="B19" s="11" t="s">
        <v>33</v>
      </c>
      <c r="D19" s="10"/>
      <c r="E19" s="10"/>
      <c r="F19" s="8"/>
      <c r="G19" s="4"/>
      <c r="H19" s="4"/>
    </row>
    <row r="20" spans="1:15" ht="15">
      <c r="A20" s="26" t="s">
        <v>2</v>
      </c>
      <c r="B20" s="36"/>
      <c r="C20" s="8"/>
      <c r="D20" s="8"/>
      <c r="E20" s="8"/>
      <c r="F20" s="8"/>
      <c r="G20" s="4"/>
      <c r="H20" s="4"/>
    </row>
    <row r="21" spans="1:15" ht="13.5" customHeight="1">
      <c r="A21" s="26" t="s">
        <v>3</v>
      </c>
      <c r="B21" s="36"/>
      <c r="C21" s="8"/>
      <c r="D21" s="8"/>
      <c r="E21" s="8"/>
      <c r="F21" s="8"/>
      <c r="G21" s="4"/>
      <c r="H21" s="4"/>
    </row>
    <row r="22" spans="1:15" ht="13.5" customHeight="1">
      <c r="A22" s="8"/>
      <c r="B22" s="8"/>
      <c r="C22" s="8"/>
      <c r="D22" s="8"/>
      <c r="E22" s="8"/>
      <c r="F22" s="8"/>
      <c r="G22" s="4"/>
      <c r="H22" s="4"/>
    </row>
    <row r="23" spans="1:15" ht="13.5" customHeight="1">
      <c r="A23" s="8"/>
      <c r="B23" s="8"/>
      <c r="C23" s="8"/>
      <c r="D23" s="8"/>
      <c r="E23" s="8"/>
      <c r="F23" s="8"/>
      <c r="G23" s="4"/>
      <c r="H23" s="4"/>
    </row>
    <row r="24" spans="1:15" ht="13.5" customHeight="1">
      <c r="A24" s="11"/>
      <c r="B24" s="11"/>
      <c r="C24" s="11"/>
      <c r="D24" s="11"/>
      <c r="E24" s="11"/>
      <c r="F24" s="11"/>
    </row>
    <row r="25" spans="1:15" ht="13.5" customHeight="1">
      <c r="A25" s="11"/>
      <c r="B25" s="11"/>
      <c r="C25" s="11"/>
      <c r="D25" s="11"/>
      <c r="E25" s="11"/>
      <c r="F25" s="11"/>
    </row>
    <row r="26" spans="1:15" ht="13.5" customHeight="1">
      <c r="A26" s="11"/>
      <c r="B26" s="11"/>
      <c r="C26" s="11"/>
      <c r="D26" s="11"/>
      <c r="E26" s="11"/>
      <c r="F26" s="11"/>
    </row>
    <row r="27" spans="1:15" ht="13.5" customHeight="1">
      <c r="A27" s="11"/>
      <c r="B27" s="11"/>
      <c r="C27" s="11"/>
      <c r="D27" s="11"/>
      <c r="E27" s="11"/>
      <c r="F27" s="11"/>
    </row>
    <row r="28" spans="1:15" ht="13.5" customHeight="1">
      <c r="A28" s="11"/>
      <c r="B28" s="11"/>
      <c r="C28" s="11"/>
      <c r="D28" s="11"/>
      <c r="E28" s="11"/>
      <c r="F28" s="11"/>
    </row>
    <row r="29" spans="1:15" ht="13.5" customHeight="1">
      <c r="A29" s="11"/>
      <c r="B29" s="11"/>
      <c r="C29" s="11"/>
      <c r="D29" s="11"/>
      <c r="E29" s="11"/>
      <c r="F29" s="11"/>
    </row>
    <row r="30" spans="1:15" ht="13.5" customHeight="1">
      <c r="A30" s="11"/>
      <c r="B30" s="11"/>
      <c r="C30" s="11"/>
      <c r="D30" s="11"/>
      <c r="E30" s="11"/>
      <c r="F30" s="11"/>
    </row>
    <row r="130" ht="12.75" customHeight="1"/>
  </sheetData>
  <hyperlinks>
    <hyperlink ref="B15" r:id="rId1" xr:uid="{84C81D37-E20A-4D9C-89AF-E5B6746AF6F6}"/>
    <hyperlink ref="B19" r:id="rId2" xr:uid="{907D0D51-3B0C-4F55-B0DD-CE1EE237E2AD}"/>
    <hyperlink ref="B8" r:id="rId3" xr:uid="{B157D4F9-4E9C-46F5-9167-62BCE92B8B7B}"/>
    <hyperlink ref="B12" r:id="rId4" xr:uid="{370E1FA3-2F3C-4F7A-9F9D-31A871309CF5}"/>
  </hyperlinks>
  <pageMargins left="0.7" right="0.7" top="0.75" bottom="0.75" header="0.3" footer="0.3"/>
  <pageSetup paperSize="9" orientation="portrait" r:id="rId5"/>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099D1-2D0F-4C66-8C84-D2068A808FDA}">
  <sheetPr codeName="Blad14">
    <tabColor theme="2" tint="-9.9978637043366805E-2"/>
  </sheetPr>
  <dimension ref="A1:Q320"/>
  <sheetViews>
    <sheetView showGridLines="0" zoomScaleNormal="100" workbookViewId="0">
      <pane ySplit="4" topLeftCell="A5" activePane="bottomLeft" state="frozen"/>
      <selection activeCell="E44" sqref="E44"/>
      <selection pane="bottomLeft"/>
    </sheetView>
  </sheetViews>
  <sheetFormatPr defaultColWidth="9.33203125" defaultRowHeight="13.5"/>
  <cols>
    <col min="1" max="1" width="14.5" style="82" customWidth="1"/>
    <col min="2" max="2" width="19.1640625" style="24" customWidth="1"/>
    <col min="3" max="9" width="13.33203125" style="146" customWidth="1"/>
    <col min="10" max="12" width="9.33203125" style="24" customWidth="1"/>
    <col min="13" max="16384" width="9.33203125" style="24"/>
  </cols>
  <sheetData>
    <row r="1" spans="1:9">
      <c r="A1" s="131" t="s">
        <v>602</v>
      </c>
    </row>
    <row r="2" spans="1:9" ht="17.25" customHeight="1">
      <c r="A2" s="215" t="s">
        <v>742</v>
      </c>
      <c r="B2" s="60"/>
      <c r="C2" s="148"/>
      <c r="D2" s="148"/>
      <c r="E2" s="148"/>
      <c r="F2" s="148"/>
      <c r="G2" s="148"/>
      <c r="H2" s="148"/>
      <c r="I2" s="148"/>
    </row>
    <row r="3" spans="1:9" ht="17.25" customHeight="1">
      <c r="A3" s="58" t="s">
        <v>743</v>
      </c>
      <c r="B3" s="59"/>
      <c r="C3" s="150"/>
      <c r="D3" s="150"/>
      <c r="E3" s="150"/>
      <c r="F3" s="150"/>
      <c r="G3" s="150"/>
      <c r="H3" s="150"/>
      <c r="I3" s="150"/>
    </row>
    <row r="4" spans="1:9" ht="15">
      <c r="A4" s="125" t="s">
        <v>122</v>
      </c>
      <c r="B4" s="136" t="s">
        <v>121</v>
      </c>
      <c r="C4" s="156" t="s">
        <v>603</v>
      </c>
      <c r="D4" s="157" t="s">
        <v>586</v>
      </c>
      <c r="E4" s="157" t="s">
        <v>587</v>
      </c>
      <c r="F4" s="157" t="s">
        <v>588</v>
      </c>
      <c r="G4" s="157" t="s">
        <v>589</v>
      </c>
      <c r="H4" s="156" t="s">
        <v>604</v>
      </c>
      <c r="I4" s="156" t="s">
        <v>109</v>
      </c>
    </row>
    <row r="5" spans="1:9">
      <c r="A5" s="101">
        <v>0</v>
      </c>
      <c r="B5" s="117" t="s">
        <v>142</v>
      </c>
      <c r="C5" s="140">
        <v>49190</v>
      </c>
      <c r="D5" s="141">
        <v>20598</v>
      </c>
      <c r="E5" s="140">
        <v>24252</v>
      </c>
      <c r="F5" s="141">
        <v>16888</v>
      </c>
      <c r="G5" s="140">
        <v>13007</v>
      </c>
      <c r="H5" s="141">
        <v>29858</v>
      </c>
      <c r="I5" s="140">
        <v>153793</v>
      </c>
    </row>
    <row r="6" spans="1:9">
      <c r="A6" s="104" t="s">
        <v>143</v>
      </c>
      <c r="B6" s="110" t="s">
        <v>533</v>
      </c>
      <c r="C6" s="102">
        <v>9489</v>
      </c>
      <c r="D6" s="142">
        <v>4166</v>
      </c>
      <c r="E6" s="102">
        <v>4484</v>
      </c>
      <c r="F6" s="142">
        <v>3170</v>
      </c>
      <c r="G6" s="102">
        <v>2830</v>
      </c>
      <c r="H6" s="142">
        <v>7553</v>
      </c>
      <c r="I6" s="102">
        <v>31692</v>
      </c>
    </row>
    <row r="7" spans="1:9">
      <c r="A7" s="95" t="s">
        <v>145</v>
      </c>
      <c r="B7" s="109" t="s">
        <v>146</v>
      </c>
      <c r="C7" s="140">
        <v>141</v>
      </c>
      <c r="D7" s="141">
        <v>67</v>
      </c>
      <c r="E7" s="140">
        <v>82</v>
      </c>
      <c r="F7" s="141">
        <v>68</v>
      </c>
      <c r="G7" s="140">
        <v>62</v>
      </c>
      <c r="H7" s="141">
        <v>110</v>
      </c>
      <c r="I7" s="140">
        <v>530</v>
      </c>
    </row>
    <row r="8" spans="1:9">
      <c r="A8" s="95" t="s">
        <v>148</v>
      </c>
      <c r="B8" s="109" t="s">
        <v>149</v>
      </c>
      <c r="C8" s="143">
        <v>114</v>
      </c>
      <c r="D8" s="144">
        <v>49</v>
      </c>
      <c r="E8" s="143">
        <v>58</v>
      </c>
      <c r="F8" s="144">
        <v>53</v>
      </c>
      <c r="G8" s="143">
        <v>30</v>
      </c>
      <c r="H8" s="144">
        <v>72</v>
      </c>
      <c r="I8" s="143">
        <v>376</v>
      </c>
    </row>
    <row r="9" spans="1:9">
      <c r="A9" s="95" t="s">
        <v>150</v>
      </c>
      <c r="B9" s="109" t="s">
        <v>151</v>
      </c>
      <c r="C9" s="143">
        <v>172</v>
      </c>
      <c r="D9" s="144">
        <v>76</v>
      </c>
      <c r="E9" s="143">
        <v>98</v>
      </c>
      <c r="F9" s="144">
        <v>71</v>
      </c>
      <c r="G9" s="143">
        <v>70</v>
      </c>
      <c r="H9" s="144">
        <v>130</v>
      </c>
      <c r="I9" s="143">
        <v>617</v>
      </c>
    </row>
    <row r="10" spans="1:9">
      <c r="A10" s="95" t="s">
        <v>152</v>
      </c>
      <c r="B10" s="109" t="s">
        <v>153</v>
      </c>
      <c r="C10" s="143">
        <v>121</v>
      </c>
      <c r="D10" s="144">
        <v>62</v>
      </c>
      <c r="E10" s="143">
        <v>82</v>
      </c>
      <c r="F10" s="144">
        <v>72</v>
      </c>
      <c r="G10" s="143">
        <v>60</v>
      </c>
      <c r="H10" s="144">
        <v>86</v>
      </c>
      <c r="I10" s="143">
        <v>483</v>
      </c>
    </row>
    <row r="11" spans="1:9">
      <c r="A11" s="95" t="s">
        <v>154</v>
      </c>
      <c r="B11" s="109" t="s">
        <v>155</v>
      </c>
      <c r="C11" s="143">
        <v>385</v>
      </c>
      <c r="D11" s="144">
        <v>203</v>
      </c>
      <c r="E11" s="143">
        <v>146</v>
      </c>
      <c r="F11" s="144">
        <v>93</v>
      </c>
      <c r="G11" s="143">
        <v>87</v>
      </c>
      <c r="H11" s="144">
        <v>396</v>
      </c>
      <c r="I11" s="143">
        <v>1310</v>
      </c>
    </row>
    <row r="12" spans="1:9">
      <c r="A12" s="95" t="s">
        <v>156</v>
      </c>
      <c r="B12" s="109" t="s">
        <v>157</v>
      </c>
      <c r="C12" s="143">
        <v>283</v>
      </c>
      <c r="D12" s="144">
        <v>52</v>
      </c>
      <c r="E12" s="143">
        <v>49</v>
      </c>
      <c r="F12" s="144">
        <v>45</v>
      </c>
      <c r="G12" s="143">
        <v>43</v>
      </c>
      <c r="H12" s="144">
        <v>71</v>
      </c>
      <c r="I12" s="143">
        <v>543</v>
      </c>
    </row>
    <row r="13" spans="1:9">
      <c r="A13" s="95" t="s">
        <v>158</v>
      </c>
      <c r="B13" s="109" t="s">
        <v>159</v>
      </c>
      <c r="C13" s="143">
        <v>325</v>
      </c>
      <c r="D13" s="144">
        <v>125</v>
      </c>
      <c r="E13" s="143">
        <v>159</v>
      </c>
      <c r="F13" s="144">
        <v>112</v>
      </c>
      <c r="G13" s="143">
        <v>124</v>
      </c>
      <c r="H13" s="144">
        <v>264</v>
      </c>
      <c r="I13" s="143">
        <v>1109</v>
      </c>
    </row>
    <row r="14" spans="1:9">
      <c r="A14" s="95" t="s">
        <v>160</v>
      </c>
      <c r="B14" s="109" t="s">
        <v>161</v>
      </c>
      <c r="C14" s="143">
        <v>371</v>
      </c>
      <c r="D14" s="144">
        <v>125</v>
      </c>
      <c r="E14" s="143">
        <v>124</v>
      </c>
      <c r="F14" s="144">
        <v>93</v>
      </c>
      <c r="G14" s="143">
        <v>78</v>
      </c>
      <c r="H14" s="144">
        <v>229</v>
      </c>
      <c r="I14" s="143">
        <v>1020</v>
      </c>
    </row>
    <row r="15" spans="1:9">
      <c r="A15" s="95" t="s">
        <v>162</v>
      </c>
      <c r="B15" s="109" t="s">
        <v>163</v>
      </c>
      <c r="C15" s="143">
        <v>83</v>
      </c>
      <c r="D15" s="144">
        <v>21</v>
      </c>
      <c r="E15" s="143">
        <v>27</v>
      </c>
      <c r="F15" s="144">
        <v>20</v>
      </c>
      <c r="G15" s="143">
        <v>25</v>
      </c>
      <c r="H15" s="144">
        <v>79</v>
      </c>
      <c r="I15" s="143">
        <v>255</v>
      </c>
    </row>
    <row r="16" spans="1:9">
      <c r="A16" s="95" t="s">
        <v>164</v>
      </c>
      <c r="B16" s="109" t="s">
        <v>165</v>
      </c>
      <c r="C16" s="143">
        <v>274</v>
      </c>
      <c r="D16" s="144">
        <v>121</v>
      </c>
      <c r="E16" s="143">
        <v>164</v>
      </c>
      <c r="F16" s="144">
        <v>101</v>
      </c>
      <c r="G16" s="143">
        <v>100</v>
      </c>
      <c r="H16" s="144">
        <v>204</v>
      </c>
      <c r="I16" s="143">
        <v>964</v>
      </c>
    </row>
    <row r="17" spans="1:9">
      <c r="A17" s="95" t="s">
        <v>166</v>
      </c>
      <c r="B17" s="109" t="s">
        <v>167</v>
      </c>
      <c r="C17" s="143">
        <v>115</v>
      </c>
      <c r="D17" s="144">
        <v>58</v>
      </c>
      <c r="E17" s="143">
        <v>76</v>
      </c>
      <c r="F17" s="144">
        <v>76</v>
      </c>
      <c r="G17" s="143">
        <v>54</v>
      </c>
      <c r="H17" s="144">
        <v>246</v>
      </c>
      <c r="I17" s="143">
        <v>625</v>
      </c>
    </row>
    <row r="18" spans="1:9">
      <c r="A18" s="95" t="s">
        <v>168</v>
      </c>
      <c r="B18" s="109" t="s">
        <v>169</v>
      </c>
      <c r="C18" s="143">
        <v>128</v>
      </c>
      <c r="D18" s="144">
        <v>49</v>
      </c>
      <c r="E18" s="143">
        <v>55</v>
      </c>
      <c r="F18" s="144">
        <v>34</v>
      </c>
      <c r="G18" s="143">
        <v>29</v>
      </c>
      <c r="H18" s="144">
        <v>106</v>
      </c>
      <c r="I18" s="143">
        <v>401</v>
      </c>
    </row>
    <row r="19" spans="1:9">
      <c r="A19" s="95" t="s">
        <v>170</v>
      </c>
      <c r="B19" s="109" t="s">
        <v>171</v>
      </c>
      <c r="C19" s="143">
        <v>30</v>
      </c>
      <c r="D19" s="144">
        <v>20</v>
      </c>
      <c r="E19" s="186" t="s">
        <v>147</v>
      </c>
      <c r="F19" s="213" t="s">
        <v>147</v>
      </c>
      <c r="G19" s="143">
        <v>4</v>
      </c>
      <c r="H19" s="144">
        <v>46</v>
      </c>
      <c r="I19" s="143">
        <v>131</v>
      </c>
    </row>
    <row r="20" spans="1:9">
      <c r="A20" s="95" t="s">
        <v>172</v>
      </c>
      <c r="B20" s="109" t="s">
        <v>173</v>
      </c>
      <c r="C20" s="143">
        <v>848</v>
      </c>
      <c r="D20" s="144">
        <v>20</v>
      </c>
      <c r="E20" s="143" t="s">
        <v>147</v>
      </c>
      <c r="F20" s="144" t="s">
        <v>147</v>
      </c>
      <c r="G20" s="143">
        <v>0</v>
      </c>
      <c r="H20" s="144">
        <v>0</v>
      </c>
      <c r="I20" s="143">
        <v>871</v>
      </c>
    </row>
    <row r="21" spans="1:9">
      <c r="A21" s="95" t="s">
        <v>174</v>
      </c>
      <c r="B21" s="109" t="s">
        <v>175</v>
      </c>
      <c r="C21" s="143">
        <v>82</v>
      </c>
      <c r="D21" s="144">
        <v>53</v>
      </c>
      <c r="E21" s="143">
        <v>85</v>
      </c>
      <c r="F21" s="144">
        <v>61</v>
      </c>
      <c r="G21" s="143">
        <v>49</v>
      </c>
      <c r="H21" s="144">
        <v>123</v>
      </c>
      <c r="I21" s="143">
        <v>453</v>
      </c>
    </row>
    <row r="22" spans="1:9">
      <c r="A22" s="95" t="s">
        <v>176</v>
      </c>
      <c r="B22" s="109" t="s">
        <v>177</v>
      </c>
      <c r="C22" s="143">
        <v>246</v>
      </c>
      <c r="D22" s="144">
        <v>122</v>
      </c>
      <c r="E22" s="143">
        <v>113</v>
      </c>
      <c r="F22" s="144">
        <v>118</v>
      </c>
      <c r="G22" s="143">
        <v>87</v>
      </c>
      <c r="H22" s="144">
        <v>116</v>
      </c>
      <c r="I22" s="143">
        <v>802</v>
      </c>
    </row>
    <row r="23" spans="1:9">
      <c r="A23" s="95" t="s">
        <v>178</v>
      </c>
      <c r="B23" s="109" t="s">
        <v>144</v>
      </c>
      <c r="C23" s="143">
        <v>3823</v>
      </c>
      <c r="D23" s="144">
        <v>2206</v>
      </c>
      <c r="E23" s="143">
        <v>2126</v>
      </c>
      <c r="F23" s="144">
        <v>1419</v>
      </c>
      <c r="G23" s="143">
        <v>1291</v>
      </c>
      <c r="H23" s="144">
        <v>3339</v>
      </c>
      <c r="I23" s="143">
        <v>14204</v>
      </c>
    </row>
    <row r="24" spans="1:9">
      <c r="A24" s="95" t="s">
        <v>179</v>
      </c>
      <c r="B24" s="109" t="s">
        <v>180</v>
      </c>
      <c r="C24" s="143">
        <v>253</v>
      </c>
      <c r="D24" s="144">
        <v>129</v>
      </c>
      <c r="E24" s="143">
        <v>212</v>
      </c>
      <c r="F24" s="144">
        <v>176</v>
      </c>
      <c r="G24" s="143">
        <v>119</v>
      </c>
      <c r="H24" s="144">
        <v>289</v>
      </c>
      <c r="I24" s="143">
        <v>1178</v>
      </c>
    </row>
    <row r="25" spans="1:9">
      <c r="A25" s="95" t="s">
        <v>181</v>
      </c>
      <c r="B25" s="109" t="s">
        <v>182</v>
      </c>
      <c r="C25" s="143">
        <v>401</v>
      </c>
      <c r="D25" s="144">
        <v>121</v>
      </c>
      <c r="E25" s="143">
        <v>187</v>
      </c>
      <c r="F25" s="144">
        <v>97</v>
      </c>
      <c r="G25" s="143">
        <v>134</v>
      </c>
      <c r="H25" s="144">
        <v>480</v>
      </c>
      <c r="I25" s="143">
        <v>1420</v>
      </c>
    </row>
    <row r="26" spans="1:9">
      <c r="A26" s="95" t="s">
        <v>183</v>
      </c>
      <c r="B26" s="109" t="s">
        <v>184</v>
      </c>
      <c r="C26" s="143">
        <v>154</v>
      </c>
      <c r="D26" s="144">
        <v>76</v>
      </c>
      <c r="E26" s="143">
        <v>61</v>
      </c>
      <c r="F26" s="144">
        <v>52</v>
      </c>
      <c r="G26" s="143">
        <v>47</v>
      </c>
      <c r="H26" s="144">
        <v>161</v>
      </c>
      <c r="I26" s="143">
        <v>551</v>
      </c>
    </row>
    <row r="27" spans="1:9">
      <c r="A27" s="95" t="s">
        <v>185</v>
      </c>
      <c r="B27" s="109" t="s">
        <v>186</v>
      </c>
      <c r="C27" s="143">
        <v>221</v>
      </c>
      <c r="D27" s="144">
        <v>81</v>
      </c>
      <c r="E27" s="143">
        <v>122</v>
      </c>
      <c r="F27" s="144">
        <v>73</v>
      </c>
      <c r="G27" s="143">
        <v>86</v>
      </c>
      <c r="H27" s="144">
        <v>293</v>
      </c>
      <c r="I27" s="143">
        <v>876</v>
      </c>
    </row>
    <row r="28" spans="1:9">
      <c r="A28" s="95" t="s">
        <v>187</v>
      </c>
      <c r="B28" s="109" t="s">
        <v>188</v>
      </c>
      <c r="C28" s="143">
        <v>223</v>
      </c>
      <c r="D28" s="144">
        <v>116</v>
      </c>
      <c r="E28" s="143">
        <v>91</v>
      </c>
      <c r="F28" s="144">
        <v>71</v>
      </c>
      <c r="G28" s="143">
        <v>49</v>
      </c>
      <c r="H28" s="144">
        <v>215</v>
      </c>
      <c r="I28" s="143">
        <v>765</v>
      </c>
    </row>
    <row r="29" spans="1:9">
      <c r="A29" s="95" t="s">
        <v>189</v>
      </c>
      <c r="B29" s="109" t="s">
        <v>190</v>
      </c>
      <c r="C29" s="143">
        <v>54</v>
      </c>
      <c r="D29" s="144">
        <v>13</v>
      </c>
      <c r="E29" s="143">
        <v>22</v>
      </c>
      <c r="F29" s="144">
        <v>28</v>
      </c>
      <c r="G29" s="143">
        <v>20</v>
      </c>
      <c r="H29" s="144">
        <v>36</v>
      </c>
      <c r="I29" s="143">
        <v>173</v>
      </c>
    </row>
    <row r="30" spans="1:9">
      <c r="A30" s="95" t="s">
        <v>191</v>
      </c>
      <c r="B30" s="109" t="s">
        <v>192</v>
      </c>
      <c r="C30" s="143">
        <v>419</v>
      </c>
      <c r="D30" s="144">
        <v>119</v>
      </c>
      <c r="E30" s="143">
        <v>172</v>
      </c>
      <c r="F30" s="144">
        <v>114</v>
      </c>
      <c r="G30" s="143">
        <v>89</v>
      </c>
      <c r="H30" s="144">
        <v>235</v>
      </c>
      <c r="I30" s="143">
        <v>1148</v>
      </c>
    </row>
    <row r="31" spans="1:9">
      <c r="A31" s="95" t="s">
        <v>193</v>
      </c>
      <c r="B31" s="109" t="s">
        <v>194</v>
      </c>
      <c r="C31" s="143">
        <v>91</v>
      </c>
      <c r="D31" s="144">
        <v>39</v>
      </c>
      <c r="E31" s="143">
        <v>79</v>
      </c>
      <c r="F31" s="144">
        <v>58</v>
      </c>
      <c r="G31" s="143">
        <v>45</v>
      </c>
      <c r="H31" s="144">
        <v>107</v>
      </c>
      <c r="I31" s="143">
        <v>419</v>
      </c>
    </row>
    <row r="32" spans="1:9">
      <c r="A32" s="118" t="s">
        <v>195</v>
      </c>
      <c r="B32" s="119" t="s">
        <v>196</v>
      </c>
      <c r="C32" s="143">
        <v>138</v>
      </c>
      <c r="D32" s="144">
        <v>45</v>
      </c>
      <c r="E32" s="143">
        <v>72</v>
      </c>
      <c r="F32" s="144">
        <v>51</v>
      </c>
      <c r="G32" s="143">
        <v>48</v>
      </c>
      <c r="H32" s="144">
        <v>123</v>
      </c>
      <c r="I32" s="143">
        <v>477</v>
      </c>
    </row>
    <row r="33" spans="1:9">
      <c r="A33" s="104" t="s">
        <v>197</v>
      </c>
      <c r="B33" s="110" t="s">
        <v>534</v>
      </c>
      <c r="C33" s="105">
        <v>1636</v>
      </c>
      <c r="D33" s="145">
        <v>689</v>
      </c>
      <c r="E33" s="105">
        <v>773</v>
      </c>
      <c r="F33" s="145">
        <v>519</v>
      </c>
      <c r="G33" s="105">
        <v>455</v>
      </c>
      <c r="H33" s="145">
        <v>953</v>
      </c>
      <c r="I33" s="105">
        <v>5025</v>
      </c>
    </row>
    <row r="34" spans="1:9">
      <c r="A34" s="95" t="s">
        <v>199</v>
      </c>
      <c r="B34" s="109" t="s">
        <v>200</v>
      </c>
      <c r="C34" s="143">
        <v>77</v>
      </c>
      <c r="D34" s="144">
        <v>36</v>
      </c>
      <c r="E34" s="143">
        <v>37</v>
      </c>
      <c r="F34" s="144">
        <v>29</v>
      </c>
      <c r="G34" s="143">
        <v>23</v>
      </c>
      <c r="H34" s="144">
        <v>56</v>
      </c>
      <c r="I34" s="143">
        <v>258</v>
      </c>
    </row>
    <row r="35" spans="1:9">
      <c r="A35" s="95" t="s">
        <v>201</v>
      </c>
      <c r="B35" s="109" t="s">
        <v>202</v>
      </c>
      <c r="C35" s="143">
        <v>22</v>
      </c>
      <c r="D35" s="144">
        <v>16</v>
      </c>
      <c r="E35" s="143">
        <v>22</v>
      </c>
      <c r="F35" s="144">
        <v>19</v>
      </c>
      <c r="G35" s="143">
        <v>24</v>
      </c>
      <c r="H35" s="144">
        <v>77</v>
      </c>
      <c r="I35" s="143">
        <v>180</v>
      </c>
    </row>
    <row r="36" spans="1:9">
      <c r="A36" s="95" t="s">
        <v>203</v>
      </c>
      <c r="B36" s="109" t="s">
        <v>204</v>
      </c>
      <c r="C36" s="143">
        <v>49</v>
      </c>
      <c r="D36" s="144">
        <v>19</v>
      </c>
      <c r="E36" s="143">
        <v>14</v>
      </c>
      <c r="F36" s="144">
        <v>18</v>
      </c>
      <c r="G36" s="143">
        <v>19</v>
      </c>
      <c r="H36" s="144">
        <v>18</v>
      </c>
      <c r="I36" s="143">
        <v>137</v>
      </c>
    </row>
    <row r="37" spans="1:9">
      <c r="A37" s="95" t="s">
        <v>205</v>
      </c>
      <c r="B37" s="109" t="s">
        <v>206</v>
      </c>
      <c r="C37" s="143">
        <v>78</v>
      </c>
      <c r="D37" s="144">
        <v>34</v>
      </c>
      <c r="E37" s="143">
        <v>34</v>
      </c>
      <c r="F37" s="144">
        <v>24</v>
      </c>
      <c r="G37" s="143">
        <v>21</v>
      </c>
      <c r="H37" s="144">
        <v>32</v>
      </c>
      <c r="I37" s="143">
        <v>223</v>
      </c>
    </row>
    <row r="38" spans="1:9">
      <c r="A38" s="95" t="s">
        <v>207</v>
      </c>
      <c r="B38" s="109" t="s">
        <v>208</v>
      </c>
      <c r="C38" s="143">
        <v>174</v>
      </c>
      <c r="D38" s="144">
        <v>54</v>
      </c>
      <c r="E38" s="143">
        <v>65</v>
      </c>
      <c r="F38" s="144">
        <v>40</v>
      </c>
      <c r="G38" s="143">
        <v>29</v>
      </c>
      <c r="H38" s="144">
        <v>26</v>
      </c>
      <c r="I38" s="143">
        <v>388</v>
      </c>
    </row>
    <row r="39" spans="1:9">
      <c r="A39" s="95" t="s">
        <v>209</v>
      </c>
      <c r="B39" s="109" t="s">
        <v>198</v>
      </c>
      <c r="C39" s="143">
        <v>904</v>
      </c>
      <c r="D39" s="144">
        <v>381</v>
      </c>
      <c r="E39" s="143">
        <v>409</v>
      </c>
      <c r="F39" s="144">
        <v>262</v>
      </c>
      <c r="G39" s="143">
        <v>216</v>
      </c>
      <c r="H39" s="144">
        <v>453</v>
      </c>
      <c r="I39" s="143">
        <v>2625</v>
      </c>
    </row>
    <row r="40" spans="1:9">
      <c r="A40" s="95" t="s">
        <v>210</v>
      </c>
      <c r="B40" s="109" t="s">
        <v>211</v>
      </c>
      <c r="C40" s="143">
        <v>187</v>
      </c>
      <c r="D40" s="144">
        <v>98</v>
      </c>
      <c r="E40" s="143">
        <v>112</v>
      </c>
      <c r="F40" s="144">
        <v>77</v>
      </c>
      <c r="G40" s="143">
        <v>66</v>
      </c>
      <c r="H40" s="144">
        <v>190</v>
      </c>
      <c r="I40" s="143">
        <v>730</v>
      </c>
    </row>
    <row r="41" spans="1:9">
      <c r="A41" s="118" t="s">
        <v>212</v>
      </c>
      <c r="B41" s="119" t="s">
        <v>213</v>
      </c>
      <c r="C41" s="143">
        <v>147</v>
      </c>
      <c r="D41" s="144">
        <v>51</v>
      </c>
      <c r="E41" s="143">
        <v>82</v>
      </c>
      <c r="F41" s="144">
        <v>51</v>
      </c>
      <c r="G41" s="143">
        <v>57</v>
      </c>
      <c r="H41" s="144">
        <v>102</v>
      </c>
      <c r="I41" s="143">
        <v>490</v>
      </c>
    </row>
    <row r="42" spans="1:9">
      <c r="A42" s="104" t="s">
        <v>214</v>
      </c>
      <c r="B42" s="110" t="s">
        <v>549</v>
      </c>
      <c r="C42" s="105">
        <v>1395</v>
      </c>
      <c r="D42" s="145">
        <v>664</v>
      </c>
      <c r="E42" s="105">
        <v>676</v>
      </c>
      <c r="F42" s="145">
        <v>428</v>
      </c>
      <c r="G42" s="105">
        <v>358</v>
      </c>
      <c r="H42" s="145">
        <v>666</v>
      </c>
      <c r="I42" s="105">
        <v>4187</v>
      </c>
    </row>
    <row r="43" spans="1:9">
      <c r="A43" s="95" t="s">
        <v>215</v>
      </c>
      <c r="B43" s="109" t="s">
        <v>216</v>
      </c>
      <c r="C43" s="143">
        <v>135</v>
      </c>
      <c r="D43" s="144">
        <v>53</v>
      </c>
      <c r="E43" s="143">
        <v>0</v>
      </c>
      <c r="F43" s="144" t="s">
        <v>147</v>
      </c>
      <c r="G43" s="143" t="s">
        <v>147</v>
      </c>
      <c r="H43" s="144">
        <v>0</v>
      </c>
      <c r="I43" s="143">
        <v>192</v>
      </c>
    </row>
    <row r="44" spans="1:9">
      <c r="A44" s="95" t="s">
        <v>217</v>
      </c>
      <c r="B44" s="109" t="s">
        <v>218</v>
      </c>
      <c r="C44" s="143">
        <v>38</v>
      </c>
      <c r="D44" s="144">
        <v>24</v>
      </c>
      <c r="E44" s="143">
        <v>31</v>
      </c>
      <c r="F44" s="144">
        <v>27</v>
      </c>
      <c r="G44" s="143">
        <v>17</v>
      </c>
      <c r="H44" s="144">
        <v>29</v>
      </c>
      <c r="I44" s="143">
        <v>166</v>
      </c>
    </row>
    <row r="45" spans="1:9">
      <c r="A45" s="95" t="s">
        <v>219</v>
      </c>
      <c r="B45" s="109" t="s">
        <v>220</v>
      </c>
      <c r="C45" s="143">
        <v>228</v>
      </c>
      <c r="D45" s="144">
        <v>138</v>
      </c>
      <c r="E45" s="143">
        <v>167</v>
      </c>
      <c r="F45" s="144">
        <v>91</v>
      </c>
      <c r="G45" s="143">
        <v>110</v>
      </c>
      <c r="H45" s="144">
        <v>207</v>
      </c>
      <c r="I45" s="143">
        <v>941</v>
      </c>
    </row>
    <row r="46" spans="1:9">
      <c r="A46" s="95" t="s">
        <v>221</v>
      </c>
      <c r="B46" s="109" t="s">
        <v>222</v>
      </c>
      <c r="C46" s="143">
        <v>79</v>
      </c>
      <c r="D46" s="144">
        <v>27</v>
      </c>
      <c r="E46" s="143">
        <v>47</v>
      </c>
      <c r="F46" s="144">
        <v>30</v>
      </c>
      <c r="G46" s="143">
        <v>30</v>
      </c>
      <c r="H46" s="144">
        <v>42</v>
      </c>
      <c r="I46" s="143">
        <v>255</v>
      </c>
    </row>
    <row r="47" spans="1:9">
      <c r="A47" s="95" t="s">
        <v>223</v>
      </c>
      <c r="B47" s="109" t="s">
        <v>224</v>
      </c>
      <c r="C47" s="143">
        <v>89</v>
      </c>
      <c r="D47" s="144">
        <v>21</v>
      </c>
      <c r="E47" s="143">
        <v>6</v>
      </c>
      <c r="F47" s="144">
        <v>0</v>
      </c>
      <c r="G47" s="143" t="s">
        <v>147</v>
      </c>
      <c r="H47" s="144">
        <v>0</v>
      </c>
      <c r="I47" s="143">
        <v>117</v>
      </c>
    </row>
    <row r="48" spans="1:9">
      <c r="A48" s="95" t="s">
        <v>225</v>
      </c>
      <c r="B48" s="109" t="s">
        <v>226</v>
      </c>
      <c r="C48" s="143">
        <v>95</v>
      </c>
      <c r="D48" s="144">
        <v>79</v>
      </c>
      <c r="E48" s="143">
        <v>115</v>
      </c>
      <c r="F48" s="144">
        <v>96</v>
      </c>
      <c r="G48" s="143">
        <v>56</v>
      </c>
      <c r="H48" s="144">
        <v>98</v>
      </c>
      <c r="I48" s="143">
        <v>539</v>
      </c>
    </row>
    <row r="49" spans="1:9">
      <c r="A49" s="95" t="s">
        <v>227</v>
      </c>
      <c r="B49" s="109" t="s">
        <v>228</v>
      </c>
      <c r="C49" s="143">
        <v>583</v>
      </c>
      <c r="D49" s="144">
        <v>251</v>
      </c>
      <c r="E49" s="143">
        <v>212</v>
      </c>
      <c r="F49" s="144">
        <v>90</v>
      </c>
      <c r="G49" s="143">
        <v>56</v>
      </c>
      <c r="H49" s="144">
        <v>143</v>
      </c>
      <c r="I49" s="143">
        <v>1335</v>
      </c>
    </row>
    <row r="50" spans="1:9">
      <c r="A50" s="95" t="s">
        <v>229</v>
      </c>
      <c r="B50" s="109" t="s">
        <v>230</v>
      </c>
      <c r="C50" s="143">
        <v>84</v>
      </c>
      <c r="D50" s="144">
        <v>42</v>
      </c>
      <c r="E50" s="143">
        <v>66</v>
      </c>
      <c r="F50" s="144">
        <v>75</v>
      </c>
      <c r="G50" s="143">
        <v>64</v>
      </c>
      <c r="H50" s="144">
        <v>103</v>
      </c>
      <c r="I50" s="143">
        <v>434</v>
      </c>
    </row>
    <row r="51" spans="1:9">
      <c r="A51" s="118" t="s">
        <v>231</v>
      </c>
      <c r="B51" s="119" t="s">
        <v>232</v>
      </c>
      <c r="C51" s="143">
        <v>64</v>
      </c>
      <c r="D51" s="144">
        <v>30</v>
      </c>
      <c r="E51" s="143">
        <v>32</v>
      </c>
      <c r="F51" s="144">
        <v>16</v>
      </c>
      <c r="G51" s="143">
        <v>23</v>
      </c>
      <c r="H51" s="144">
        <v>44</v>
      </c>
      <c r="I51" s="143">
        <v>209</v>
      </c>
    </row>
    <row r="52" spans="1:9">
      <c r="A52" s="104" t="s">
        <v>233</v>
      </c>
      <c r="B52" s="110" t="s">
        <v>550</v>
      </c>
      <c r="C52" s="105">
        <v>2916</v>
      </c>
      <c r="D52" s="145">
        <v>636</v>
      </c>
      <c r="E52" s="105">
        <v>795</v>
      </c>
      <c r="F52" s="145">
        <v>482</v>
      </c>
      <c r="G52" s="105">
        <v>361</v>
      </c>
      <c r="H52" s="145">
        <v>904</v>
      </c>
      <c r="I52" s="105">
        <v>6094</v>
      </c>
    </row>
    <row r="53" spans="1:9">
      <c r="A53" s="95" t="s">
        <v>234</v>
      </c>
      <c r="B53" s="109" t="s">
        <v>235</v>
      </c>
      <c r="C53" s="143">
        <v>117</v>
      </c>
      <c r="D53" s="144">
        <v>0</v>
      </c>
      <c r="E53" s="143">
        <v>0</v>
      </c>
      <c r="F53" s="144">
        <v>0</v>
      </c>
      <c r="G53" s="143">
        <v>0</v>
      </c>
      <c r="H53" s="144">
        <v>0</v>
      </c>
      <c r="I53" s="143">
        <v>117</v>
      </c>
    </row>
    <row r="54" spans="1:9">
      <c r="A54" s="95" t="s">
        <v>236</v>
      </c>
      <c r="B54" s="109" t="s">
        <v>237</v>
      </c>
      <c r="C54" s="143">
        <v>54</v>
      </c>
      <c r="D54" s="144">
        <v>0</v>
      </c>
      <c r="E54" s="143">
        <v>0</v>
      </c>
      <c r="F54" s="144">
        <v>0</v>
      </c>
      <c r="G54" s="143">
        <v>0</v>
      </c>
      <c r="H54" s="144">
        <v>28</v>
      </c>
      <c r="I54" s="143">
        <v>82</v>
      </c>
    </row>
    <row r="55" spans="1:9">
      <c r="A55" s="95" t="s">
        <v>238</v>
      </c>
      <c r="B55" s="109" t="s">
        <v>239</v>
      </c>
      <c r="C55" s="143">
        <v>207</v>
      </c>
      <c r="D55" s="144">
        <v>7</v>
      </c>
      <c r="E55" s="143" t="s">
        <v>147</v>
      </c>
      <c r="F55" s="144" t="s">
        <v>147</v>
      </c>
      <c r="G55" s="143" t="s">
        <v>147</v>
      </c>
      <c r="H55" s="144">
        <v>0</v>
      </c>
      <c r="I55" s="143">
        <v>218</v>
      </c>
    </row>
    <row r="56" spans="1:9">
      <c r="A56" s="95" t="s">
        <v>240</v>
      </c>
      <c r="B56" s="109" t="s">
        <v>241</v>
      </c>
      <c r="C56" s="143">
        <v>99</v>
      </c>
      <c r="D56" s="144" t="s">
        <v>147</v>
      </c>
      <c r="E56" s="143" t="s">
        <v>147</v>
      </c>
      <c r="F56" s="144">
        <v>0</v>
      </c>
      <c r="G56" s="143">
        <v>0</v>
      </c>
      <c r="H56" s="213" t="s">
        <v>147</v>
      </c>
      <c r="I56" s="143">
        <v>121</v>
      </c>
    </row>
    <row r="57" spans="1:9">
      <c r="A57" s="95" t="s">
        <v>242</v>
      </c>
      <c r="B57" s="109" t="s">
        <v>243</v>
      </c>
      <c r="C57" s="143">
        <v>194</v>
      </c>
      <c r="D57" s="213" t="s">
        <v>147</v>
      </c>
      <c r="E57" s="143">
        <v>0</v>
      </c>
      <c r="F57" s="144">
        <v>0</v>
      </c>
      <c r="G57" s="143">
        <v>0</v>
      </c>
      <c r="H57" s="144" t="s">
        <v>147</v>
      </c>
      <c r="I57" s="143">
        <v>201</v>
      </c>
    </row>
    <row r="58" spans="1:9">
      <c r="A58" s="95" t="s">
        <v>244</v>
      </c>
      <c r="B58" s="109" t="s">
        <v>245</v>
      </c>
      <c r="C58" s="143">
        <v>550</v>
      </c>
      <c r="D58" s="144">
        <v>0</v>
      </c>
      <c r="E58" s="143">
        <v>0</v>
      </c>
      <c r="F58" s="144">
        <v>0</v>
      </c>
      <c r="G58" s="143">
        <v>0</v>
      </c>
      <c r="H58" s="144">
        <v>0</v>
      </c>
      <c r="I58" s="143">
        <v>550</v>
      </c>
    </row>
    <row r="59" spans="1:9">
      <c r="A59" s="95" t="s">
        <v>246</v>
      </c>
      <c r="B59" s="109" t="s">
        <v>247</v>
      </c>
      <c r="C59" s="143">
        <v>56</v>
      </c>
      <c r="D59" s="144">
        <v>26</v>
      </c>
      <c r="E59" s="143">
        <v>40</v>
      </c>
      <c r="F59" s="144">
        <v>29</v>
      </c>
      <c r="G59" s="143">
        <v>20</v>
      </c>
      <c r="H59" s="144">
        <v>29</v>
      </c>
      <c r="I59" s="143">
        <v>200</v>
      </c>
    </row>
    <row r="60" spans="1:9">
      <c r="A60" s="95" t="s">
        <v>248</v>
      </c>
      <c r="B60" s="109" t="s">
        <v>249</v>
      </c>
      <c r="C60" s="143">
        <v>369</v>
      </c>
      <c r="D60" s="144">
        <v>133</v>
      </c>
      <c r="E60" s="143">
        <v>125</v>
      </c>
      <c r="F60" s="144">
        <v>51</v>
      </c>
      <c r="G60" s="143">
        <v>52</v>
      </c>
      <c r="H60" s="144">
        <v>89</v>
      </c>
      <c r="I60" s="143">
        <v>819</v>
      </c>
    </row>
    <row r="61" spans="1:9">
      <c r="A61" s="95" t="s">
        <v>250</v>
      </c>
      <c r="B61" s="109" t="s">
        <v>251</v>
      </c>
      <c r="C61" s="143">
        <v>501</v>
      </c>
      <c r="D61" s="144">
        <v>272</v>
      </c>
      <c r="E61" s="143">
        <v>394</v>
      </c>
      <c r="F61" s="144">
        <v>245</v>
      </c>
      <c r="G61" s="143">
        <v>172</v>
      </c>
      <c r="H61" s="144">
        <v>474</v>
      </c>
      <c r="I61" s="143">
        <v>2058</v>
      </c>
    </row>
    <row r="62" spans="1:9">
      <c r="A62" s="95" t="s">
        <v>252</v>
      </c>
      <c r="B62" s="109" t="s">
        <v>253</v>
      </c>
      <c r="C62" s="143">
        <v>56</v>
      </c>
      <c r="D62" s="144">
        <v>23</v>
      </c>
      <c r="E62" s="143">
        <v>45</v>
      </c>
      <c r="F62" s="144">
        <v>27</v>
      </c>
      <c r="G62" s="143">
        <v>19</v>
      </c>
      <c r="H62" s="144">
        <v>78</v>
      </c>
      <c r="I62" s="143">
        <v>248</v>
      </c>
    </row>
    <row r="63" spans="1:9">
      <c r="A63" s="95" t="s">
        <v>254</v>
      </c>
      <c r="B63" s="109" t="s">
        <v>255</v>
      </c>
      <c r="C63" s="143">
        <v>224</v>
      </c>
      <c r="D63" s="144">
        <v>119</v>
      </c>
      <c r="E63" s="143">
        <v>154</v>
      </c>
      <c r="F63" s="144">
        <v>114</v>
      </c>
      <c r="G63" s="143">
        <v>83</v>
      </c>
      <c r="H63" s="144">
        <v>148</v>
      </c>
      <c r="I63" s="143">
        <v>842</v>
      </c>
    </row>
    <row r="64" spans="1:9">
      <c r="A64" s="95" t="s">
        <v>256</v>
      </c>
      <c r="B64" s="109" t="s">
        <v>257</v>
      </c>
      <c r="C64" s="143">
        <v>59</v>
      </c>
      <c r="D64" s="144">
        <v>29</v>
      </c>
      <c r="E64" s="143">
        <v>31</v>
      </c>
      <c r="F64" s="144">
        <v>11</v>
      </c>
      <c r="G64" s="143">
        <v>9</v>
      </c>
      <c r="H64" s="144">
        <v>33</v>
      </c>
      <c r="I64" s="143">
        <v>172</v>
      </c>
    </row>
    <row r="65" spans="1:9">
      <c r="A65" s="118" t="s">
        <v>258</v>
      </c>
      <c r="B65" s="119" t="s">
        <v>259</v>
      </c>
      <c r="C65" s="143">
        <v>432</v>
      </c>
      <c r="D65" s="144">
        <v>21</v>
      </c>
      <c r="E65" s="143">
        <v>4</v>
      </c>
      <c r="F65" s="144" t="s">
        <v>147</v>
      </c>
      <c r="G65" s="186" t="s">
        <v>147</v>
      </c>
      <c r="H65" s="144">
        <v>5</v>
      </c>
      <c r="I65" s="143">
        <v>470</v>
      </c>
    </row>
    <row r="66" spans="1:9">
      <c r="A66" s="95" t="s">
        <v>260</v>
      </c>
      <c r="B66" s="110" t="s">
        <v>535</v>
      </c>
      <c r="C66" s="105">
        <v>1456</v>
      </c>
      <c r="D66" s="145">
        <v>789</v>
      </c>
      <c r="E66" s="105">
        <v>987</v>
      </c>
      <c r="F66" s="145">
        <v>660</v>
      </c>
      <c r="G66" s="105">
        <v>463</v>
      </c>
      <c r="H66" s="145">
        <v>895</v>
      </c>
      <c r="I66" s="105">
        <v>5250</v>
      </c>
    </row>
    <row r="67" spans="1:9">
      <c r="A67" s="95" t="s">
        <v>262</v>
      </c>
      <c r="B67" s="109" t="s">
        <v>263</v>
      </c>
      <c r="C67" s="143">
        <v>5</v>
      </c>
      <c r="D67" s="144">
        <v>5</v>
      </c>
      <c r="E67" s="143">
        <v>9</v>
      </c>
      <c r="F67" s="144">
        <v>4</v>
      </c>
      <c r="G67" s="143" t="s">
        <v>147</v>
      </c>
      <c r="H67" s="144">
        <v>0</v>
      </c>
      <c r="I67" s="143">
        <v>26</v>
      </c>
    </row>
    <row r="68" spans="1:9">
      <c r="A68" s="95" t="s">
        <v>264</v>
      </c>
      <c r="B68" s="109" t="s">
        <v>265</v>
      </c>
      <c r="C68" s="143">
        <v>127</v>
      </c>
      <c r="D68" s="144">
        <v>4</v>
      </c>
      <c r="E68" s="186" t="s">
        <v>147</v>
      </c>
      <c r="F68" s="144" t="s">
        <v>147</v>
      </c>
      <c r="G68" s="143" t="s">
        <v>147</v>
      </c>
      <c r="H68" s="144" t="s">
        <v>147</v>
      </c>
      <c r="I68" s="143">
        <v>142</v>
      </c>
    </row>
    <row r="69" spans="1:9">
      <c r="A69" s="95" t="s">
        <v>266</v>
      </c>
      <c r="B69" s="109" t="s">
        <v>267</v>
      </c>
      <c r="C69" s="143">
        <v>7</v>
      </c>
      <c r="D69" s="144">
        <v>5</v>
      </c>
      <c r="E69" s="143" t="s">
        <v>147</v>
      </c>
      <c r="F69" s="213" t="s">
        <v>147</v>
      </c>
      <c r="G69" s="143">
        <v>8</v>
      </c>
      <c r="H69" s="213" t="s">
        <v>147</v>
      </c>
      <c r="I69" s="143">
        <v>36</v>
      </c>
    </row>
    <row r="70" spans="1:9">
      <c r="A70" s="95" t="s">
        <v>268</v>
      </c>
      <c r="B70" s="109" t="s">
        <v>269</v>
      </c>
      <c r="C70" s="143">
        <v>58</v>
      </c>
      <c r="D70" s="144">
        <v>24</v>
      </c>
      <c r="E70" s="143">
        <v>26</v>
      </c>
      <c r="F70" s="144">
        <v>24</v>
      </c>
      <c r="G70" s="143">
        <v>17</v>
      </c>
      <c r="H70" s="144">
        <v>25</v>
      </c>
      <c r="I70" s="143">
        <v>174</v>
      </c>
    </row>
    <row r="71" spans="1:9">
      <c r="A71" s="95" t="s">
        <v>270</v>
      </c>
      <c r="B71" s="109" t="s">
        <v>271</v>
      </c>
      <c r="C71" s="143">
        <v>94</v>
      </c>
      <c r="D71" s="144">
        <v>68</v>
      </c>
      <c r="E71" s="143">
        <v>87</v>
      </c>
      <c r="F71" s="144">
        <v>81</v>
      </c>
      <c r="G71" s="143">
        <v>60</v>
      </c>
      <c r="H71" s="144">
        <v>73</v>
      </c>
      <c r="I71" s="143">
        <v>463</v>
      </c>
    </row>
    <row r="72" spans="1:9">
      <c r="A72" s="95" t="s">
        <v>272</v>
      </c>
      <c r="B72" s="109" t="s">
        <v>273</v>
      </c>
      <c r="C72" s="143">
        <v>53</v>
      </c>
      <c r="D72" s="144">
        <v>32</v>
      </c>
      <c r="E72" s="143">
        <v>40</v>
      </c>
      <c r="F72" s="144">
        <v>19</v>
      </c>
      <c r="G72" s="143">
        <v>15</v>
      </c>
      <c r="H72" s="144">
        <v>14</v>
      </c>
      <c r="I72" s="143">
        <v>173</v>
      </c>
    </row>
    <row r="73" spans="1:9">
      <c r="A73" s="95" t="s">
        <v>274</v>
      </c>
      <c r="B73" s="109" t="s">
        <v>261</v>
      </c>
      <c r="C73" s="143">
        <v>477</v>
      </c>
      <c r="D73" s="144">
        <v>296</v>
      </c>
      <c r="E73" s="143">
        <v>400</v>
      </c>
      <c r="F73" s="144">
        <v>276</v>
      </c>
      <c r="G73" s="143">
        <v>170</v>
      </c>
      <c r="H73" s="144">
        <v>375</v>
      </c>
      <c r="I73" s="143">
        <v>1994</v>
      </c>
    </row>
    <row r="74" spans="1:9">
      <c r="A74" s="95" t="s">
        <v>275</v>
      </c>
      <c r="B74" s="109" t="s">
        <v>276</v>
      </c>
      <c r="C74" s="143">
        <v>159</v>
      </c>
      <c r="D74" s="144">
        <v>76</v>
      </c>
      <c r="E74" s="143">
        <v>113</v>
      </c>
      <c r="F74" s="144">
        <v>42</v>
      </c>
      <c r="G74" s="143">
        <v>28</v>
      </c>
      <c r="H74" s="144">
        <v>36</v>
      </c>
      <c r="I74" s="143">
        <v>454</v>
      </c>
    </row>
    <row r="75" spans="1:9">
      <c r="A75" s="95" t="s">
        <v>277</v>
      </c>
      <c r="B75" s="109" t="s">
        <v>278</v>
      </c>
      <c r="C75" s="143">
        <v>132</v>
      </c>
      <c r="D75" s="144">
        <v>61</v>
      </c>
      <c r="E75" s="143">
        <v>74</v>
      </c>
      <c r="F75" s="144">
        <v>54</v>
      </c>
      <c r="G75" s="143">
        <v>25</v>
      </c>
      <c r="H75" s="144">
        <v>60</v>
      </c>
      <c r="I75" s="143">
        <v>406</v>
      </c>
    </row>
    <row r="76" spans="1:9">
      <c r="A76" s="95" t="s">
        <v>279</v>
      </c>
      <c r="B76" s="109" t="s">
        <v>280</v>
      </c>
      <c r="C76" s="143">
        <v>62</v>
      </c>
      <c r="D76" s="144">
        <v>32</v>
      </c>
      <c r="E76" s="143">
        <v>34</v>
      </c>
      <c r="F76" s="144">
        <v>22</v>
      </c>
      <c r="G76" s="143">
        <v>14</v>
      </c>
      <c r="H76" s="144">
        <v>28</v>
      </c>
      <c r="I76" s="143">
        <v>192</v>
      </c>
    </row>
    <row r="77" spans="1:9">
      <c r="A77" s="95" t="s">
        <v>281</v>
      </c>
      <c r="B77" s="109" t="s">
        <v>282</v>
      </c>
      <c r="C77" s="143">
        <v>125</v>
      </c>
      <c r="D77" s="144">
        <v>95</v>
      </c>
      <c r="E77" s="143">
        <v>89</v>
      </c>
      <c r="F77" s="144">
        <v>59</v>
      </c>
      <c r="G77" s="143">
        <v>43</v>
      </c>
      <c r="H77" s="144">
        <v>62</v>
      </c>
      <c r="I77" s="143">
        <v>473</v>
      </c>
    </row>
    <row r="78" spans="1:9">
      <c r="A78" s="95" t="s">
        <v>283</v>
      </c>
      <c r="B78" s="109" t="s">
        <v>284</v>
      </c>
      <c r="C78" s="143">
        <v>30</v>
      </c>
      <c r="D78" s="144">
        <v>43</v>
      </c>
      <c r="E78" s="143">
        <v>54</v>
      </c>
      <c r="F78" s="144">
        <v>28</v>
      </c>
      <c r="G78" s="143">
        <v>35</v>
      </c>
      <c r="H78" s="144">
        <v>147</v>
      </c>
      <c r="I78" s="143">
        <v>337</v>
      </c>
    </row>
    <row r="79" spans="1:9">
      <c r="A79" s="118" t="s">
        <v>285</v>
      </c>
      <c r="B79" s="119" t="s">
        <v>286</v>
      </c>
      <c r="C79" s="143">
        <v>130</v>
      </c>
      <c r="D79" s="144">
        <v>47</v>
      </c>
      <c r="E79" s="143">
        <v>55</v>
      </c>
      <c r="F79" s="144">
        <v>43</v>
      </c>
      <c r="G79" s="143">
        <v>44</v>
      </c>
      <c r="H79" s="144">
        <v>64</v>
      </c>
      <c r="I79" s="143">
        <v>383</v>
      </c>
    </row>
    <row r="80" spans="1:9">
      <c r="A80" s="104" t="s">
        <v>287</v>
      </c>
      <c r="B80" s="110" t="s">
        <v>536</v>
      </c>
      <c r="C80" s="105">
        <v>897</v>
      </c>
      <c r="D80" s="145">
        <v>221</v>
      </c>
      <c r="E80" s="105">
        <v>602</v>
      </c>
      <c r="F80" s="145">
        <v>460</v>
      </c>
      <c r="G80" s="105">
        <v>135</v>
      </c>
      <c r="H80" s="145">
        <v>706</v>
      </c>
      <c r="I80" s="105">
        <v>3021</v>
      </c>
    </row>
    <row r="81" spans="1:9">
      <c r="A81" s="95" t="s">
        <v>288</v>
      </c>
      <c r="B81" s="109" t="s">
        <v>289</v>
      </c>
      <c r="C81" s="186" t="s">
        <v>147</v>
      </c>
      <c r="D81" s="144">
        <v>0</v>
      </c>
      <c r="E81" s="143">
        <v>0</v>
      </c>
      <c r="F81" s="144">
        <v>0</v>
      </c>
      <c r="G81" s="143">
        <v>0</v>
      </c>
      <c r="H81" s="144" t="s">
        <v>147</v>
      </c>
      <c r="I81" s="143">
        <v>162</v>
      </c>
    </row>
    <row r="82" spans="1:9">
      <c r="A82" s="95" t="s">
        <v>290</v>
      </c>
      <c r="B82" s="109" t="s">
        <v>291</v>
      </c>
      <c r="C82" s="186" t="s">
        <v>147</v>
      </c>
      <c r="D82" s="213" t="s">
        <v>147</v>
      </c>
      <c r="E82" s="143">
        <v>10</v>
      </c>
      <c r="F82" s="144">
        <v>18</v>
      </c>
      <c r="G82" s="143">
        <v>18</v>
      </c>
      <c r="H82" s="213" t="s">
        <v>147</v>
      </c>
      <c r="I82" s="143">
        <v>121</v>
      </c>
    </row>
    <row r="83" spans="1:9">
      <c r="A83" s="95" t="s">
        <v>292</v>
      </c>
      <c r="B83" s="109" t="s">
        <v>293</v>
      </c>
      <c r="C83" s="143">
        <v>73</v>
      </c>
      <c r="D83" s="144">
        <v>37</v>
      </c>
      <c r="E83" s="143">
        <v>43</v>
      </c>
      <c r="F83" s="144">
        <v>30</v>
      </c>
      <c r="G83" s="186" t="s">
        <v>147</v>
      </c>
      <c r="H83" s="213" t="s">
        <v>147</v>
      </c>
      <c r="I83" s="143">
        <v>222</v>
      </c>
    </row>
    <row r="84" spans="1:9">
      <c r="A84" s="95" t="s">
        <v>294</v>
      </c>
      <c r="B84" s="109" t="s">
        <v>295</v>
      </c>
      <c r="C84" s="143">
        <v>79</v>
      </c>
      <c r="D84" s="144">
        <v>47</v>
      </c>
      <c r="E84" s="143">
        <v>64</v>
      </c>
      <c r="F84" s="144">
        <v>35</v>
      </c>
      <c r="G84" s="143">
        <v>26</v>
      </c>
      <c r="H84" s="144">
        <v>86</v>
      </c>
      <c r="I84" s="143">
        <v>337</v>
      </c>
    </row>
    <row r="85" spans="1:9">
      <c r="A85" s="95" t="s">
        <v>296</v>
      </c>
      <c r="B85" s="109" t="s">
        <v>297</v>
      </c>
      <c r="C85" s="143">
        <v>62</v>
      </c>
      <c r="D85" s="144">
        <v>30</v>
      </c>
      <c r="E85" s="143">
        <v>28</v>
      </c>
      <c r="F85" s="144">
        <v>37</v>
      </c>
      <c r="G85" s="143">
        <v>26</v>
      </c>
      <c r="H85" s="144">
        <v>39</v>
      </c>
      <c r="I85" s="143">
        <v>222</v>
      </c>
    </row>
    <row r="86" spans="1:9">
      <c r="A86" s="95" t="s">
        <v>298</v>
      </c>
      <c r="B86" s="109" t="s">
        <v>299</v>
      </c>
      <c r="C86" s="143">
        <v>76</v>
      </c>
      <c r="D86" s="144">
        <v>33</v>
      </c>
      <c r="E86" s="143">
        <v>28</v>
      </c>
      <c r="F86" s="144">
        <v>20</v>
      </c>
      <c r="G86" s="143">
        <v>12</v>
      </c>
      <c r="H86" s="144">
        <v>30</v>
      </c>
      <c r="I86" s="143">
        <v>199</v>
      </c>
    </row>
    <row r="87" spans="1:9">
      <c r="A87" s="95" t="s">
        <v>300</v>
      </c>
      <c r="B87" s="109" t="s">
        <v>301</v>
      </c>
      <c r="C87" s="143">
        <v>290</v>
      </c>
      <c r="D87" s="144" t="s">
        <v>147</v>
      </c>
      <c r="E87" s="143">
        <v>344</v>
      </c>
      <c r="F87" s="144">
        <v>249</v>
      </c>
      <c r="G87" s="186" t="s">
        <v>147</v>
      </c>
      <c r="H87" s="144">
        <v>363</v>
      </c>
      <c r="I87" s="143">
        <v>1252</v>
      </c>
    </row>
    <row r="88" spans="1:9">
      <c r="A88" s="118" t="s">
        <v>302</v>
      </c>
      <c r="B88" s="119" t="s">
        <v>303</v>
      </c>
      <c r="C88" s="143">
        <v>123</v>
      </c>
      <c r="D88" s="144">
        <v>62</v>
      </c>
      <c r="E88" s="143">
        <v>85</v>
      </c>
      <c r="F88" s="144">
        <v>71</v>
      </c>
      <c r="G88" s="143">
        <v>37</v>
      </c>
      <c r="H88" s="144">
        <v>128</v>
      </c>
      <c r="I88" s="143">
        <v>506</v>
      </c>
    </row>
    <row r="89" spans="1:9">
      <c r="A89" s="104" t="s">
        <v>304</v>
      </c>
      <c r="B89" s="110" t="s">
        <v>537</v>
      </c>
      <c r="C89" s="105">
        <v>2272</v>
      </c>
      <c r="D89" s="145">
        <v>522</v>
      </c>
      <c r="E89" s="105">
        <v>743</v>
      </c>
      <c r="F89" s="145">
        <v>578</v>
      </c>
      <c r="G89" s="105">
        <v>512</v>
      </c>
      <c r="H89" s="145">
        <v>869</v>
      </c>
      <c r="I89" s="105">
        <v>5496</v>
      </c>
    </row>
    <row r="90" spans="1:9">
      <c r="A90" s="95" t="s">
        <v>306</v>
      </c>
      <c r="B90" s="109" t="s">
        <v>307</v>
      </c>
      <c r="C90" s="143">
        <v>39</v>
      </c>
      <c r="D90" s="144">
        <v>23</v>
      </c>
      <c r="E90" s="143">
        <v>14</v>
      </c>
      <c r="F90" s="213" t="s">
        <v>147</v>
      </c>
      <c r="G90" s="186" t="s">
        <v>147</v>
      </c>
      <c r="H90" s="144">
        <v>28</v>
      </c>
      <c r="I90" s="143">
        <v>123</v>
      </c>
    </row>
    <row r="91" spans="1:9">
      <c r="A91" s="95" t="s">
        <v>308</v>
      </c>
      <c r="B91" s="109" t="s">
        <v>309</v>
      </c>
      <c r="C91" s="143">
        <v>124</v>
      </c>
      <c r="D91" s="213" t="s">
        <v>147</v>
      </c>
      <c r="E91" s="143">
        <v>13</v>
      </c>
      <c r="F91" s="144" t="s">
        <v>147</v>
      </c>
      <c r="G91" s="186" t="s">
        <v>147</v>
      </c>
      <c r="H91" s="144">
        <v>5</v>
      </c>
      <c r="I91" s="143">
        <v>168</v>
      </c>
    </row>
    <row r="92" spans="1:9">
      <c r="A92" s="95" t="s">
        <v>310</v>
      </c>
      <c r="B92" s="109" t="s">
        <v>311</v>
      </c>
      <c r="C92" s="143">
        <v>94</v>
      </c>
      <c r="D92" s="144">
        <v>55</v>
      </c>
      <c r="E92" s="143">
        <v>45</v>
      </c>
      <c r="F92" s="144">
        <v>20</v>
      </c>
      <c r="G92" s="143">
        <v>23</v>
      </c>
      <c r="H92" s="144">
        <v>111</v>
      </c>
      <c r="I92" s="143">
        <v>348</v>
      </c>
    </row>
    <row r="93" spans="1:9">
      <c r="A93" s="95" t="s">
        <v>312</v>
      </c>
      <c r="B93" s="109" t="s">
        <v>313</v>
      </c>
      <c r="C93" s="143">
        <v>52</v>
      </c>
      <c r="D93" s="144">
        <v>25</v>
      </c>
      <c r="E93" s="143">
        <v>61</v>
      </c>
      <c r="F93" s="144">
        <v>35</v>
      </c>
      <c r="G93" s="143">
        <v>33</v>
      </c>
      <c r="H93" s="144">
        <v>68</v>
      </c>
      <c r="I93" s="143">
        <v>274</v>
      </c>
    </row>
    <row r="94" spans="1:9">
      <c r="A94" s="95" t="s">
        <v>314</v>
      </c>
      <c r="B94" s="109" t="s">
        <v>315</v>
      </c>
      <c r="C94" s="143">
        <v>75</v>
      </c>
      <c r="D94" s="144">
        <v>35</v>
      </c>
      <c r="E94" s="143">
        <v>46</v>
      </c>
      <c r="F94" s="144">
        <v>25</v>
      </c>
      <c r="G94" s="143">
        <v>16</v>
      </c>
      <c r="H94" s="144">
        <v>33</v>
      </c>
      <c r="I94" s="143">
        <v>230</v>
      </c>
    </row>
    <row r="95" spans="1:9">
      <c r="A95" s="95" t="s">
        <v>316</v>
      </c>
      <c r="B95" s="109" t="s">
        <v>317</v>
      </c>
      <c r="C95" s="143">
        <v>42</v>
      </c>
      <c r="D95" s="144">
        <v>15</v>
      </c>
      <c r="E95" s="143">
        <v>49</v>
      </c>
      <c r="F95" s="144">
        <v>39</v>
      </c>
      <c r="G95" s="143">
        <v>17</v>
      </c>
      <c r="H95" s="144" t="s">
        <v>147</v>
      </c>
      <c r="I95" s="143">
        <v>165</v>
      </c>
    </row>
    <row r="96" spans="1:9">
      <c r="A96" s="95" t="s">
        <v>318</v>
      </c>
      <c r="B96" s="109" t="s">
        <v>305</v>
      </c>
      <c r="C96" s="143">
        <v>1100</v>
      </c>
      <c r="D96" s="144">
        <v>131</v>
      </c>
      <c r="E96" s="143">
        <v>162</v>
      </c>
      <c r="F96" s="144">
        <v>133</v>
      </c>
      <c r="G96" s="143">
        <v>97</v>
      </c>
      <c r="H96" s="144">
        <v>200</v>
      </c>
      <c r="I96" s="143">
        <v>1823</v>
      </c>
    </row>
    <row r="97" spans="1:9">
      <c r="A97" s="95" t="s">
        <v>319</v>
      </c>
      <c r="B97" s="109" t="s">
        <v>320</v>
      </c>
      <c r="C97" s="143">
        <v>190</v>
      </c>
      <c r="D97" s="144">
        <v>47</v>
      </c>
      <c r="E97" s="143">
        <v>81</v>
      </c>
      <c r="F97" s="144">
        <v>46</v>
      </c>
      <c r="G97" s="143">
        <v>34</v>
      </c>
      <c r="H97" s="144">
        <v>99</v>
      </c>
      <c r="I97" s="143">
        <v>497</v>
      </c>
    </row>
    <row r="98" spans="1:9">
      <c r="A98" s="95" t="s">
        <v>321</v>
      </c>
      <c r="B98" s="109" t="s">
        <v>322</v>
      </c>
      <c r="C98" s="143">
        <v>142</v>
      </c>
      <c r="D98" s="144">
        <v>68</v>
      </c>
      <c r="E98" s="143">
        <v>99</v>
      </c>
      <c r="F98" s="144">
        <v>68</v>
      </c>
      <c r="G98" s="143">
        <v>48</v>
      </c>
      <c r="H98" s="144">
        <v>103</v>
      </c>
      <c r="I98" s="143">
        <v>528</v>
      </c>
    </row>
    <row r="99" spans="1:9">
      <c r="A99" s="95" t="s">
        <v>323</v>
      </c>
      <c r="B99" s="109" t="s">
        <v>324</v>
      </c>
      <c r="C99" s="143">
        <v>24</v>
      </c>
      <c r="D99" s="144">
        <v>64</v>
      </c>
      <c r="E99" s="143">
        <v>133</v>
      </c>
      <c r="F99" s="144">
        <v>155</v>
      </c>
      <c r="G99" s="143">
        <v>196</v>
      </c>
      <c r="H99" s="144">
        <v>159</v>
      </c>
      <c r="I99" s="143">
        <v>731</v>
      </c>
    </row>
    <row r="100" spans="1:9">
      <c r="A100" s="95" t="s">
        <v>325</v>
      </c>
      <c r="B100" s="109" t="s">
        <v>326</v>
      </c>
      <c r="C100" s="143">
        <v>353</v>
      </c>
      <c r="D100" s="213" t="s">
        <v>147</v>
      </c>
      <c r="E100" s="143">
        <v>0</v>
      </c>
      <c r="F100" s="144">
        <v>0</v>
      </c>
      <c r="G100" s="143">
        <v>0</v>
      </c>
      <c r="H100" s="144" t="s">
        <v>147</v>
      </c>
      <c r="I100" s="143">
        <v>366</v>
      </c>
    </row>
    <row r="101" spans="1:9">
      <c r="A101" s="118" t="s">
        <v>327</v>
      </c>
      <c r="B101" s="119" t="s">
        <v>328</v>
      </c>
      <c r="C101" s="143">
        <v>38</v>
      </c>
      <c r="D101" s="144">
        <v>29</v>
      </c>
      <c r="E101" s="143">
        <v>40</v>
      </c>
      <c r="F101" s="144">
        <v>40</v>
      </c>
      <c r="G101" s="143">
        <v>38</v>
      </c>
      <c r="H101" s="144">
        <v>59</v>
      </c>
      <c r="I101" s="143">
        <v>244</v>
      </c>
    </row>
    <row r="102" spans="1:9">
      <c r="A102" s="104" t="s">
        <v>329</v>
      </c>
      <c r="B102" s="110" t="s">
        <v>538</v>
      </c>
      <c r="C102" s="105">
        <v>198</v>
      </c>
      <c r="D102" s="145">
        <v>169</v>
      </c>
      <c r="E102" s="105">
        <v>224</v>
      </c>
      <c r="F102" s="145">
        <v>150</v>
      </c>
      <c r="G102" s="105">
        <v>128</v>
      </c>
      <c r="H102" s="145">
        <v>293</v>
      </c>
      <c r="I102" s="105">
        <v>1162</v>
      </c>
    </row>
    <row r="103" spans="1:9">
      <c r="A103" s="118" t="s">
        <v>331</v>
      </c>
      <c r="B103" s="119" t="s">
        <v>330</v>
      </c>
      <c r="C103" s="143">
        <v>198</v>
      </c>
      <c r="D103" s="144">
        <v>169</v>
      </c>
      <c r="E103" s="143">
        <v>224</v>
      </c>
      <c r="F103" s="144">
        <v>150</v>
      </c>
      <c r="G103" s="143">
        <v>128</v>
      </c>
      <c r="H103" s="144">
        <v>293</v>
      </c>
      <c r="I103" s="143">
        <v>1162</v>
      </c>
    </row>
    <row r="104" spans="1:9">
      <c r="A104" s="95">
        <v>10</v>
      </c>
      <c r="B104" s="109" t="s">
        <v>539</v>
      </c>
      <c r="C104" s="143">
        <v>1047</v>
      </c>
      <c r="D104" s="144">
        <v>424</v>
      </c>
      <c r="E104" s="143">
        <v>529</v>
      </c>
      <c r="F104" s="144">
        <v>334</v>
      </c>
      <c r="G104" s="143">
        <v>238</v>
      </c>
      <c r="H104" s="144">
        <v>543</v>
      </c>
      <c r="I104" s="143">
        <v>3115</v>
      </c>
    </row>
    <row r="105" spans="1:9">
      <c r="A105" s="95">
        <v>1060</v>
      </c>
      <c r="B105" s="109" t="s">
        <v>332</v>
      </c>
      <c r="C105" s="143">
        <v>330</v>
      </c>
      <c r="D105" s="144">
        <v>51</v>
      </c>
      <c r="E105" s="143">
        <v>59</v>
      </c>
      <c r="F105" s="144">
        <v>34</v>
      </c>
      <c r="G105" s="143">
        <v>20</v>
      </c>
      <c r="H105" s="144">
        <v>35</v>
      </c>
      <c r="I105" s="143">
        <v>529</v>
      </c>
    </row>
    <row r="106" spans="1:9">
      <c r="A106" s="95">
        <v>1080</v>
      </c>
      <c r="B106" s="109" t="s">
        <v>333</v>
      </c>
      <c r="C106" s="143">
        <v>194</v>
      </c>
      <c r="D106" s="144">
        <v>154</v>
      </c>
      <c r="E106" s="143">
        <v>204</v>
      </c>
      <c r="F106" s="144">
        <v>140</v>
      </c>
      <c r="G106" s="143">
        <v>107</v>
      </c>
      <c r="H106" s="144">
        <v>304</v>
      </c>
      <c r="I106" s="143">
        <v>1103</v>
      </c>
    </row>
    <row r="107" spans="1:9">
      <c r="A107" s="95">
        <v>1081</v>
      </c>
      <c r="B107" s="109" t="s">
        <v>334</v>
      </c>
      <c r="C107" s="143">
        <v>193</v>
      </c>
      <c r="D107" s="144">
        <v>83</v>
      </c>
      <c r="E107" s="143">
        <v>93</v>
      </c>
      <c r="F107" s="144">
        <v>56</v>
      </c>
      <c r="G107" s="143">
        <v>37</v>
      </c>
      <c r="H107" s="144">
        <v>92</v>
      </c>
      <c r="I107" s="143">
        <v>554</v>
      </c>
    </row>
    <row r="108" spans="1:9">
      <c r="A108" s="95">
        <v>1082</v>
      </c>
      <c r="B108" s="109" t="s">
        <v>335</v>
      </c>
      <c r="C108" s="143">
        <v>227</v>
      </c>
      <c r="D108" s="144">
        <v>83</v>
      </c>
      <c r="E108" s="143">
        <v>127</v>
      </c>
      <c r="F108" s="144">
        <v>69</v>
      </c>
      <c r="G108" s="143">
        <v>46</v>
      </c>
      <c r="H108" s="144">
        <v>67</v>
      </c>
      <c r="I108" s="143">
        <v>619</v>
      </c>
    </row>
    <row r="109" spans="1:9">
      <c r="A109" s="118">
        <v>1083</v>
      </c>
      <c r="B109" s="119" t="s">
        <v>336</v>
      </c>
      <c r="C109" s="143">
        <v>103</v>
      </c>
      <c r="D109" s="144">
        <v>53</v>
      </c>
      <c r="E109" s="143">
        <v>46</v>
      </c>
      <c r="F109" s="144">
        <v>35</v>
      </c>
      <c r="G109" s="143">
        <v>28</v>
      </c>
      <c r="H109" s="144">
        <v>45</v>
      </c>
      <c r="I109" s="143">
        <v>310</v>
      </c>
    </row>
    <row r="110" spans="1:9">
      <c r="A110" s="104">
        <v>12</v>
      </c>
      <c r="B110" s="110" t="s">
        <v>540</v>
      </c>
      <c r="C110" s="105">
        <v>6679</v>
      </c>
      <c r="D110" s="145">
        <v>2581</v>
      </c>
      <c r="E110" s="105">
        <v>3130</v>
      </c>
      <c r="F110" s="145">
        <v>2138</v>
      </c>
      <c r="G110" s="105">
        <v>1553</v>
      </c>
      <c r="H110" s="145">
        <v>3142</v>
      </c>
      <c r="I110" s="105">
        <v>19223</v>
      </c>
    </row>
    <row r="111" spans="1:9">
      <c r="A111" s="95">
        <v>1214</v>
      </c>
      <c r="B111" s="109" t="s">
        <v>337</v>
      </c>
      <c r="C111" s="143">
        <v>40</v>
      </c>
      <c r="D111" s="144">
        <v>23</v>
      </c>
      <c r="E111" s="143">
        <v>39</v>
      </c>
      <c r="F111" s="144">
        <v>22</v>
      </c>
      <c r="G111" s="143">
        <v>15</v>
      </c>
      <c r="H111" s="144">
        <v>19</v>
      </c>
      <c r="I111" s="143">
        <v>158</v>
      </c>
    </row>
    <row r="112" spans="1:9">
      <c r="A112" s="95">
        <v>1230</v>
      </c>
      <c r="B112" s="109" t="s">
        <v>338</v>
      </c>
      <c r="C112" s="143">
        <v>73</v>
      </c>
      <c r="D112" s="144">
        <v>33</v>
      </c>
      <c r="E112" s="143">
        <v>38</v>
      </c>
      <c r="F112" s="144">
        <v>34</v>
      </c>
      <c r="G112" s="143">
        <v>24</v>
      </c>
      <c r="H112" s="144">
        <v>48</v>
      </c>
      <c r="I112" s="143">
        <v>250</v>
      </c>
    </row>
    <row r="113" spans="1:9">
      <c r="A113" s="95">
        <v>1231</v>
      </c>
      <c r="B113" s="109" t="s">
        <v>339</v>
      </c>
      <c r="C113" s="143">
        <v>83</v>
      </c>
      <c r="D113" s="144">
        <v>34</v>
      </c>
      <c r="E113" s="143">
        <v>40</v>
      </c>
      <c r="F113" s="144">
        <v>22</v>
      </c>
      <c r="G113" s="143">
        <v>12</v>
      </c>
      <c r="H113" s="144">
        <v>27</v>
      </c>
      <c r="I113" s="143">
        <v>218</v>
      </c>
    </row>
    <row r="114" spans="1:9">
      <c r="A114" s="95">
        <v>1233</v>
      </c>
      <c r="B114" s="109" t="s">
        <v>340</v>
      </c>
      <c r="C114" s="143">
        <v>83</v>
      </c>
      <c r="D114" s="144" t="s">
        <v>147</v>
      </c>
      <c r="E114" s="143">
        <v>205</v>
      </c>
      <c r="F114" s="144">
        <v>259</v>
      </c>
      <c r="G114" s="143">
        <v>37</v>
      </c>
      <c r="H114" s="213" t="s">
        <v>147</v>
      </c>
      <c r="I114" s="143">
        <v>603</v>
      </c>
    </row>
    <row r="115" spans="1:9">
      <c r="A115" s="95">
        <v>1256</v>
      </c>
      <c r="B115" s="109" t="s">
        <v>341</v>
      </c>
      <c r="C115" s="143">
        <v>31</v>
      </c>
      <c r="D115" s="144">
        <v>52</v>
      </c>
      <c r="E115" s="143">
        <v>37</v>
      </c>
      <c r="F115" s="144">
        <v>33</v>
      </c>
      <c r="G115" s="143">
        <v>18</v>
      </c>
      <c r="H115" s="144">
        <v>43</v>
      </c>
      <c r="I115" s="143">
        <v>214</v>
      </c>
    </row>
    <row r="116" spans="1:9">
      <c r="A116" s="95">
        <v>1257</v>
      </c>
      <c r="B116" s="109" t="s">
        <v>342</v>
      </c>
      <c r="C116" s="143">
        <v>40</v>
      </c>
      <c r="D116" s="144">
        <v>32</v>
      </c>
      <c r="E116" s="143">
        <v>46</v>
      </c>
      <c r="F116" s="144">
        <v>30</v>
      </c>
      <c r="G116" s="143">
        <v>11</v>
      </c>
      <c r="H116" s="144">
        <v>30</v>
      </c>
      <c r="I116" s="143">
        <v>189</v>
      </c>
    </row>
    <row r="117" spans="1:9">
      <c r="A117" s="95">
        <v>1260</v>
      </c>
      <c r="B117" s="109" t="s">
        <v>343</v>
      </c>
      <c r="C117" s="143">
        <v>135</v>
      </c>
      <c r="D117" s="213" t="s">
        <v>147</v>
      </c>
      <c r="E117" s="143" t="s">
        <v>147</v>
      </c>
      <c r="F117" s="144">
        <v>0</v>
      </c>
      <c r="G117" s="143">
        <v>0</v>
      </c>
      <c r="H117" s="144">
        <v>0</v>
      </c>
      <c r="I117" s="143">
        <v>169</v>
      </c>
    </row>
    <row r="118" spans="1:9">
      <c r="A118" s="95">
        <v>1261</v>
      </c>
      <c r="B118" s="109" t="s">
        <v>344</v>
      </c>
      <c r="C118" s="143">
        <v>91</v>
      </c>
      <c r="D118" s="144">
        <v>40</v>
      </c>
      <c r="E118" s="143">
        <v>29</v>
      </c>
      <c r="F118" s="144">
        <v>26</v>
      </c>
      <c r="G118" s="143">
        <v>19</v>
      </c>
      <c r="H118" s="144">
        <v>81</v>
      </c>
      <c r="I118" s="143">
        <v>286</v>
      </c>
    </row>
    <row r="119" spans="1:9">
      <c r="A119" s="95">
        <v>1262</v>
      </c>
      <c r="B119" s="109" t="s">
        <v>345</v>
      </c>
      <c r="C119" s="143">
        <v>322</v>
      </c>
      <c r="D119" s="144">
        <v>0</v>
      </c>
      <c r="E119" s="143">
        <v>0</v>
      </c>
      <c r="F119" s="144">
        <v>0</v>
      </c>
      <c r="G119" s="143">
        <v>0</v>
      </c>
      <c r="H119" s="144">
        <v>0</v>
      </c>
      <c r="I119" s="143">
        <v>322</v>
      </c>
    </row>
    <row r="120" spans="1:9">
      <c r="A120" s="95">
        <v>1263</v>
      </c>
      <c r="B120" s="109" t="s">
        <v>346</v>
      </c>
      <c r="C120" s="143">
        <v>92</v>
      </c>
      <c r="D120" s="144">
        <v>37</v>
      </c>
      <c r="E120" s="143">
        <v>57</v>
      </c>
      <c r="F120" s="144">
        <v>41</v>
      </c>
      <c r="G120" s="143">
        <v>24</v>
      </c>
      <c r="H120" s="144">
        <v>34</v>
      </c>
      <c r="I120" s="143">
        <v>285</v>
      </c>
    </row>
    <row r="121" spans="1:9">
      <c r="A121" s="95">
        <v>1264</v>
      </c>
      <c r="B121" s="109" t="s">
        <v>347</v>
      </c>
      <c r="C121" s="143">
        <v>48</v>
      </c>
      <c r="D121" s="144">
        <v>37</v>
      </c>
      <c r="E121" s="143">
        <v>45</v>
      </c>
      <c r="F121" s="144">
        <v>30</v>
      </c>
      <c r="G121" s="143">
        <v>28</v>
      </c>
      <c r="H121" s="144">
        <v>41</v>
      </c>
      <c r="I121" s="143">
        <v>229</v>
      </c>
    </row>
    <row r="122" spans="1:9">
      <c r="A122" s="95">
        <v>1265</v>
      </c>
      <c r="B122" s="109" t="s">
        <v>348</v>
      </c>
      <c r="C122" s="143">
        <v>72</v>
      </c>
      <c r="D122" s="144">
        <v>25</v>
      </c>
      <c r="E122" s="143">
        <v>47</v>
      </c>
      <c r="F122" s="144">
        <v>31</v>
      </c>
      <c r="G122" s="143">
        <v>32</v>
      </c>
      <c r="H122" s="144">
        <v>25</v>
      </c>
      <c r="I122" s="143">
        <v>232</v>
      </c>
    </row>
    <row r="123" spans="1:9">
      <c r="A123" s="95">
        <v>1266</v>
      </c>
      <c r="B123" s="109" t="s">
        <v>349</v>
      </c>
      <c r="C123" s="143">
        <v>49</v>
      </c>
      <c r="D123" s="144">
        <v>42</v>
      </c>
      <c r="E123" s="143">
        <v>55</v>
      </c>
      <c r="F123" s="144">
        <v>29</v>
      </c>
      <c r="G123" s="143">
        <v>28</v>
      </c>
      <c r="H123" s="144">
        <v>84</v>
      </c>
      <c r="I123" s="143">
        <v>287</v>
      </c>
    </row>
    <row r="124" spans="1:9">
      <c r="A124" s="95">
        <v>1267</v>
      </c>
      <c r="B124" s="109" t="s">
        <v>350</v>
      </c>
      <c r="C124" s="143">
        <v>153</v>
      </c>
      <c r="D124" s="213" t="s">
        <v>147</v>
      </c>
      <c r="E124" s="143">
        <v>0</v>
      </c>
      <c r="F124" s="144">
        <v>0</v>
      </c>
      <c r="G124" s="143">
        <v>0</v>
      </c>
      <c r="H124" s="144" t="s">
        <v>147</v>
      </c>
      <c r="I124" s="143">
        <v>158</v>
      </c>
    </row>
    <row r="125" spans="1:9">
      <c r="A125" s="95">
        <v>1270</v>
      </c>
      <c r="B125" s="109" t="s">
        <v>351</v>
      </c>
      <c r="C125" s="143">
        <v>60</v>
      </c>
      <c r="D125" s="144">
        <v>40</v>
      </c>
      <c r="E125" s="143">
        <v>37</v>
      </c>
      <c r="F125" s="144">
        <v>32</v>
      </c>
      <c r="G125" s="143">
        <v>17</v>
      </c>
      <c r="H125" s="144">
        <v>38</v>
      </c>
      <c r="I125" s="143">
        <v>224</v>
      </c>
    </row>
    <row r="126" spans="1:9">
      <c r="A126" s="95">
        <v>1272</v>
      </c>
      <c r="B126" s="109" t="s">
        <v>352</v>
      </c>
      <c r="C126" s="143">
        <v>63</v>
      </c>
      <c r="D126" s="144">
        <v>27</v>
      </c>
      <c r="E126" s="143">
        <v>34</v>
      </c>
      <c r="F126" s="144">
        <v>23</v>
      </c>
      <c r="G126" s="143">
        <v>22</v>
      </c>
      <c r="H126" s="144">
        <v>24</v>
      </c>
      <c r="I126" s="143">
        <v>193</v>
      </c>
    </row>
    <row r="127" spans="1:9" ht="12.75" customHeight="1">
      <c r="A127" s="95">
        <v>1273</v>
      </c>
      <c r="B127" s="109" t="s">
        <v>353</v>
      </c>
      <c r="C127" s="143">
        <v>135</v>
      </c>
      <c r="D127" s="144">
        <v>49</v>
      </c>
      <c r="E127" s="143">
        <v>47</v>
      </c>
      <c r="F127" s="144">
        <v>21</v>
      </c>
      <c r="G127" s="143">
        <v>6</v>
      </c>
      <c r="H127" s="144">
        <v>5</v>
      </c>
      <c r="I127" s="143">
        <v>263</v>
      </c>
    </row>
    <row r="128" spans="1:9">
      <c r="A128" s="95">
        <v>1275</v>
      </c>
      <c r="B128" s="109" t="s">
        <v>354</v>
      </c>
      <c r="C128" s="143">
        <v>137</v>
      </c>
      <c r="D128" s="144">
        <v>0</v>
      </c>
      <c r="E128" s="143">
        <v>0</v>
      </c>
      <c r="F128" s="144">
        <v>0</v>
      </c>
      <c r="G128" s="143">
        <v>0</v>
      </c>
      <c r="H128" s="144">
        <v>5</v>
      </c>
      <c r="I128" s="143">
        <v>142</v>
      </c>
    </row>
    <row r="129" spans="1:9">
      <c r="A129" s="95">
        <v>1276</v>
      </c>
      <c r="B129" s="109" t="s">
        <v>355</v>
      </c>
      <c r="C129" s="143">
        <v>96</v>
      </c>
      <c r="D129" s="144">
        <v>37</v>
      </c>
      <c r="E129" s="143">
        <v>54</v>
      </c>
      <c r="F129" s="144">
        <v>40</v>
      </c>
      <c r="G129" s="143">
        <v>32</v>
      </c>
      <c r="H129" s="144">
        <v>47</v>
      </c>
      <c r="I129" s="143">
        <v>306</v>
      </c>
    </row>
    <row r="130" spans="1:9">
      <c r="A130" s="95">
        <v>1277</v>
      </c>
      <c r="B130" s="109" t="s">
        <v>356</v>
      </c>
      <c r="C130" s="143">
        <v>27</v>
      </c>
      <c r="D130" s="144">
        <v>20</v>
      </c>
      <c r="E130" s="143">
        <v>25</v>
      </c>
      <c r="F130" s="144">
        <v>21</v>
      </c>
      <c r="G130" s="143">
        <v>27</v>
      </c>
      <c r="H130" s="144">
        <v>73</v>
      </c>
      <c r="I130" s="143">
        <v>193</v>
      </c>
    </row>
    <row r="131" spans="1:9">
      <c r="A131" s="95">
        <v>1278</v>
      </c>
      <c r="B131" s="109" t="s">
        <v>357</v>
      </c>
      <c r="C131" s="143">
        <v>71</v>
      </c>
      <c r="D131" s="144">
        <v>42</v>
      </c>
      <c r="E131" s="143">
        <v>58</v>
      </c>
      <c r="F131" s="144">
        <v>34</v>
      </c>
      <c r="G131" s="143">
        <v>26</v>
      </c>
      <c r="H131" s="144">
        <v>72</v>
      </c>
      <c r="I131" s="143">
        <v>303</v>
      </c>
    </row>
    <row r="132" spans="1:9">
      <c r="A132" s="95">
        <v>1280</v>
      </c>
      <c r="B132" s="109" t="s">
        <v>358</v>
      </c>
      <c r="C132" s="143">
        <v>1540</v>
      </c>
      <c r="D132" s="144">
        <v>742</v>
      </c>
      <c r="E132" s="143">
        <v>632</v>
      </c>
      <c r="F132" s="144">
        <v>436</v>
      </c>
      <c r="G132" s="143">
        <v>388</v>
      </c>
      <c r="H132" s="144">
        <v>1102</v>
      </c>
      <c r="I132" s="143">
        <v>4840</v>
      </c>
    </row>
    <row r="133" spans="1:9">
      <c r="A133" s="95">
        <v>1281</v>
      </c>
      <c r="B133" s="109" t="s">
        <v>359</v>
      </c>
      <c r="C133" s="143">
        <v>357</v>
      </c>
      <c r="D133" s="144">
        <v>220</v>
      </c>
      <c r="E133" s="143">
        <v>214</v>
      </c>
      <c r="F133" s="144">
        <v>170</v>
      </c>
      <c r="G133" s="143">
        <v>126</v>
      </c>
      <c r="H133" s="144">
        <v>482</v>
      </c>
      <c r="I133" s="143">
        <v>1569</v>
      </c>
    </row>
    <row r="134" spans="1:9">
      <c r="A134" s="95">
        <v>1282</v>
      </c>
      <c r="B134" s="109" t="s">
        <v>360</v>
      </c>
      <c r="C134" s="143">
        <v>708</v>
      </c>
      <c r="D134" s="144">
        <v>0</v>
      </c>
      <c r="E134" s="143">
        <v>0</v>
      </c>
      <c r="F134" s="144">
        <v>0</v>
      </c>
      <c r="G134" s="143">
        <v>0</v>
      </c>
      <c r="H134" s="144">
        <v>0</v>
      </c>
      <c r="I134" s="143">
        <v>708</v>
      </c>
    </row>
    <row r="135" spans="1:9">
      <c r="A135" s="95">
        <v>1283</v>
      </c>
      <c r="B135" s="109" t="s">
        <v>361</v>
      </c>
      <c r="C135" s="143">
        <v>531</v>
      </c>
      <c r="D135" s="144">
        <v>343</v>
      </c>
      <c r="E135" s="143">
        <v>412</v>
      </c>
      <c r="F135" s="144">
        <v>217</v>
      </c>
      <c r="G135" s="143">
        <v>131</v>
      </c>
      <c r="H135" s="144">
        <v>112</v>
      </c>
      <c r="I135" s="143">
        <v>1746</v>
      </c>
    </row>
    <row r="136" spans="1:9">
      <c r="A136" s="95">
        <v>1284</v>
      </c>
      <c r="B136" s="109" t="s">
        <v>362</v>
      </c>
      <c r="C136" s="143">
        <v>341</v>
      </c>
      <c r="D136" s="213" t="s">
        <v>147</v>
      </c>
      <c r="E136" s="186" t="s">
        <v>147</v>
      </c>
      <c r="F136" s="144">
        <v>0</v>
      </c>
      <c r="G136" s="143">
        <v>0</v>
      </c>
      <c r="H136" s="144">
        <v>0</v>
      </c>
      <c r="I136" s="143">
        <v>359</v>
      </c>
    </row>
    <row r="137" spans="1:9">
      <c r="A137" s="95">
        <v>1285</v>
      </c>
      <c r="B137" s="109" t="s">
        <v>363</v>
      </c>
      <c r="C137" s="143">
        <v>97</v>
      </c>
      <c r="D137" s="144">
        <v>20</v>
      </c>
      <c r="E137" s="143">
        <v>114</v>
      </c>
      <c r="F137" s="144">
        <v>23</v>
      </c>
      <c r="G137" s="143">
        <v>123</v>
      </c>
      <c r="H137" s="144">
        <v>21</v>
      </c>
      <c r="I137" s="143">
        <v>398</v>
      </c>
    </row>
    <row r="138" spans="1:9">
      <c r="A138" s="95">
        <v>1286</v>
      </c>
      <c r="B138" s="109" t="s">
        <v>364</v>
      </c>
      <c r="C138" s="143">
        <v>157</v>
      </c>
      <c r="D138" s="144">
        <v>80</v>
      </c>
      <c r="E138" s="143">
        <v>85</v>
      </c>
      <c r="F138" s="144">
        <v>51</v>
      </c>
      <c r="G138" s="143">
        <v>64</v>
      </c>
      <c r="H138" s="144">
        <v>102</v>
      </c>
      <c r="I138" s="143">
        <v>539</v>
      </c>
    </row>
    <row r="139" spans="1:9">
      <c r="A139" s="95">
        <v>1287</v>
      </c>
      <c r="B139" s="109" t="s">
        <v>365</v>
      </c>
      <c r="C139" s="143">
        <v>232</v>
      </c>
      <c r="D139" s="144">
        <v>117</v>
      </c>
      <c r="E139" s="143">
        <v>118</v>
      </c>
      <c r="F139" s="144">
        <v>73</v>
      </c>
      <c r="G139" s="143">
        <v>53</v>
      </c>
      <c r="H139" s="144">
        <v>111</v>
      </c>
      <c r="I139" s="143">
        <v>704</v>
      </c>
    </row>
    <row r="140" spans="1:9">
      <c r="A140" s="95">
        <v>1290</v>
      </c>
      <c r="B140" s="109" t="s">
        <v>366</v>
      </c>
      <c r="C140" s="143">
        <v>374</v>
      </c>
      <c r="D140" s="144">
        <v>233</v>
      </c>
      <c r="E140" s="143">
        <v>278</v>
      </c>
      <c r="F140" s="144">
        <v>202</v>
      </c>
      <c r="G140" s="143">
        <v>128</v>
      </c>
      <c r="H140" s="144">
        <v>86</v>
      </c>
      <c r="I140" s="143">
        <v>1301</v>
      </c>
    </row>
    <row r="141" spans="1:9">
      <c r="A141" s="95">
        <v>1291</v>
      </c>
      <c r="B141" s="109" t="s">
        <v>367</v>
      </c>
      <c r="C141" s="143">
        <v>51</v>
      </c>
      <c r="D141" s="144">
        <v>35</v>
      </c>
      <c r="E141" s="143">
        <v>79</v>
      </c>
      <c r="F141" s="144">
        <v>44</v>
      </c>
      <c r="G141" s="143">
        <v>52</v>
      </c>
      <c r="H141" s="144">
        <v>67</v>
      </c>
      <c r="I141" s="143">
        <v>328</v>
      </c>
    </row>
    <row r="142" spans="1:9">
      <c r="A142" s="95">
        <v>1292</v>
      </c>
      <c r="B142" s="109" t="s">
        <v>368</v>
      </c>
      <c r="C142" s="143">
        <v>210</v>
      </c>
      <c r="D142" s="144">
        <v>94</v>
      </c>
      <c r="E142" s="143">
        <v>133</v>
      </c>
      <c r="F142" s="144">
        <v>64</v>
      </c>
      <c r="G142" s="143">
        <v>30</v>
      </c>
      <c r="H142" s="144">
        <v>160</v>
      </c>
      <c r="I142" s="143">
        <v>691</v>
      </c>
    </row>
    <row r="143" spans="1:9">
      <c r="A143" s="118">
        <v>1293</v>
      </c>
      <c r="B143" s="119" t="s">
        <v>369</v>
      </c>
      <c r="C143" s="140">
        <v>182</v>
      </c>
      <c r="D143" s="141">
        <v>79</v>
      </c>
      <c r="E143" s="140">
        <v>162</v>
      </c>
      <c r="F143" s="141">
        <v>133</v>
      </c>
      <c r="G143" s="140">
        <v>82</v>
      </c>
      <c r="H143" s="141">
        <v>185</v>
      </c>
      <c r="I143" s="140">
        <v>823</v>
      </c>
    </row>
    <row r="144" spans="1:9">
      <c r="A144" s="104">
        <v>13</v>
      </c>
      <c r="B144" s="110" t="s">
        <v>541</v>
      </c>
      <c r="C144" s="105">
        <v>1557</v>
      </c>
      <c r="D144" s="142">
        <v>756</v>
      </c>
      <c r="E144" s="105">
        <v>890</v>
      </c>
      <c r="F144" s="142">
        <v>584</v>
      </c>
      <c r="G144" s="105">
        <v>454</v>
      </c>
      <c r="H144" s="142">
        <v>1132</v>
      </c>
      <c r="I144" s="105">
        <v>5373</v>
      </c>
    </row>
    <row r="145" spans="1:9">
      <c r="A145" s="95">
        <v>1315</v>
      </c>
      <c r="B145" s="109" t="s">
        <v>370</v>
      </c>
      <c r="C145" s="140">
        <v>41</v>
      </c>
      <c r="D145" s="141">
        <v>30</v>
      </c>
      <c r="E145" s="140">
        <v>26</v>
      </c>
      <c r="F145" s="141">
        <v>11</v>
      </c>
      <c r="G145" s="140">
        <v>11</v>
      </c>
      <c r="H145" s="141">
        <v>51</v>
      </c>
      <c r="I145" s="140">
        <v>170</v>
      </c>
    </row>
    <row r="146" spans="1:9">
      <c r="A146" s="95">
        <v>1380</v>
      </c>
      <c r="B146" s="109" t="s">
        <v>371</v>
      </c>
      <c r="C146" s="140">
        <v>451</v>
      </c>
      <c r="D146" s="141">
        <v>190</v>
      </c>
      <c r="E146" s="140">
        <v>299</v>
      </c>
      <c r="F146" s="141">
        <v>208</v>
      </c>
      <c r="G146" s="140">
        <v>155</v>
      </c>
      <c r="H146" s="141">
        <v>391</v>
      </c>
      <c r="I146" s="140">
        <v>1694</v>
      </c>
    </row>
    <row r="147" spans="1:9">
      <c r="A147" s="95">
        <v>1381</v>
      </c>
      <c r="B147" s="109" t="s">
        <v>372</v>
      </c>
      <c r="C147" s="140">
        <v>95</v>
      </c>
      <c r="D147" s="141">
        <v>62</v>
      </c>
      <c r="E147" s="140">
        <v>58</v>
      </c>
      <c r="F147" s="141">
        <v>45</v>
      </c>
      <c r="G147" s="140">
        <v>30</v>
      </c>
      <c r="H147" s="141">
        <v>120</v>
      </c>
      <c r="I147" s="140">
        <v>410</v>
      </c>
    </row>
    <row r="148" spans="1:9">
      <c r="A148" s="95">
        <v>1382</v>
      </c>
      <c r="B148" s="109" t="s">
        <v>373</v>
      </c>
      <c r="C148" s="143">
        <v>250</v>
      </c>
      <c r="D148" s="144">
        <v>123</v>
      </c>
      <c r="E148" s="143">
        <v>170</v>
      </c>
      <c r="F148" s="144">
        <v>81</v>
      </c>
      <c r="G148" s="143">
        <v>49</v>
      </c>
      <c r="H148" s="144">
        <v>62</v>
      </c>
      <c r="I148" s="143">
        <v>735</v>
      </c>
    </row>
    <row r="149" spans="1:9">
      <c r="A149" s="95">
        <v>1383</v>
      </c>
      <c r="B149" s="109" t="s">
        <v>374</v>
      </c>
      <c r="C149" s="143">
        <v>356</v>
      </c>
      <c r="D149" s="144">
        <v>185</v>
      </c>
      <c r="E149" s="143">
        <v>172</v>
      </c>
      <c r="F149" s="144">
        <v>110</v>
      </c>
      <c r="G149" s="143">
        <v>93</v>
      </c>
      <c r="H149" s="144">
        <v>255</v>
      </c>
      <c r="I149" s="143">
        <v>1171</v>
      </c>
    </row>
    <row r="150" spans="1:9">
      <c r="A150" s="118">
        <v>1384</v>
      </c>
      <c r="B150" s="119" t="s">
        <v>375</v>
      </c>
      <c r="C150" s="143">
        <v>364</v>
      </c>
      <c r="D150" s="144">
        <v>166</v>
      </c>
      <c r="E150" s="143">
        <v>165</v>
      </c>
      <c r="F150" s="144">
        <v>129</v>
      </c>
      <c r="G150" s="143">
        <v>116</v>
      </c>
      <c r="H150" s="144">
        <v>253</v>
      </c>
      <c r="I150" s="143">
        <v>1193</v>
      </c>
    </row>
    <row r="151" spans="1:9">
      <c r="A151" s="104">
        <v>14</v>
      </c>
      <c r="B151" s="110" t="s">
        <v>720</v>
      </c>
      <c r="C151" s="105">
        <v>6508</v>
      </c>
      <c r="D151" s="145">
        <v>3184</v>
      </c>
      <c r="E151" s="105">
        <v>3957</v>
      </c>
      <c r="F151" s="145">
        <v>2751</v>
      </c>
      <c r="G151" s="105">
        <v>2160</v>
      </c>
      <c r="H151" s="145">
        <v>4193</v>
      </c>
      <c r="I151" s="105">
        <v>22753</v>
      </c>
    </row>
    <row r="152" spans="1:9">
      <c r="A152" s="95">
        <v>1401</v>
      </c>
      <c r="B152" s="109" t="s">
        <v>376</v>
      </c>
      <c r="C152" s="143">
        <v>99</v>
      </c>
      <c r="D152" s="144">
        <v>19</v>
      </c>
      <c r="E152" s="143">
        <v>77</v>
      </c>
      <c r="F152" s="144">
        <v>78</v>
      </c>
      <c r="G152" s="143">
        <v>39</v>
      </c>
      <c r="H152" s="144">
        <v>30</v>
      </c>
      <c r="I152" s="143">
        <v>342</v>
      </c>
    </row>
    <row r="153" spans="1:9">
      <c r="A153" s="95">
        <v>1402</v>
      </c>
      <c r="B153" s="109" t="s">
        <v>377</v>
      </c>
      <c r="C153" s="143">
        <v>111</v>
      </c>
      <c r="D153" s="144">
        <v>58</v>
      </c>
      <c r="E153" s="143">
        <v>82</v>
      </c>
      <c r="F153" s="144">
        <v>50</v>
      </c>
      <c r="G153" s="143">
        <v>44</v>
      </c>
      <c r="H153" s="144">
        <v>87</v>
      </c>
      <c r="I153" s="143">
        <v>432</v>
      </c>
    </row>
    <row r="154" spans="1:9">
      <c r="A154" s="95">
        <v>1407</v>
      </c>
      <c r="B154" s="109" t="s">
        <v>378</v>
      </c>
      <c r="C154" s="143">
        <v>44</v>
      </c>
      <c r="D154" s="144">
        <v>27</v>
      </c>
      <c r="E154" s="143">
        <v>38</v>
      </c>
      <c r="F154" s="144">
        <v>20</v>
      </c>
      <c r="G154" s="143">
        <v>16</v>
      </c>
      <c r="H154" s="144">
        <v>57</v>
      </c>
      <c r="I154" s="143">
        <v>202</v>
      </c>
    </row>
    <row r="155" spans="1:9">
      <c r="A155" s="95">
        <v>1415</v>
      </c>
      <c r="B155" s="109" t="s">
        <v>379</v>
      </c>
      <c r="C155" s="143">
        <v>81</v>
      </c>
      <c r="D155" s="144">
        <v>48</v>
      </c>
      <c r="E155" s="143">
        <v>53</v>
      </c>
      <c r="F155" s="144">
        <v>33</v>
      </c>
      <c r="G155" s="143">
        <v>25</v>
      </c>
      <c r="H155" s="144">
        <v>89</v>
      </c>
      <c r="I155" s="143">
        <v>329</v>
      </c>
    </row>
    <row r="156" spans="1:9">
      <c r="A156" s="95">
        <v>1419</v>
      </c>
      <c r="B156" s="109" t="s">
        <v>380</v>
      </c>
      <c r="C156" s="143">
        <v>46</v>
      </c>
      <c r="D156" s="144">
        <v>22</v>
      </c>
      <c r="E156" s="143">
        <v>36</v>
      </c>
      <c r="F156" s="144">
        <v>31</v>
      </c>
      <c r="G156" s="143">
        <v>31</v>
      </c>
      <c r="H156" s="144">
        <v>47</v>
      </c>
      <c r="I156" s="143">
        <v>213</v>
      </c>
    </row>
    <row r="157" spans="1:9">
      <c r="A157" s="95">
        <v>1421</v>
      </c>
      <c r="B157" s="109" t="s">
        <v>381</v>
      </c>
      <c r="C157" s="143">
        <v>91</v>
      </c>
      <c r="D157" s="144">
        <v>44</v>
      </c>
      <c r="E157" s="143">
        <v>37</v>
      </c>
      <c r="F157" s="144">
        <v>23</v>
      </c>
      <c r="G157" s="143">
        <v>28</v>
      </c>
      <c r="H157" s="144">
        <v>68</v>
      </c>
      <c r="I157" s="143">
        <v>291</v>
      </c>
    </row>
    <row r="158" spans="1:9">
      <c r="A158" s="95">
        <v>1427</v>
      </c>
      <c r="B158" s="109" t="s">
        <v>382</v>
      </c>
      <c r="C158" s="143">
        <v>82</v>
      </c>
      <c r="D158" s="144">
        <v>18</v>
      </c>
      <c r="E158" s="143">
        <v>26</v>
      </c>
      <c r="F158" s="144">
        <v>24</v>
      </c>
      <c r="G158" s="143">
        <v>10</v>
      </c>
      <c r="H158" s="144">
        <v>36</v>
      </c>
      <c r="I158" s="143">
        <v>196</v>
      </c>
    </row>
    <row r="159" spans="1:9">
      <c r="A159" s="95">
        <v>1430</v>
      </c>
      <c r="B159" s="109" t="s">
        <v>383</v>
      </c>
      <c r="C159" s="143">
        <v>42</v>
      </c>
      <c r="D159" s="144">
        <v>36</v>
      </c>
      <c r="E159" s="143">
        <v>37</v>
      </c>
      <c r="F159" s="144">
        <v>28</v>
      </c>
      <c r="G159" s="143">
        <v>20</v>
      </c>
      <c r="H159" s="144">
        <v>42</v>
      </c>
      <c r="I159" s="143">
        <v>205</v>
      </c>
    </row>
    <row r="160" spans="1:9">
      <c r="A160" s="95">
        <v>1435</v>
      </c>
      <c r="B160" s="109" t="s">
        <v>384</v>
      </c>
      <c r="C160" s="143">
        <v>30</v>
      </c>
      <c r="D160" s="144">
        <v>23</v>
      </c>
      <c r="E160" s="143">
        <v>39</v>
      </c>
      <c r="F160" s="144">
        <v>40</v>
      </c>
      <c r="G160" s="143">
        <v>27</v>
      </c>
      <c r="H160" s="144">
        <v>16</v>
      </c>
      <c r="I160" s="143">
        <v>175</v>
      </c>
    </row>
    <row r="161" spans="1:9">
      <c r="A161" s="95">
        <v>1438</v>
      </c>
      <c r="B161" s="109" t="s">
        <v>385</v>
      </c>
      <c r="C161" s="143">
        <v>31</v>
      </c>
      <c r="D161" s="144">
        <v>15</v>
      </c>
      <c r="E161" s="143">
        <v>14</v>
      </c>
      <c r="F161" s="144">
        <v>11</v>
      </c>
      <c r="G161" s="143">
        <v>15</v>
      </c>
      <c r="H161" s="144">
        <v>18</v>
      </c>
      <c r="I161" s="143">
        <v>104</v>
      </c>
    </row>
    <row r="162" spans="1:9">
      <c r="A162" s="95">
        <v>1439</v>
      </c>
      <c r="B162" s="109" t="s">
        <v>386</v>
      </c>
      <c r="C162" s="143">
        <v>37</v>
      </c>
      <c r="D162" s="144">
        <v>10</v>
      </c>
      <c r="E162" s="143">
        <v>17</v>
      </c>
      <c r="F162" s="144">
        <v>8</v>
      </c>
      <c r="G162" s="143">
        <v>9</v>
      </c>
      <c r="H162" s="144">
        <v>18</v>
      </c>
      <c r="I162" s="143">
        <v>99</v>
      </c>
    </row>
    <row r="163" spans="1:9">
      <c r="A163" s="95">
        <v>1440</v>
      </c>
      <c r="B163" s="109" t="s">
        <v>387</v>
      </c>
      <c r="C163" s="143">
        <v>99</v>
      </c>
      <c r="D163" s="144">
        <v>51</v>
      </c>
      <c r="E163" s="143">
        <v>56</v>
      </c>
      <c r="F163" s="144">
        <v>49</v>
      </c>
      <c r="G163" s="143">
        <v>50</v>
      </c>
      <c r="H163" s="144">
        <v>98</v>
      </c>
      <c r="I163" s="143">
        <v>403</v>
      </c>
    </row>
    <row r="164" spans="1:9">
      <c r="A164" s="95">
        <v>1441</v>
      </c>
      <c r="B164" s="109" t="s">
        <v>388</v>
      </c>
      <c r="C164" s="143">
        <v>108</v>
      </c>
      <c r="D164" s="144">
        <v>62</v>
      </c>
      <c r="E164" s="143">
        <v>82</v>
      </c>
      <c r="F164" s="144">
        <v>56</v>
      </c>
      <c r="G164" s="143">
        <v>43</v>
      </c>
      <c r="H164" s="144">
        <v>127</v>
      </c>
      <c r="I164" s="143">
        <v>478</v>
      </c>
    </row>
    <row r="165" spans="1:9">
      <c r="A165" s="95">
        <v>1442</v>
      </c>
      <c r="B165" s="109" t="s">
        <v>389</v>
      </c>
      <c r="C165" s="143">
        <v>53</v>
      </c>
      <c r="D165" s="144">
        <v>28</v>
      </c>
      <c r="E165" s="143">
        <v>30</v>
      </c>
      <c r="F165" s="144">
        <v>27</v>
      </c>
      <c r="G165" s="143">
        <v>8</v>
      </c>
      <c r="H165" s="144">
        <v>39</v>
      </c>
      <c r="I165" s="143">
        <v>185</v>
      </c>
    </row>
    <row r="166" spans="1:9">
      <c r="A166" s="95">
        <v>1443</v>
      </c>
      <c r="B166" s="109" t="s">
        <v>390</v>
      </c>
      <c r="C166" s="143">
        <v>12</v>
      </c>
      <c r="D166" s="144">
        <v>11</v>
      </c>
      <c r="E166" s="143">
        <v>16</v>
      </c>
      <c r="F166" s="144">
        <v>12</v>
      </c>
      <c r="G166" s="143">
        <v>13</v>
      </c>
      <c r="H166" s="144">
        <v>31</v>
      </c>
      <c r="I166" s="143">
        <v>95</v>
      </c>
    </row>
    <row r="167" spans="1:9">
      <c r="A167" s="95">
        <v>1444</v>
      </c>
      <c r="B167" s="109" t="s">
        <v>391</v>
      </c>
      <c r="C167" s="143">
        <v>10</v>
      </c>
      <c r="D167" s="144">
        <v>21</v>
      </c>
      <c r="E167" s="143">
        <v>28</v>
      </c>
      <c r="F167" s="144">
        <v>17</v>
      </c>
      <c r="G167" s="143">
        <v>5</v>
      </c>
      <c r="H167" s="144">
        <v>9</v>
      </c>
      <c r="I167" s="143">
        <v>90</v>
      </c>
    </row>
    <row r="168" spans="1:9">
      <c r="A168" s="95">
        <v>1445</v>
      </c>
      <c r="B168" s="109" t="s">
        <v>392</v>
      </c>
      <c r="C168" s="143">
        <v>104</v>
      </c>
      <c r="D168" s="144">
        <v>12</v>
      </c>
      <c r="E168" s="143">
        <v>25</v>
      </c>
      <c r="F168" s="144">
        <v>15</v>
      </c>
      <c r="G168" s="143">
        <v>15</v>
      </c>
      <c r="H168" s="144">
        <v>22</v>
      </c>
      <c r="I168" s="143">
        <v>193</v>
      </c>
    </row>
    <row r="169" spans="1:9">
      <c r="A169" s="95">
        <v>1446</v>
      </c>
      <c r="B169" s="109" t="s">
        <v>393</v>
      </c>
      <c r="C169" s="143">
        <v>62</v>
      </c>
      <c r="D169" s="144">
        <v>29</v>
      </c>
      <c r="E169" s="143">
        <v>25</v>
      </c>
      <c r="F169" s="144">
        <v>11</v>
      </c>
      <c r="G169" s="143">
        <v>12</v>
      </c>
      <c r="H169" s="144">
        <v>17</v>
      </c>
      <c r="I169" s="143">
        <v>156</v>
      </c>
    </row>
    <row r="170" spans="1:9">
      <c r="A170" s="95">
        <v>1447</v>
      </c>
      <c r="B170" s="109" t="s">
        <v>394</v>
      </c>
      <c r="C170" s="143">
        <v>54</v>
      </c>
      <c r="D170" s="144">
        <v>12</v>
      </c>
      <c r="E170" s="143">
        <v>15</v>
      </c>
      <c r="F170" s="144">
        <v>6</v>
      </c>
      <c r="G170" s="143">
        <v>5</v>
      </c>
      <c r="H170" s="144">
        <v>16</v>
      </c>
      <c r="I170" s="143">
        <v>108</v>
      </c>
    </row>
    <row r="171" spans="1:9">
      <c r="A171" s="95">
        <v>1452</v>
      </c>
      <c r="B171" s="109" t="s">
        <v>395</v>
      </c>
      <c r="C171" s="143">
        <v>66</v>
      </c>
      <c r="D171" s="144">
        <v>33</v>
      </c>
      <c r="E171" s="143">
        <v>39</v>
      </c>
      <c r="F171" s="144">
        <v>26</v>
      </c>
      <c r="G171" s="143">
        <v>11</v>
      </c>
      <c r="H171" s="144">
        <v>7</v>
      </c>
      <c r="I171" s="143">
        <v>182</v>
      </c>
    </row>
    <row r="172" spans="1:9">
      <c r="A172" s="95">
        <v>1460</v>
      </c>
      <c r="B172" s="109" t="s">
        <v>396</v>
      </c>
      <c r="C172" s="143">
        <v>76</v>
      </c>
      <c r="D172" s="144">
        <v>21</v>
      </c>
      <c r="E172" s="143">
        <v>40</v>
      </c>
      <c r="F172" s="144">
        <v>21</v>
      </c>
      <c r="G172" s="143">
        <v>21</v>
      </c>
      <c r="H172" s="144">
        <v>66</v>
      </c>
      <c r="I172" s="143">
        <v>245</v>
      </c>
    </row>
    <row r="173" spans="1:9">
      <c r="A173" s="95">
        <v>1461</v>
      </c>
      <c r="B173" s="109" t="s">
        <v>397</v>
      </c>
      <c r="C173" s="143">
        <v>47</v>
      </c>
      <c r="D173" s="144">
        <v>24</v>
      </c>
      <c r="E173" s="143">
        <v>36</v>
      </c>
      <c r="F173" s="144">
        <v>24</v>
      </c>
      <c r="G173" s="143">
        <v>27</v>
      </c>
      <c r="H173" s="144">
        <v>41</v>
      </c>
      <c r="I173" s="143">
        <v>199</v>
      </c>
    </row>
    <row r="174" spans="1:9">
      <c r="A174" s="95">
        <v>1462</v>
      </c>
      <c r="B174" s="109" t="s">
        <v>398</v>
      </c>
      <c r="C174" s="143">
        <v>65</v>
      </c>
      <c r="D174" s="144">
        <v>26</v>
      </c>
      <c r="E174" s="143">
        <v>33</v>
      </c>
      <c r="F174" s="144">
        <v>14</v>
      </c>
      <c r="G174" s="143">
        <v>13</v>
      </c>
      <c r="H174" s="144">
        <v>39</v>
      </c>
      <c r="I174" s="143">
        <v>190</v>
      </c>
    </row>
    <row r="175" spans="1:9">
      <c r="A175" s="95">
        <v>1463</v>
      </c>
      <c r="B175" s="109" t="s">
        <v>399</v>
      </c>
      <c r="C175" s="143">
        <v>220</v>
      </c>
      <c r="D175" s="144">
        <v>103</v>
      </c>
      <c r="E175" s="143">
        <v>101</v>
      </c>
      <c r="F175" s="144">
        <v>68</v>
      </c>
      <c r="G175" s="143">
        <v>44</v>
      </c>
      <c r="H175" s="144">
        <v>100</v>
      </c>
      <c r="I175" s="143">
        <v>636</v>
      </c>
    </row>
    <row r="176" spans="1:9">
      <c r="A176" s="95">
        <v>1465</v>
      </c>
      <c r="B176" s="109" t="s">
        <v>400</v>
      </c>
      <c r="C176" s="186" t="s">
        <v>147</v>
      </c>
      <c r="D176" s="144" t="s">
        <v>147</v>
      </c>
      <c r="E176" s="143" t="s">
        <v>147</v>
      </c>
      <c r="F176" s="144" t="s">
        <v>147</v>
      </c>
      <c r="G176" s="143">
        <v>0</v>
      </c>
      <c r="H176" s="144" t="s">
        <v>147</v>
      </c>
      <c r="I176" s="143">
        <v>16</v>
      </c>
    </row>
    <row r="177" spans="1:9">
      <c r="A177" s="95">
        <v>1466</v>
      </c>
      <c r="B177" s="109" t="s">
        <v>401</v>
      </c>
      <c r="C177" s="143">
        <v>52</v>
      </c>
      <c r="D177" s="144">
        <v>30</v>
      </c>
      <c r="E177" s="143">
        <v>28</v>
      </c>
      <c r="F177" s="144">
        <v>15</v>
      </c>
      <c r="G177" s="143">
        <v>24</v>
      </c>
      <c r="H177" s="144">
        <v>19</v>
      </c>
      <c r="I177" s="143">
        <v>168</v>
      </c>
    </row>
    <row r="178" spans="1:9">
      <c r="A178" s="95">
        <v>1470</v>
      </c>
      <c r="B178" s="109" t="s">
        <v>402</v>
      </c>
      <c r="C178" s="143">
        <v>104</v>
      </c>
      <c r="D178" s="144">
        <v>36</v>
      </c>
      <c r="E178" s="143">
        <v>42</v>
      </c>
      <c r="F178" s="144">
        <v>33</v>
      </c>
      <c r="G178" s="143">
        <v>29</v>
      </c>
      <c r="H178" s="144">
        <v>55</v>
      </c>
      <c r="I178" s="143">
        <v>299</v>
      </c>
    </row>
    <row r="179" spans="1:9">
      <c r="A179" s="95">
        <v>1471</v>
      </c>
      <c r="B179" s="109" t="s">
        <v>403</v>
      </c>
      <c r="C179" s="143">
        <v>75</v>
      </c>
      <c r="D179" s="144">
        <v>33</v>
      </c>
      <c r="E179" s="143">
        <v>32</v>
      </c>
      <c r="F179" s="144">
        <v>24</v>
      </c>
      <c r="G179" s="143">
        <v>14</v>
      </c>
      <c r="H179" s="144">
        <v>60</v>
      </c>
      <c r="I179" s="143">
        <v>238</v>
      </c>
    </row>
    <row r="180" spans="1:9">
      <c r="A180" s="95">
        <v>1472</v>
      </c>
      <c r="B180" s="109" t="s">
        <v>404</v>
      </c>
      <c r="C180" s="143">
        <v>60</v>
      </c>
      <c r="D180" s="144">
        <v>31</v>
      </c>
      <c r="E180" s="143">
        <v>32</v>
      </c>
      <c r="F180" s="144">
        <v>19</v>
      </c>
      <c r="G180" s="143">
        <v>13</v>
      </c>
      <c r="H180" s="144">
        <v>32</v>
      </c>
      <c r="I180" s="143">
        <v>187</v>
      </c>
    </row>
    <row r="181" spans="1:9">
      <c r="A181" s="95">
        <v>1473</v>
      </c>
      <c r="B181" s="109" t="s">
        <v>405</v>
      </c>
      <c r="C181" s="143">
        <v>35</v>
      </c>
      <c r="D181" s="144">
        <v>33</v>
      </c>
      <c r="E181" s="143">
        <v>37</v>
      </c>
      <c r="F181" s="144">
        <v>24</v>
      </c>
      <c r="G181" s="143">
        <v>24</v>
      </c>
      <c r="H181" s="144">
        <v>25</v>
      </c>
      <c r="I181" s="143">
        <v>178</v>
      </c>
    </row>
    <row r="182" spans="1:9">
      <c r="A182" s="95">
        <v>1480</v>
      </c>
      <c r="B182" s="109" t="s">
        <v>406</v>
      </c>
      <c r="C182" s="143">
        <v>1818</v>
      </c>
      <c r="D182" s="144">
        <v>805</v>
      </c>
      <c r="E182" s="143">
        <v>903</v>
      </c>
      <c r="F182" s="144">
        <v>638</v>
      </c>
      <c r="G182" s="143">
        <v>545</v>
      </c>
      <c r="H182" s="144">
        <v>891</v>
      </c>
      <c r="I182" s="143">
        <v>5600</v>
      </c>
    </row>
    <row r="183" spans="1:9">
      <c r="A183" s="95">
        <v>1481</v>
      </c>
      <c r="B183" s="109" t="s">
        <v>407</v>
      </c>
      <c r="C183" s="143">
        <v>234</v>
      </c>
      <c r="D183" s="144">
        <v>88</v>
      </c>
      <c r="E183" s="143">
        <v>125</v>
      </c>
      <c r="F183" s="144">
        <v>88</v>
      </c>
      <c r="G183" s="143">
        <v>57</v>
      </c>
      <c r="H183" s="144">
        <v>151</v>
      </c>
      <c r="I183" s="143">
        <v>743</v>
      </c>
    </row>
    <row r="184" spans="1:9">
      <c r="A184" s="95">
        <v>1482</v>
      </c>
      <c r="B184" s="109" t="s">
        <v>408</v>
      </c>
      <c r="C184" s="143">
        <v>82</v>
      </c>
      <c r="D184" s="144">
        <v>78</v>
      </c>
      <c r="E184" s="143">
        <v>90</v>
      </c>
      <c r="F184" s="144">
        <v>82</v>
      </c>
      <c r="G184" s="143">
        <v>66</v>
      </c>
      <c r="H184" s="144">
        <v>187</v>
      </c>
      <c r="I184" s="143">
        <v>585</v>
      </c>
    </row>
    <row r="185" spans="1:9">
      <c r="A185" s="95">
        <v>1484</v>
      </c>
      <c r="B185" s="109" t="s">
        <v>409</v>
      </c>
      <c r="C185" s="143" t="s">
        <v>147</v>
      </c>
      <c r="D185" s="213" t="s">
        <v>147</v>
      </c>
      <c r="E185" s="186" t="s">
        <v>147</v>
      </c>
      <c r="F185" s="213" t="s">
        <v>147</v>
      </c>
      <c r="G185" s="143">
        <v>6</v>
      </c>
      <c r="H185" s="144">
        <v>22</v>
      </c>
      <c r="I185" s="143">
        <v>63</v>
      </c>
    </row>
    <row r="186" spans="1:9">
      <c r="A186" s="95">
        <v>1485</v>
      </c>
      <c r="B186" s="109" t="s">
        <v>410</v>
      </c>
      <c r="C186" s="143">
        <v>197</v>
      </c>
      <c r="D186" s="144">
        <v>110</v>
      </c>
      <c r="E186" s="143">
        <v>134</v>
      </c>
      <c r="F186" s="144">
        <v>107</v>
      </c>
      <c r="G186" s="143">
        <v>99</v>
      </c>
      <c r="H186" s="144">
        <v>153</v>
      </c>
      <c r="I186" s="143">
        <v>800</v>
      </c>
    </row>
    <row r="187" spans="1:9">
      <c r="A187" s="95">
        <v>1486</v>
      </c>
      <c r="B187" s="109" t="s">
        <v>411</v>
      </c>
      <c r="C187" s="143">
        <v>77</v>
      </c>
      <c r="D187" s="144">
        <v>39</v>
      </c>
      <c r="E187" s="143">
        <v>36</v>
      </c>
      <c r="F187" s="144">
        <v>17</v>
      </c>
      <c r="G187" s="143">
        <v>9</v>
      </c>
      <c r="H187" s="144">
        <v>20</v>
      </c>
      <c r="I187" s="143">
        <v>198</v>
      </c>
    </row>
    <row r="188" spans="1:9">
      <c r="A188" s="95">
        <v>1487</v>
      </c>
      <c r="B188" s="109" t="s">
        <v>412</v>
      </c>
      <c r="C188" s="143">
        <v>80</v>
      </c>
      <c r="D188" s="144">
        <v>81</v>
      </c>
      <c r="E188" s="143">
        <v>164</v>
      </c>
      <c r="F188" s="144">
        <v>120</v>
      </c>
      <c r="G188" s="143">
        <v>86</v>
      </c>
      <c r="H188" s="144">
        <v>93</v>
      </c>
      <c r="I188" s="143">
        <v>624</v>
      </c>
    </row>
    <row r="189" spans="1:9">
      <c r="A189" s="95">
        <v>1488</v>
      </c>
      <c r="B189" s="109" t="s">
        <v>413</v>
      </c>
      <c r="C189" s="143">
        <v>266</v>
      </c>
      <c r="D189" s="144">
        <v>107</v>
      </c>
      <c r="E189" s="143">
        <v>135</v>
      </c>
      <c r="F189" s="144">
        <v>90</v>
      </c>
      <c r="G189" s="143">
        <v>66</v>
      </c>
      <c r="H189" s="144">
        <v>168</v>
      </c>
      <c r="I189" s="143">
        <v>832</v>
      </c>
    </row>
    <row r="190" spans="1:9">
      <c r="A190" s="95">
        <v>1489</v>
      </c>
      <c r="B190" s="109" t="s">
        <v>414</v>
      </c>
      <c r="C190" s="143">
        <v>145</v>
      </c>
      <c r="D190" s="144">
        <v>63</v>
      </c>
      <c r="E190" s="143">
        <v>92</v>
      </c>
      <c r="F190" s="144">
        <v>96</v>
      </c>
      <c r="G190" s="143">
        <v>57</v>
      </c>
      <c r="H190" s="144">
        <v>220</v>
      </c>
      <c r="I190" s="143">
        <v>673</v>
      </c>
    </row>
    <row r="191" spans="1:9">
      <c r="A191" s="95">
        <v>1490</v>
      </c>
      <c r="B191" s="109" t="s">
        <v>415</v>
      </c>
      <c r="C191" s="143">
        <v>540</v>
      </c>
      <c r="D191" s="144">
        <v>341</v>
      </c>
      <c r="E191" s="143">
        <v>404</v>
      </c>
      <c r="F191" s="144">
        <v>251</v>
      </c>
      <c r="G191" s="143">
        <v>187</v>
      </c>
      <c r="H191" s="144">
        <v>183</v>
      </c>
      <c r="I191" s="143">
        <v>1906</v>
      </c>
    </row>
    <row r="192" spans="1:9">
      <c r="A192" s="95">
        <v>1491</v>
      </c>
      <c r="B192" s="109" t="s">
        <v>416</v>
      </c>
      <c r="C192" s="143">
        <v>117</v>
      </c>
      <c r="D192" s="144">
        <v>78</v>
      </c>
      <c r="E192" s="143">
        <v>91</v>
      </c>
      <c r="F192" s="144">
        <v>46</v>
      </c>
      <c r="G192" s="143">
        <v>34</v>
      </c>
      <c r="H192" s="144">
        <v>27</v>
      </c>
      <c r="I192" s="143">
        <v>393</v>
      </c>
    </row>
    <row r="193" spans="1:9">
      <c r="A193" s="95">
        <v>1492</v>
      </c>
      <c r="B193" s="109" t="s">
        <v>417</v>
      </c>
      <c r="C193" s="143">
        <v>74</v>
      </c>
      <c r="D193" s="144">
        <v>38</v>
      </c>
      <c r="E193" s="143">
        <v>56</v>
      </c>
      <c r="F193" s="144">
        <v>32</v>
      </c>
      <c r="G193" s="143">
        <v>17</v>
      </c>
      <c r="H193" s="144">
        <v>49</v>
      </c>
      <c r="I193" s="143">
        <v>266</v>
      </c>
    </row>
    <row r="194" spans="1:9">
      <c r="A194" s="95">
        <v>1493</v>
      </c>
      <c r="B194" s="109" t="s">
        <v>418</v>
      </c>
      <c r="C194" s="143">
        <v>126</v>
      </c>
      <c r="D194" s="144">
        <v>79</v>
      </c>
      <c r="E194" s="143">
        <v>87</v>
      </c>
      <c r="F194" s="144">
        <v>38</v>
      </c>
      <c r="G194" s="143">
        <v>32</v>
      </c>
      <c r="H194" s="144">
        <v>152</v>
      </c>
      <c r="I194" s="143">
        <v>514</v>
      </c>
    </row>
    <row r="195" spans="1:9">
      <c r="A195" s="95">
        <v>1494</v>
      </c>
      <c r="B195" s="109" t="s">
        <v>419</v>
      </c>
      <c r="C195" s="143">
        <v>127</v>
      </c>
      <c r="D195" s="144">
        <v>98</v>
      </c>
      <c r="E195" s="143">
        <v>102</v>
      </c>
      <c r="F195" s="144">
        <v>75</v>
      </c>
      <c r="G195" s="143">
        <v>51</v>
      </c>
      <c r="H195" s="144">
        <v>223</v>
      </c>
      <c r="I195" s="143">
        <v>676</v>
      </c>
    </row>
    <row r="196" spans="1:9">
      <c r="A196" s="95">
        <v>1495</v>
      </c>
      <c r="B196" s="109" t="s">
        <v>420</v>
      </c>
      <c r="C196" s="143">
        <v>93</v>
      </c>
      <c r="D196" s="144">
        <v>44</v>
      </c>
      <c r="E196" s="143">
        <v>70</v>
      </c>
      <c r="F196" s="144">
        <v>29</v>
      </c>
      <c r="G196" s="143">
        <v>34</v>
      </c>
      <c r="H196" s="144">
        <v>33</v>
      </c>
      <c r="I196" s="143">
        <v>303</v>
      </c>
    </row>
    <row r="197" spans="1:9">
      <c r="A197" s="95">
        <v>1496</v>
      </c>
      <c r="B197" s="109" t="s">
        <v>421</v>
      </c>
      <c r="C197" s="143">
        <v>188</v>
      </c>
      <c r="D197" s="144">
        <v>102</v>
      </c>
      <c r="E197" s="143">
        <v>145</v>
      </c>
      <c r="F197" s="144">
        <v>129</v>
      </c>
      <c r="G197" s="143">
        <v>88</v>
      </c>
      <c r="H197" s="144">
        <v>179</v>
      </c>
      <c r="I197" s="143">
        <v>831</v>
      </c>
    </row>
    <row r="198" spans="1:9">
      <c r="A198" s="95">
        <v>1497</v>
      </c>
      <c r="B198" s="109" t="s">
        <v>422</v>
      </c>
      <c r="C198" s="143">
        <v>149</v>
      </c>
      <c r="D198" s="144">
        <v>0</v>
      </c>
      <c r="E198" s="143">
        <v>0</v>
      </c>
      <c r="F198" s="144">
        <v>0</v>
      </c>
      <c r="G198" s="143">
        <v>0</v>
      </c>
      <c r="H198" s="144" t="s">
        <v>147</v>
      </c>
      <c r="I198" s="143">
        <v>151</v>
      </c>
    </row>
    <row r="199" spans="1:9">
      <c r="A199" s="95">
        <v>1498</v>
      </c>
      <c r="B199" s="109" t="s">
        <v>423</v>
      </c>
      <c r="C199" s="143">
        <v>55</v>
      </c>
      <c r="D199" s="144">
        <v>37</v>
      </c>
      <c r="E199" s="143">
        <v>39</v>
      </c>
      <c r="F199" s="144">
        <v>19</v>
      </c>
      <c r="G199" s="143">
        <v>9</v>
      </c>
      <c r="H199" s="144">
        <v>43</v>
      </c>
      <c r="I199" s="143">
        <v>202</v>
      </c>
    </row>
    <row r="200" spans="1:9">
      <c r="A200" s="118">
        <v>1499</v>
      </c>
      <c r="B200" s="119" t="s">
        <v>424</v>
      </c>
      <c r="C200" s="143">
        <v>140</v>
      </c>
      <c r="D200" s="144">
        <v>70</v>
      </c>
      <c r="E200" s="143">
        <v>108</v>
      </c>
      <c r="F200" s="144">
        <v>79</v>
      </c>
      <c r="G200" s="143">
        <v>82</v>
      </c>
      <c r="H200" s="144">
        <v>83</v>
      </c>
      <c r="I200" s="143">
        <v>562</v>
      </c>
    </row>
    <row r="201" spans="1:9">
      <c r="A201" s="104">
        <v>17</v>
      </c>
      <c r="B201" s="110" t="s">
        <v>543</v>
      </c>
      <c r="C201" s="105">
        <v>2293</v>
      </c>
      <c r="D201" s="145">
        <v>531</v>
      </c>
      <c r="E201" s="105">
        <v>669</v>
      </c>
      <c r="F201" s="145">
        <v>502</v>
      </c>
      <c r="G201" s="105">
        <v>364</v>
      </c>
      <c r="H201" s="145">
        <v>863</v>
      </c>
      <c r="I201" s="105">
        <v>5222</v>
      </c>
    </row>
    <row r="202" spans="1:9">
      <c r="A202" s="95">
        <v>1715</v>
      </c>
      <c r="B202" s="109" t="s">
        <v>425</v>
      </c>
      <c r="C202" s="143">
        <v>59</v>
      </c>
      <c r="D202" s="144">
        <v>18</v>
      </c>
      <c r="E202" s="143">
        <v>32</v>
      </c>
      <c r="F202" s="144">
        <v>37</v>
      </c>
      <c r="G202" s="143">
        <v>18</v>
      </c>
      <c r="H202" s="144">
        <v>61</v>
      </c>
      <c r="I202" s="143">
        <v>225</v>
      </c>
    </row>
    <row r="203" spans="1:9">
      <c r="A203" s="95">
        <v>1730</v>
      </c>
      <c r="B203" s="109" t="s">
        <v>426</v>
      </c>
      <c r="C203" s="143">
        <v>47</v>
      </c>
      <c r="D203" s="144">
        <v>18</v>
      </c>
      <c r="E203" s="143">
        <v>20</v>
      </c>
      <c r="F203" s="144">
        <v>21</v>
      </c>
      <c r="G203" s="143">
        <v>13</v>
      </c>
      <c r="H203" s="144">
        <v>19</v>
      </c>
      <c r="I203" s="143">
        <v>138</v>
      </c>
    </row>
    <row r="204" spans="1:9">
      <c r="A204" s="95">
        <v>1737</v>
      </c>
      <c r="B204" s="109" t="s">
        <v>427</v>
      </c>
      <c r="C204" s="143">
        <v>263</v>
      </c>
      <c r="D204" s="144">
        <v>0</v>
      </c>
      <c r="E204" s="143">
        <v>0</v>
      </c>
      <c r="F204" s="144">
        <v>0</v>
      </c>
      <c r="G204" s="143">
        <v>0</v>
      </c>
      <c r="H204" s="144">
        <v>10</v>
      </c>
      <c r="I204" s="143">
        <v>273</v>
      </c>
    </row>
    <row r="205" spans="1:9">
      <c r="A205" s="95">
        <v>1760</v>
      </c>
      <c r="B205" s="109" t="s">
        <v>428</v>
      </c>
      <c r="C205" s="143">
        <v>60</v>
      </c>
      <c r="D205" s="144">
        <v>0</v>
      </c>
      <c r="E205" s="143">
        <v>0</v>
      </c>
      <c r="F205" s="144">
        <v>0</v>
      </c>
      <c r="G205" s="143">
        <v>0</v>
      </c>
      <c r="H205" s="144">
        <v>0</v>
      </c>
      <c r="I205" s="143">
        <v>60</v>
      </c>
    </row>
    <row r="206" spans="1:9">
      <c r="A206" s="95">
        <v>1761</v>
      </c>
      <c r="B206" s="109" t="s">
        <v>429</v>
      </c>
      <c r="C206" s="143">
        <v>54</v>
      </c>
      <c r="D206" s="144">
        <v>10</v>
      </c>
      <c r="E206" s="143">
        <v>57</v>
      </c>
      <c r="F206" s="144">
        <v>29</v>
      </c>
      <c r="G206" s="143">
        <v>29</v>
      </c>
      <c r="H206" s="144">
        <v>20</v>
      </c>
      <c r="I206" s="143">
        <v>199</v>
      </c>
    </row>
    <row r="207" spans="1:9">
      <c r="A207" s="95">
        <v>1762</v>
      </c>
      <c r="B207" s="109" t="s">
        <v>430</v>
      </c>
      <c r="C207" s="143">
        <v>18</v>
      </c>
      <c r="D207" s="144">
        <v>20</v>
      </c>
      <c r="E207" s="143">
        <v>11</v>
      </c>
      <c r="F207" s="144">
        <v>8</v>
      </c>
      <c r="G207" s="143">
        <v>6</v>
      </c>
      <c r="H207" s="144">
        <v>9</v>
      </c>
      <c r="I207" s="143">
        <v>72</v>
      </c>
    </row>
    <row r="208" spans="1:9">
      <c r="A208" s="95">
        <v>1763</v>
      </c>
      <c r="B208" s="109" t="s">
        <v>431</v>
      </c>
      <c r="C208" s="143">
        <v>56</v>
      </c>
      <c r="D208" s="144">
        <v>33</v>
      </c>
      <c r="E208" s="143">
        <v>41</v>
      </c>
      <c r="F208" s="144">
        <v>32</v>
      </c>
      <c r="G208" s="143">
        <v>25</v>
      </c>
      <c r="H208" s="144">
        <v>45</v>
      </c>
      <c r="I208" s="143">
        <v>232</v>
      </c>
    </row>
    <row r="209" spans="1:9">
      <c r="A209" s="95">
        <v>1764</v>
      </c>
      <c r="B209" s="109" t="s">
        <v>432</v>
      </c>
      <c r="C209" s="143">
        <v>195</v>
      </c>
      <c r="D209" s="144">
        <v>0</v>
      </c>
      <c r="E209" s="143">
        <v>0</v>
      </c>
      <c r="F209" s="144">
        <v>0</v>
      </c>
      <c r="G209" s="143">
        <v>0</v>
      </c>
      <c r="H209" s="144">
        <v>39</v>
      </c>
      <c r="I209" s="143">
        <v>234</v>
      </c>
    </row>
    <row r="210" spans="1:9">
      <c r="A210" s="95">
        <v>1765</v>
      </c>
      <c r="B210" s="109" t="s">
        <v>433</v>
      </c>
      <c r="C210" s="143">
        <v>152</v>
      </c>
      <c r="D210" s="144">
        <v>31</v>
      </c>
      <c r="E210" s="143">
        <v>34</v>
      </c>
      <c r="F210" s="144">
        <v>20</v>
      </c>
      <c r="G210" s="143">
        <v>11</v>
      </c>
      <c r="H210" s="144">
        <v>6</v>
      </c>
      <c r="I210" s="143">
        <v>254</v>
      </c>
    </row>
    <row r="211" spans="1:9">
      <c r="A211" s="95">
        <v>1766</v>
      </c>
      <c r="B211" s="109" t="s">
        <v>434</v>
      </c>
      <c r="C211" s="143">
        <v>256</v>
      </c>
      <c r="D211" s="144">
        <v>12</v>
      </c>
      <c r="E211" s="143">
        <v>0</v>
      </c>
      <c r="F211" s="144">
        <v>0</v>
      </c>
      <c r="G211" s="143">
        <v>0</v>
      </c>
      <c r="H211" s="144">
        <v>80</v>
      </c>
      <c r="I211" s="143">
        <v>348</v>
      </c>
    </row>
    <row r="212" spans="1:9">
      <c r="A212" s="95">
        <v>1780</v>
      </c>
      <c r="B212" s="109" t="s">
        <v>435</v>
      </c>
      <c r="C212" s="143">
        <v>357</v>
      </c>
      <c r="D212" s="144">
        <v>234</v>
      </c>
      <c r="E212" s="143">
        <v>261</v>
      </c>
      <c r="F212" s="144">
        <v>144</v>
      </c>
      <c r="G212" s="143">
        <v>110</v>
      </c>
      <c r="H212" s="144">
        <v>220</v>
      </c>
      <c r="I212" s="143">
        <v>1326</v>
      </c>
    </row>
    <row r="213" spans="1:9">
      <c r="A213" s="95">
        <v>1781</v>
      </c>
      <c r="B213" s="109" t="s">
        <v>436</v>
      </c>
      <c r="C213" s="186" t="s">
        <v>147</v>
      </c>
      <c r="D213" s="144">
        <v>0</v>
      </c>
      <c r="E213" s="143">
        <v>0</v>
      </c>
      <c r="F213" s="144">
        <v>0</v>
      </c>
      <c r="G213" s="143">
        <v>0</v>
      </c>
      <c r="H213" s="144" t="s">
        <v>147</v>
      </c>
      <c r="I213" s="143">
        <v>445</v>
      </c>
    </row>
    <row r="214" spans="1:9">
      <c r="A214" s="95">
        <v>1782</v>
      </c>
      <c r="B214" s="109" t="s">
        <v>437</v>
      </c>
      <c r="C214" s="143">
        <v>72</v>
      </c>
      <c r="D214" s="144">
        <v>38</v>
      </c>
      <c r="E214" s="143">
        <v>53</v>
      </c>
      <c r="F214" s="144">
        <v>44</v>
      </c>
      <c r="G214" s="143">
        <v>43</v>
      </c>
      <c r="H214" s="144">
        <v>91</v>
      </c>
      <c r="I214" s="143">
        <v>341</v>
      </c>
    </row>
    <row r="215" spans="1:9">
      <c r="A215" s="95">
        <v>1783</v>
      </c>
      <c r="B215" s="109" t="s">
        <v>438</v>
      </c>
      <c r="C215" s="143">
        <v>91</v>
      </c>
      <c r="D215" s="144">
        <v>25</v>
      </c>
      <c r="E215" s="143">
        <v>58</v>
      </c>
      <c r="F215" s="144">
        <v>44</v>
      </c>
      <c r="G215" s="143">
        <v>32</v>
      </c>
      <c r="H215" s="144">
        <v>91</v>
      </c>
      <c r="I215" s="143">
        <v>341</v>
      </c>
    </row>
    <row r="216" spans="1:9">
      <c r="A216" s="95">
        <v>1784</v>
      </c>
      <c r="B216" s="109" t="s">
        <v>439</v>
      </c>
      <c r="C216" s="143">
        <v>112</v>
      </c>
      <c r="D216" s="144">
        <v>49</v>
      </c>
      <c r="E216" s="143">
        <v>66</v>
      </c>
      <c r="F216" s="144">
        <v>68</v>
      </c>
      <c r="G216" s="143">
        <v>53</v>
      </c>
      <c r="H216" s="144">
        <v>91</v>
      </c>
      <c r="I216" s="143">
        <v>439</v>
      </c>
    </row>
    <row r="217" spans="1:9">
      <c r="A217" s="118">
        <v>1785</v>
      </c>
      <c r="B217" s="119" t="s">
        <v>440</v>
      </c>
      <c r="C217" s="143">
        <v>61</v>
      </c>
      <c r="D217" s="144">
        <v>43</v>
      </c>
      <c r="E217" s="143">
        <v>36</v>
      </c>
      <c r="F217" s="144">
        <v>55</v>
      </c>
      <c r="G217" s="143">
        <v>24</v>
      </c>
      <c r="H217" s="144">
        <v>79</v>
      </c>
      <c r="I217" s="143">
        <v>298</v>
      </c>
    </row>
    <row r="218" spans="1:9">
      <c r="A218" s="104">
        <v>18</v>
      </c>
      <c r="B218" s="110" t="s">
        <v>544</v>
      </c>
      <c r="C218" s="105">
        <v>1392</v>
      </c>
      <c r="D218" s="145">
        <v>712</v>
      </c>
      <c r="E218" s="105">
        <v>693</v>
      </c>
      <c r="F218" s="145">
        <v>462</v>
      </c>
      <c r="G218" s="105">
        <v>297</v>
      </c>
      <c r="H218" s="145">
        <v>944</v>
      </c>
      <c r="I218" s="105">
        <v>4500</v>
      </c>
    </row>
    <row r="219" spans="1:9">
      <c r="A219" s="95">
        <v>1814</v>
      </c>
      <c r="B219" s="109" t="s">
        <v>442</v>
      </c>
      <c r="C219" s="143">
        <v>35</v>
      </c>
      <c r="D219" s="144">
        <v>19</v>
      </c>
      <c r="E219" s="143">
        <v>16</v>
      </c>
      <c r="F219" s="213" t="s">
        <v>147</v>
      </c>
      <c r="G219" s="143" t="s">
        <v>147</v>
      </c>
      <c r="H219" s="144">
        <v>22</v>
      </c>
      <c r="I219" s="143">
        <v>112</v>
      </c>
    </row>
    <row r="220" spans="1:9">
      <c r="A220" s="95">
        <v>1860</v>
      </c>
      <c r="B220" s="109" t="s">
        <v>443</v>
      </c>
      <c r="C220" s="143">
        <v>33</v>
      </c>
      <c r="D220" s="144">
        <v>23</v>
      </c>
      <c r="E220" s="186" t="s">
        <v>147</v>
      </c>
      <c r="F220" s="213" t="s">
        <v>147</v>
      </c>
      <c r="G220" s="143" t="s">
        <v>147</v>
      </c>
      <c r="H220" s="144">
        <v>13</v>
      </c>
      <c r="I220" s="143">
        <v>93</v>
      </c>
    </row>
    <row r="221" spans="1:9">
      <c r="A221" s="95">
        <v>1861</v>
      </c>
      <c r="B221" s="109" t="s">
        <v>444</v>
      </c>
      <c r="C221" s="143">
        <v>47</v>
      </c>
      <c r="D221" s="144">
        <v>18</v>
      </c>
      <c r="E221" s="143">
        <v>20</v>
      </c>
      <c r="F221" s="144">
        <v>6</v>
      </c>
      <c r="G221" s="143">
        <v>12</v>
      </c>
      <c r="H221" s="144">
        <v>62</v>
      </c>
      <c r="I221" s="143">
        <v>165</v>
      </c>
    </row>
    <row r="222" spans="1:9">
      <c r="A222" s="95">
        <v>1862</v>
      </c>
      <c r="B222" s="109" t="s">
        <v>445</v>
      </c>
      <c r="C222" s="143">
        <v>52</v>
      </c>
      <c r="D222" s="144">
        <v>30</v>
      </c>
      <c r="E222" s="143">
        <v>24</v>
      </c>
      <c r="F222" s="144">
        <v>21</v>
      </c>
      <c r="G222" s="143">
        <v>8</v>
      </c>
      <c r="H222" s="144">
        <v>30</v>
      </c>
      <c r="I222" s="143">
        <v>165</v>
      </c>
    </row>
    <row r="223" spans="1:9">
      <c r="A223" s="95">
        <v>1863</v>
      </c>
      <c r="B223" s="109" t="s">
        <v>446</v>
      </c>
      <c r="C223" s="143">
        <v>89</v>
      </c>
      <c r="D223" s="144">
        <v>37</v>
      </c>
      <c r="E223" s="186" t="s">
        <v>147</v>
      </c>
      <c r="F223" s="144" t="s">
        <v>147</v>
      </c>
      <c r="G223" s="143">
        <v>0</v>
      </c>
      <c r="H223" s="144">
        <v>0</v>
      </c>
      <c r="I223" s="143">
        <v>139</v>
      </c>
    </row>
    <row r="224" spans="1:9">
      <c r="A224" s="95">
        <v>1864</v>
      </c>
      <c r="B224" s="109" t="s">
        <v>447</v>
      </c>
      <c r="C224" s="143">
        <v>30</v>
      </c>
      <c r="D224" s="144">
        <v>22</v>
      </c>
      <c r="E224" s="143">
        <v>13</v>
      </c>
      <c r="F224" s="144">
        <v>9</v>
      </c>
      <c r="G224" s="143">
        <v>7</v>
      </c>
      <c r="H224" s="144">
        <v>10</v>
      </c>
      <c r="I224" s="143">
        <v>91</v>
      </c>
    </row>
    <row r="225" spans="1:9">
      <c r="A225" s="95">
        <v>1880</v>
      </c>
      <c r="B225" s="109" t="s">
        <v>441</v>
      </c>
      <c r="C225" s="143">
        <v>358</v>
      </c>
      <c r="D225" s="144">
        <v>322</v>
      </c>
      <c r="E225" s="143">
        <v>335</v>
      </c>
      <c r="F225" s="144">
        <v>258</v>
      </c>
      <c r="G225" s="143">
        <v>175</v>
      </c>
      <c r="H225" s="144">
        <v>625</v>
      </c>
      <c r="I225" s="143">
        <v>2073</v>
      </c>
    </row>
    <row r="226" spans="1:9">
      <c r="A226" s="95">
        <v>1881</v>
      </c>
      <c r="B226" s="109" t="s">
        <v>448</v>
      </c>
      <c r="C226" s="143">
        <v>69</v>
      </c>
      <c r="D226" s="144">
        <v>33</v>
      </c>
      <c r="E226" s="143">
        <v>41</v>
      </c>
      <c r="F226" s="144">
        <v>28</v>
      </c>
      <c r="G226" s="143">
        <v>22</v>
      </c>
      <c r="H226" s="144">
        <v>56</v>
      </c>
      <c r="I226" s="143">
        <v>249</v>
      </c>
    </row>
    <row r="227" spans="1:9">
      <c r="A227" s="95">
        <v>1882</v>
      </c>
      <c r="B227" s="109" t="s">
        <v>449</v>
      </c>
      <c r="C227" s="143">
        <v>113</v>
      </c>
      <c r="D227" s="144">
        <v>42</v>
      </c>
      <c r="E227" s="143">
        <v>43</v>
      </c>
      <c r="F227" s="144">
        <v>14</v>
      </c>
      <c r="G227" s="143">
        <v>4</v>
      </c>
      <c r="H227" s="144">
        <v>6</v>
      </c>
      <c r="I227" s="143">
        <v>222</v>
      </c>
    </row>
    <row r="228" spans="1:9">
      <c r="A228" s="95">
        <v>1883</v>
      </c>
      <c r="B228" s="109" t="s">
        <v>450</v>
      </c>
      <c r="C228" s="143">
        <v>383</v>
      </c>
      <c r="D228" s="144">
        <v>65</v>
      </c>
      <c r="E228" s="143">
        <v>61</v>
      </c>
      <c r="F228" s="144">
        <v>40</v>
      </c>
      <c r="G228" s="143">
        <v>13</v>
      </c>
      <c r="H228" s="144">
        <v>4</v>
      </c>
      <c r="I228" s="143">
        <v>566</v>
      </c>
    </row>
    <row r="229" spans="1:9">
      <c r="A229" s="95">
        <v>1884</v>
      </c>
      <c r="B229" s="109" t="s">
        <v>451</v>
      </c>
      <c r="C229" s="143">
        <v>40</v>
      </c>
      <c r="D229" s="144">
        <v>38</v>
      </c>
      <c r="E229" s="143">
        <v>47</v>
      </c>
      <c r="F229" s="144">
        <v>23</v>
      </c>
      <c r="G229" s="143">
        <v>20</v>
      </c>
      <c r="H229" s="144">
        <v>30</v>
      </c>
      <c r="I229" s="143">
        <v>198</v>
      </c>
    </row>
    <row r="230" spans="1:9">
      <c r="A230" s="118">
        <v>1885</v>
      </c>
      <c r="B230" s="119" t="s">
        <v>452</v>
      </c>
      <c r="C230" s="143">
        <v>143</v>
      </c>
      <c r="D230" s="144">
        <v>64</v>
      </c>
      <c r="E230" s="143">
        <v>70</v>
      </c>
      <c r="F230" s="144">
        <v>36</v>
      </c>
      <c r="G230" s="143">
        <v>30</v>
      </c>
      <c r="H230" s="144">
        <v>86</v>
      </c>
      <c r="I230" s="143">
        <v>429</v>
      </c>
    </row>
    <row r="231" spans="1:9">
      <c r="A231" s="104">
        <v>19</v>
      </c>
      <c r="B231" s="110" t="s">
        <v>551</v>
      </c>
      <c r="C231" s="105">
        <v>1829</v>
      </c>
      <c r="D231" s="145">
        <v>512</v>
      </c>
      <c r="E231" s="105">
        <v>605</v>
      </c>
      <c r="F231" s="145">
        <v>353</v>
      </c>
      <c r="G231" s="105">
        <v>294</v>
      </c>
      <c r="H231" s="145">
        <v>667</v>
      </c>
      <c r="I231" s="105">
        <v>4260</v>
      </c>
    </row>
    <row r="232" spans="1:9">
      <c r="A232" s="95">
        <v>1904</v>
      </c>
      <c r="B232" s="109" t="s">
        <v>453</v>
      </c>
      <c r="C232" s="143">
        <v>31</v>
      </c>
      <c r="D232" s="144">
        <v>12</v>
      </c>
      <c r="E232" s="143">
        <v>12</v>
      </c>
      <c r="F232" s="144" t="s">
        <v>147</v>
      </c>
      <c r="G232" s="143" t="s">
        <v>147</v>
      </c>
      <c r="H232" s="144">
        <v>18</v>
      </c>
      <c r="I232" s="143">
        <v>79</v>
      </c>
    </row>
    <row r="233" spans="1:9">
      <c r="A233" s="95">
        <v>1907</v>
      </c>
      <c r="B233" s="109" t="s">
        <v>454</v>
      </c>
      <c r="C233" s="143">
        <v>61</v>
      </c>
      <c r="D233" s="144">
        <v>19</v>
      </c>
      <c r="E233" s="143">
        <v>15</v>
      </c>
      <c r="F233" s="144">
        <v>11</v>
      </c>
      <c r="G233" s="143">
        <v>12</v>
      </c>
      <c r="H233" s="144">
        <v>15</v>
      </c>
      <c r="I233" s="143">
        <v>133</v>
      </c>
    </row>
    <row r="234" spans="1:9">
      <c r="A234" s="95">
        <v>1960</v>
      </c>
      <c r="B234" s="109" t="s">
        <v>455</v>
      </c>
      <c r="C234" s="143">
        <v>43</v>
      </c>
      <c r="D234" s="144">
        <v>12</v>
      </c>
      <c r="E234" s="143">
        <v>23</v>
      </c>
      <c r="F234" s="144">
        <v>8</v>
      </c>
      <c r="G234" s="143">
        <v>4</v>
      </c>
      <c r="H234" s="144">
        <v>63</v>
      </c>
      <c r="I234" s="143">
        <v>153</v>
      </c>
    </row>
    <row r="235" spans="1:9">
      <c r="A235" s="95">
        <v>1961</v>
      </c>
      <c r="B235" s="109" t="s">
        <v>456</v>
      </c>
      <c r="C235" s="143">
        <v>86</v>
      </c>
      <c r="D235" s="144">
        <v>30</v>
      </c>
      <c r="E235" s="143">
        <v>54</v>
      </c>
      <c r="F235" s="144">
        <v>26</v>
      </c>
      <c r="G235" s="143">
        <v>28</v>
      </c>
      <c r="H235" s="144">
        <v>50</v>
      </c>
      <c r="I235" s="143">
        <v>274</v>
      </c>
    </row>
    <row r="236" spans="1:9">
      <c r="A236" s="95">
        <v>1962</v>
      </c>
      <c r="B236" s="109" t="s">
        <v>457</v>
      </c>
      <c r="C236" s="143">
        <v>66</v>
      </c>
      <c r="D236" s="144">
        <v>15</v>
      </c>
      <c r="E236" s="143">
        <v>9</v>
      </c>
      <c r="F236" s="213" t="s">
        <v>147</v>
      </c>
      <c r="G236" s="143" t="s">
        <v>147</v>
      </c>
      <c r="H236" s="144" t="s">
        <v>147</v>
      </c>
      <c r="I236" s="143">
        <v>107</v>
      </c>
    </row>
    <row r="237" spans="1:9">
      <c r="A237" s="95">
        <v>1980</v>
      </c>
      <c r="B237" s="109" t="s">
        <v>458</v>
      </c>
      <c r="C237" s="143">
        <v>682</v>
      </c>
      <c r="D237" s="144">
        <v>309</v>
      </c>
      <c r="E237" s="143">
        <v>387</v>
      </c>
      <c r="F237" s="144">
        <v>215</v>
      </c>
      <c r="G237" s="143">
        <v>174</v>
      </c>
      <c r="H237" s="144">
        <v>405</v>
      </c>
      <c r="I237" s="143">
        <v>2172</v>
      </c>
    </row>
    <row r="238" spans="1:9">
      <c r="A238" s="95">
        <v>1981</v>
      </c>
      <c r="B238" s="109" t="s">
        <v>459</v>
      </c>
      <c r="C238" s="143">
        <v>33</v>
      </c>
      <c r="D238" s="144">
        <v>72</v>
      </c>
      <c r="E238" s="143">
        <v>64</v>
      </c>
      <c r="F238" s="144">
        <v>55</v>
      </c>
      <c r="G238" s="143">
        <v>48</v>
      </c>
      <c r="H238" s="144">
        <v>90</v>
      </c>
      <c r="I238" s="143">
        <v>362</v>
      </c>
    </row>
    <row r="239" spans="1:9">
      <c r="A239" s="95">
        <v>1982</v>
      </c>
      <c r="B239" s="109" t="s">
        <v>460</v>
      </c>
      <c r="C239" s="143">
        <v>68</v>
      </c>
      <c r="D239" s="144">
        <v>43</v>
      </c>
      <c r="E239" s="143">
        <v>41</v>
      </c>
      <c r="F239" s="144">
        <v>23</v>
      </c>
      <c r="G239" s="143">
        <v>21</v>
      </c>
      <c r="H239" s="144">
        <v>23</v>
      </c>
      <c r="I239" s="143">
        <v>219</v>
      </c>
    </row>
    <row r="240" spans="1:9">
      <c r="A240" s="95">
        <v>1983</v>
      </c>
      <c r="B240" s="109" t="s">
        <v>461</v>
      </c>
      <c r="C240" s="143">
        <v>462</v>
      </c>
      <c r="D240" s="144">
        <v>0</v>
      </c>
      <c r="E240" s="143">
        <v>0</v>
      </c>
      <c r="F240" s="144">
        <v>0</v>
      </c>
      <c r="G240" s="143">
        <v>0</v>
      </c>
      <c r="H240" s="144">
        <v>0</v>
      </c>
      <c r="I240" s="143">
        <v>462</v>
      </c>
    </row>
    <row r="241" spans="1:9">
      <c r="A241" s="118">
        <v>1984</v>
      </c>
      <c r="B241" s="119" t="s">
        <v>462</v>
      </c>
      <c r="C241" s="143">
        <v>298</v>
      </c>
      <c r="D241" s="144">
        <v>0</v>
      </c>
      <c r="E241" s="143">
        <v>0</v>
      </c>
      <c r="F241" s="144">
        <v>0</v>
      </c>
      <c r="G241" s="143" t="s">
        <v>147</v>
      </c>
      <c r="H241" s="144" t="s">
        <v>147</v>
      </c>
      <c r="I241" s="143">
        <v>300</v>
      </c>
    </row>
    <row r="242" spans="1:9">
      <c r="A242" s="104">
        <v>20</v>
      </c>
      <c r="B242" s="110" t="s">
        <v>545</v>
      </c>
      <c r="C242" s="105">
        <v>1490</v>
      </c>
      <c r="D242" s="145">
        <v>844</v>
      </c>
      <c r="E242" s="105">
        <v>977</v>
      </c>
      <c r="F242" s="145">
        <v>671</v>
      </c>
      <c r="G242" s="105">
        <v>534</v>
      </c>
      <c r="H242" s="145">
        <v>1119</v>
      </c>
      <c r="I242" s="105">
        <v>5635</v>
      </c>
    </row>
    <row r="243" spans="1:9">
      <c r="A243" s="95">
        <v>2021</v>
      </c>
      <c r="B243" s="109" t="s">
        <v>463</v>
      </c>
      <c r="C243" s="143">
        <v>30</v>
      </c>
      <c r="D243" s="144">
        <v>17</v>
      </c>
      <c r="E243" s="143">
        <v>21</v>
      </c>
      <c r="F243" s="144">
        <v>14</v>
      </c>
      <c r="G243" s="143">
        <v>16</v>
      </c>
      <c r="H243" s="144">
        <v>24</v>
      </c>
      <c r="I243" s="143">
        <v>122</v>
      </c>
    </row>
    <row r="244" spans="1:9">
      <c r="A244" s="95">
        <v>2023</v>
      </c>
      <c r="B244" s="109" t="s">
        <v>464</v>
      </c>
      <c r="C244" s="143">
        <v>73</v>
      </c>
      <c r="D244" s="144">
        <v>48</v>
      </c>
      <c r="E244" s="143">
        <v>35</v>
      </c>
      <c r="F244" s="144">
        <v>33</v>
      </c>
      <c r="G244" s="143">
        <v>12</v>
      </c>
      <c r="H244" s="144">
        <v>8</v>
      </c>
      <c r="I244" s="143">
        <v>209</v>
      </c>
    </row>
    <row r="245" spans="1:9">
      <c r="A245" s="95">
        <v>2026</v>
      </c>
      <c r="B245" s="109" t="s">
        <v>465</v>
      </c>
      <c r="C245" s="143">
        <v>36</v>
      </c>
      <c r="D245" s="144">
        <v>17</v>
      </c>
      <c r="E245" s="143">
        <v>32</v>
      </c>
      <c r="F245" s="144">
        <v>9</v>
      </c>
      <c r="G245" s="143">
        <v>27</v>
      </c>
      <c r="H245" s="144">
        <v>38</v>
      </c>
      <c r="I245" s="143">
        <v>159</v>
      </c>
    </row>
    <row r="246" spans="1:9">
      <c r="A246" s="95">
        <v>2029</v>
      </c>
      <c r="B246" s="109" t="s">
        <v>466</v>
      </c>
      <c r="C246" s="143">
        <v>86</v>
      </c>
      <c r="D246" s="144">
        <v>39</v>
      </c>
      <c r="E246" s="143">
        <v>57</v>
      </c>
      <c r="F246" s="144">
        <v>36</v>
      </c>
      <c r="G246" s="143">
        <v>21</v>
      </c>
      <c r="H246" s="144">
        <v>53</v>
      </c>
      <c r="I246" s="143">
        <v>292</v>
      </c>
    </row>
    <row r="247" spans="1:9">
      <c r="A247" s="95">
        <v>2031</v>
      </c>
      <c r="B247" s="109" t="s">
        <v>467</v>
      </c>
      <c r="C247" s="143">
        <v>76</v>
      </c>
      <c r="D247" s="144">
        <v>34</v>
      </c>
      <c r="E247" s="143">
        <v>54</v>
      </c>
      <c r="F247" s="144">
        <v>29</v>
      </c>
      <c r="G247" s="143">
        <v>25</v>
      </c>
      <c r="H247" s="144">
        <v>57</v>
      </c>
      <c r="I247" s="143">
        <v>275</v>
      </c>
    </row>
    <row r="248" spans="1:9">
      <c r="A248" s="95">
        <v>2034</v>
      </c>
      <c r="B248" s="109" t="s">
        <v>468</v>
      </c>
      <c r="C248" s="143">
        <v>41</v>
      </c>
      <c r="D248" s="144">
        <v>28</v>
      </c>
      <c r="E248" s="143">
        <v>39</v>
      </c>
      <c r="F248" s="144">
        <v>10</v>
      </c>
      <c r="G248" s="143">
        <v>4</v>
      </c>
      <c r="H248" s="144">
        <v>10</v>
      </c>
      <c r="I248" s="143">
        <v>132</v>
      </c>
    </row>
    <row r="249" spans="1:9">
      <c r="A249" s="95">
        <v>2039</v>
      </c>
      <c r="B249" s="109" t="s">
        <v>469</v>
      </c>
      <c r="C249" s="143">
        <v>41</v>
      </c>
      <c r="D249" s="144">
        <v>39</v>
      </c>
      <c r="E249" s="143">
        <v>39</v>
      </c>
      <c r="F249" s="144">
        <v>20</v>
      </c>
      <c r="G249" s="143">
        <v>13</v>
      </c>
      <c r="H249" s="144">
        <v>7</v>
      </c>
      <c r="I249" s="143">
        <v>159</v>
      </c>
    </row>
    <row r="250" spans="1:9">
      <c r="A250" s="95">
        <v>2061</v>
      </c>
      <c r="B250" s="109" t="s">
        <v>470</v>
      </c>
      <c r="C250" s="143">
        <v>62</v>
      </c>
      <c r="D250" s="144">
        <v>28</v>
      </c>
      <c r="E250" s="143">
        <v>25</v>
      </c>
      <c r="F250" s="144">
        <v>26</v>
      </c>
      <c r="G250" s="143">
        <v>24</v>
      </c>
      <c r="H250" s="144">
        <v>37</v>
      </c>
      <c r="I250" s="143">
        <v>202</v>
      </c>
    </row>
    <row r="251" spans="1:9">
      <c r="A251" s="95">
        <v>2062</v>
      </c>
      <c r="B251" s="109" t="s">
        <v>471</v>
      </c>
      <c r="C251" s="143">
        <v>121</v>
      </c>
      <c r="D251" s="144">
        <v>56</v>
      </c>
      <c r="E251" s="143">
        <v>77</v>
      </c>
      <c r="F251" s="144">
        <v>52</v>
      </c>
      <c r="G251" s="143">
        <v>32</v>
      </c>
      <c r="H251" s="144">
        <v>53</v>
      </c>
      <c r="I251" s="143">
        <v>391</v>
      </c>
    </row>
    <row r="252" spans="1:9">
      <c r="A252" s="95">
        <v>2080</v>
      </c>
      <c r="B252" s="109" t="s">
        <v>472</v>
      </c>
      <c r="C252" s="143">
        <v>304</v>
      </c>
      <c r="D252" s="144">
        <v>186</v>
      </c>
      <c r="E252" s="143">
        <v>198</v>
      </c>
      <c r="F252" s="144">
        <v>136</v>
      </c>
      <c r="G252" s="143">
        <v>125</v>
      </c>
      <c r="H252" s="144">
        <v>345</v>
      </c>
      <c r="I252" s="143">
        <v>1294</v>
      </c>
    </row>
    <row r="253" spans="1:9">
      <c r="A253" s="95">
        <v>2081</v>
      </c>
      <c r="B253" s="109" t="s">
        <v>473</v>
      </c>
      <c r="C253" s="143">
        <v>219</v>
      </c>
      <c r="D253" s="144">
        <v>118</v>
      </c>
      <c r="E253" s="143">
        <v>136</v>
      </c>
      <c r="F253" s="144">
        <v>105</v>
      </c>
      <c r="G253" s="143">
        <v>84</v>
      </c>
      <c r="H253" s="144">
        <v>207</v>
      </c>
      <c r="I253" s="143">
        <v>869</v>
      </c>
    </row>
    <row r="254" spans="1:9">
      <c r="A254" s="95">
        <v>2082</v>
      </c>
      <c r="B254" s="109" t="s">
        <v>474</v>
      </c>
      <c r="C254" s="143">
        <v>87</v>
      </c>
      <c r="D254" s="144">
        <v>33</v>
      </c>
      <c r="E254" s="143">
        <v>37</v>
      </c>
      <c r="F254" s="144">
        <v>21</v>
      </c>
      <c r="G254" s="143">
        <v>19</v>
      </c>
      <c r="H254" s="144">
        <v>39</v>
      </c>
      <c r="I254" s="143">
        <v>236</v>
      </c>
    </row>
    <row r="255" spans="1:9">
      <c r="A255" s="95">
        <v>2083</v>
      </c>
      <c r="B255" s="109" t="s">
        <v>475</v>
      </c>
      <c r="C255" s="143">
        <v>75</v>
      </c>
      <c r="D255" s="144">
        <v>66</v>
      </c>
      <c r="E255" s="143">
        <v>62</v>
      </c>
      <c r="F255" s="144">
        <v>60</v>
      </c>
      <c r="G255" s="143">
        <v>55</v>
      </c>
      <c r="H255" s="144">
        <v>51</v>
      </c>
      <c r="I255" s="143">
        <v>369</v>
      </c>
    </row>
    <row r="256" spans="1:9">
      <c r="A256" s="95">
        <v>2084</v>
      </c>
      <c r="B256" s="109" t="s">
        <v>476</v>
      </c>
      <c r="C256" s="143">
        <v>111</v>
      </c>
      <c r="D256" s="144">
        <v>59</v>
      </c>
      <c r="E256" s="143">
        <v>94</v>
      </c>
      <c r="F256" s="144">
        <v>63</v>
      </c>
      <c r="G256" s="143">
        <v>42</v>
      </c>
      <c r="H256" s="144">
        <v>62</v>
      </c>
      <c r="I256" s="143">
        <v>431</v>
      </c>
    </row>
    <row r="257" spans="1:9">
      <c r="A257" s="118">
        <v>2085</v>
      </c>
      <c r="B257" s="119" t="s">
        <v>477</v>
      </c>
      <c r="C257" s="143">
        <v>129</v>
      </c>
      <c r="D257" s="144">
        <v>76</v>
      </c>
      <c r="E257" s="143">
        <v>71</v>
      </c>
      <c r="F257" s="144">
        <v>57</v>
      </c>
      <c r="G257" s="143">
        <v>35</v>
      </c>
      <c r="H257" s="144">
        <v>128</v>
      </c>
      <c r="I257" s="143">
        <v>496</v>
      </c>
    </row>
    <row r="258" spans="1:9">
      <c r="A258" s="104">
        <v>21</v>
      </c>
      <c r="B258" s="110" t="s">
        <v>546</v>
      </c>
      <c r="C258" s="105">
        <v>1211</v>
      </c>
      <c r="D258" s="145">
        <v>754</v>
      </c>
      <c r="E258" s="105">
        <v>922</v>
      </c>
      <c r="F258" s="145">
        <v>800</v>
      </c>
      <c r="G258" s="105">
        <v>598</v>
      </c>
      <c r="H258" s="145">
        <v>1015</v>
      </c>
      <c r="I258" s="105">
        <v>5300</v>
      </c>
    </row>
    <row r="259" spans="1:9">
      <c r="A259" s="95">
        <v>2101</v>
      </c>
      <c r="B259" s="109" t="s">
        <v>478</v>
      </c>
      <c r="C259" s="143">
        <v>39</v>
      </c>
      <c r="D259" s="144">
        <v>18</v>
      </c>
      <c r="E259" s="143">
        <v>14</v>
      </c>
      <c r="F259" s="144">
        <v>7</v>
      </c>
      <c r="G259" s="143">
        <v>9</v>
      </c>
      <c r="H259" s="144">
        <v>15</v>
      </c>
      <c r="I259" s="143">
        <v>102</v>
      </c>
    </row>
    <row r="260" spans="1:9">
      <c r="A260" s="95">
        <v>2104</v>
      </c>
      <c r="B260" s="109" t="s">
        <v>479</v>
      </c>
      <c r="C260" s="143">
        <v>87</v>
      </c>
      <c r="D260" s="144">
        <v>22</v>
      </c>
      <c r="E260" s="143">
        <v>21</v>
      </c>
      <c r="F260" s="144">
        <v>11</v>
      </c>
      <c r="G260" s="143">
        <v>7</v>
      </c>
      <c r="H260" s="144">
        <v>19</v>
      </c>
      <c r="I260" s="143">
        <v>167</v>
      </c>
    </row>
    <row r="261" spans="1:9">
      <c r="A261" s="95">
        <v>2121</v>
      </c>
      <c r="B261" s="109" t="s">
        <v>480</v>
      </c>
      <c r="C261" s="143">
        <v>95</v>
      </c>
      <c r="D261" s="144">
        <v>49</v>
      </c>
      <c r="E261" s="143">
        <v>44</v>
      </c>
      <c r="F261" s="144">
        <v>43</v>
      </c>
      <c r="G261" s="143">
        <v>32</v>
      </c>
      <c r="H261" s="144">
        <v>18</v>
      </c>
      <c r="I261" s="143">
        <v>281</v>
      </c>
    </row>
    <row r="262" spans="1:9">
      <c r="A262" s="95">
        <v>2132</v>
      </c>
      <c r="B262" s="109" t="s">
        <v>481</v>
      </c>
      <c r="C262" s="143">
        <v>79</v>
      </c>
      <c r="D262" s="144">
        <v>30</v>
      </c>
      <c r="E262" s="143">
        <v>26</v>
      </c>
      <c r="F262" s="144">
        <v>33</v>
      </c>
      <c r="G262" s="143">
        <v>29</v>
      </c>
      <c r="H262" s="144">
        <v>37</v>
      </c>
      <c r="I262" s="143">
        <v>234</v>
      </c>
    </row>
    <row r="263" spans="1:9">
      <c r="A263" s="95">
        <v>2161</v>
      </c>
      <c r="B263" s="109" t="s">
        <v>482</v>
      </c>
      <c r="C263" s="143">
        <v>111</v>
      </c>
      <c r="D263" s="144">
        <v>49</v>
      </c>
      <c r="E263" s="143">
        <v>84</v>
      </c>
      <c r="F263" s="144">
        <v>72</v>
      </c>
      <c r="G263" s="143">
        <v>45</v>
      </c>
      <c r="H263" s="144">
        <v>71</v>
      </c>
      <c r="I263" s="143">
        <v>432</v>
      </c>
    </row>
    <row r="264" spans="1:9">
      <c r="A264" s="95">
        <v>2180</v>
      </c>
      <c r="B264" s="109" t="s">
        <v>483</v>
      </c>
      <c r="C264" s="143">
        <v>68</v>
      </c>
      <c r="D264" s="144">
        <v>153</v>
      </c>
      <c r="E264" s="143">
        <v>266</v>
      </c>
      <c r="F264" s="144">
        <v>266</v>
      </c>
      <c r="G264" s="143">
        <v>205</v>
      </c>
      <c r="H264" s="144">
        <v>414</v>
      </c>
      <c r="I264" s="143">
        <v>1372</v>
      </c>
    </row>
    <row r="265" spans="1:9">
      <c r="A265" s="95">
        <v>2181</v>
      </c>
      <c r="B265" s="109" t="s">
        <v>484</v>
      </c>
      <c r="C265" s="143">
        <v>214</v>
      </c>
      <c r="D265" s="144">
        <v>131</v>
      </c>
      <c r="E265" s="143">
        <v>164</v>
      </c>
      <c r="F265" s="144">
        <v>121</v>
      </c>
      <c r="G265" s="143">
        <v>74</v>
      </c>
      <c r="H265" s="144">
        <v>32</v>
      </c>
      <c r="I265" s="143">
        <v>736</v>
      </c>
    </row>
    <row r="266" spans="1:9">
      <c r="A266" s="95">
        <v>2182</v>
      </c>
      <c r="B266" s="109" t="s">
        <v>485</v>
      </c>
      <c r="C266" s="143">
        <v>160</v>
      </c>
      <c r="D266" s="144">
        <v>87</v>
      </c>
      <c r="E266" s="143">
        <v>70</v>
      </c>
      <c r="F266" s="144">
        <v>52</v>
      </c>
      <c r="G266" s="143">
        <v>47</v>
      </c>
      <c r="H266" s="144">
        <v>145</v>
      </c>
      <c r="I266" s="143">
        <v>561</v>
      </c>
    </row>
    <row r="267" spans="1:9">
      <c r="A267" s="95">
        <v>2183</v>
      </c>
      <c r="B267" s="109" t="s">
        <v>486</v>
      </c>
      <c r="C267" s="143">
        <v>155</v>
      </c>
      <c r="D267" s="144">
        <v>85</v>
      </c>
      <c r="E267" s="143">
        <v>80</v>
      </c>
      <c r="F267" s="144">
        <v>81</v>
      </c>
      <c r="G267" s="143">
        <v>61</v>
      </c>
      <c r="H267" s="144">
        <v>150</v>
      </c>
      <c r="I267" s="143">
        <v>612</v>
      </c>
    </row>
    <row r="268" spans="1:9">
      <c r="A268" s="118">
        <v>2184</v>
      </c>
      <c r="B268" s="119" t="s">
        <v>487</v>
      </c>
      <c r="C268" s="143">
        <v>203</v>
      </c>
      <c r="D268" s="144">
        <v>130</v>
      </c>
      <c r="E268" s="143">
        <v>153</v>
      </c>
      <c r="F268" s="144">
        <v>114</v>
      </c>
      <c r="G268" s="143">
        <v>89</v>
      </c>
      <c r="H268" s="144">
        <v>114</v>
      </c>
      <c r="I268" s="143">
        <v>803</v>
      </c>
    </row>
    <row r="269" spans="1:9">
      <c r="A269" s="104">
        <v>22</v>
      </c>
      <c r="B269" s="110" t="s">
        <v>552</v>
      </c>
      <c r="C269" s="105">
        <v>1069</v>
      </c>
      <c r="D269" s="145">
        <v>606</v>
      </c>
      <c r="E269" s="105">
        <v>644</v>
      </c>
      <c r="F269" s="145">
        <v>565</v>
      </c>
      <c r="G269" s="105">
        <v>358</v>
      </c>
      <c r="H269" s="145">
        <v>1097</v>
      </c>
      <c r="I269" s="105">
        <v>4339</v>
      </c>
    </row>
    <row r="270" spans="1:9">
      <c r="A270" s="95">
        <v>2260</v>
      </c>
      <c r="B270" s="109" t="s">
        <v>488</v>
      </c>
      <c r="C270" s="143">
        <v>99</v>
      </c>
      <c r="D270" s="144">
        <v>46</v>
      </c>
      <c r="E270" s="186" t="s">
        <v>147</v>
      </c>
      <c r="F270" s="213" t="s">
        <v>147</v>
      </c>
      <c r="G270" s="143">
        <v>14</v>
      </c>
      <c r="H270" s="144">
        <v>41</v>
      </c>
      <c r="I270" s="143">
        <v>246</v>
      </c>
    </row>
    <row r="271" spans="1:9">
      <c r="A271" s="95">
        <v>2262</v>
      </c>
      <c r="B271" s="109" t="s">
        <v>489</v>
      </c>
      <c r="C271" s="143">
        <v>86</v>
      </c>
      <c r="D271" s="144">
        <v>30</v>
      </c>
      <c r="E271" s="143">
        <v>34</v>
      </c>
      <c r="F271" s="144">
        <v>54</v>
      </c>
      <c r="G271" s="143">
        <v>32</v>
      </c>
      <c r="H271" s="144">
        <v>102</v>
      </c>
      <c r="I271" s="143">
        <v>338</v>
      </c>
    </row>
    <row r="272" spans="1:9">
      <c r="A272" s="95">
        <v>2280</v>
      </c>
      <c r="B272" s="109" t="s">
        <v>490</v>
      </c>
      <c r="C272" s="143">
        <v>166</v>
      </c>
      <c r="D272" s="144">
        <v>58</v>
      </c>
      <c r="E272" s="143">
        <v>88</v>
      </c>
      <c r="F272" s="144">
        <v>53</v>
      </c>
      <c r="G272" s="143">
        <v>31</v>
      </c>
      <c r="H272" s="144">
        <v>102</v>
      </c>
      <c r="I272" s="143">
        <v>498</v>
      </c>
    </row>
    <row r="273" spans="1:9">
      <c r="A273" s="95">
        <v>2281</v>
      </c>
      <c r="B273" s="109" t="s">
        <v>491</v>
      </c>
      <c r="C273" s="143">
        <v>284</v>
      </c>
      <c r="D273" s="144">
        <v>207</v>
      </c>
      <c r="E273" s="143">
        <v>206</v>
      </c>
      <c r="F273" s="144">
        <v>234</v>
      </c>
      <c r="G273" s="143">
        <v>151</v>
      </c>
      <c r="H273" s="144">
        <v>440</v>
      </c>
      <c r="I273" s="143">
        <v>1522</v>
      </c>
    </row>
    <row r="274" spans="1:9">
      <c r="A274" s="95">
        <v>2282</v>
      </c>
      <c r="B274" s="109" t="s">
        <v>492</v>
      </c>
      <c r="C274" s="186" t="s">
        <v>147</v>
      </c>
      <c r="D274" s="144">
        <v>68</v>
      </c>
      <c r="E274" s="143">
        <v>72</v>
      </c>
      <c r="F274" s="213" t="s">
        <v>147</v>
      </c>
      <c r="G274" s="143">
        <v>29</v>
      </c>
      <c r="H274" s="144">
        <v>119</v>
      </c>
      <c r="I274" s="143">
        <v>355</v>
      </c>
    </row>
    <row r="275" spans="1:9">
      <c r="A275" s="95">
        <v>2283</v>
      </c>
      <c r="B275" s="109" t="s">
        <v>493</v>
      </c>
      <c r="C275" s="143">
        <v>169</v>
      </c>
      <c r="D275" s="144">
        <v>77</v>
      </c>
      <c r="E275" s="143">
        <v>67</v>
      </c>
      <c r="F275" s="144">
        <v>49</v>
      </c>
      <c r="G275" s="143">
        <v>30</v>
      </c>
      <c r="H275" s="144">
        <v>69</v>
      </c>
      <c r="I275" s="143">
        <v>461</v>
      </c>
    </row>
    <row r="276" spans="1:9">
      <c r="A276" s="118">
        <v>2284</v>
      </c>
      <c r="B276" s="119" t="s">
        <v>494</v>
      </c>
      <c r="C276" s="143">
        <v>236</v>
      </c>
      <c r="D276" s="144">
        <v>120</v>
      </c>
      <c r="E276" s="143">
        <v>144</v>
      </c>
      <c r="F276" s="144">
        <v>124</v>
      </c>
      <c r="G276" s="143">
        <v>71</v>
      </c>
      <c r="H276" s="144">
        <v>226</v>
      </c>
      <c r="I276" s="143">
        <v>921</v>
      </c>
    </row>
    <row r="277" spans="1:9">
      <c r="A277" s="104">
        <v>23</v>
      </c>
      <c r="B277" s="110" t="s">
        <v>547</v>
      </c>
      <c r="C277" s="105">
        <v>1140</v>
      </c>
      <c r="D277" s="145">
        <v>390</v>
      </c>
      <c r="E277" s="105">
        <v>406</v>
      </c>
      <c r="F277" s="145">
        <v>223</v>
      </c>
      <c r="G277" s="105">
        <v>158</v>
      </c>
      <c r="H277" s="145">
        <v>315</v>
      </c>
      <c r="I277" s="105">
        <v>2632</v>
      </c>
    </row>
    <row r="278" spans="1:9">
      <c r="A278" s="95">
        <v>2303</v>
      </c>
      <c r="B278" s="109" t="s">
        <v>495</v>
      </c>
      <c r="C278" s="143">
        <v>37</v>
      </c>
      <c r="D278" s="144">
        <v>16</v>
      </c>
      <c r="E278" s="143">
        <v>23</v>
      </c>
      <c r="F278" s="144">
        <v>10</v>
      </c>
      <c r="G278" s="143">
        <v>9</v>
      </c>
      <c r="H278" s="144">
        <v>26</v>
      </c>
      <c r="I278" s="143">
        <v>121</v>
      </c>
    </row>
    <row r="279" spans="1:9">
      <c r="A279" s="95">
        <v>2305</v>
      </c>
      <c r="B279" s="109" t="s">
        <v>496</v>
      </c>
      <c r="C279" s="143">
        <v>51</v>
      </c>
      <c r="D279" s="144">
        <v>30</v>
      </c>
      <c r="E279" s="143">
        <v>30</v>
      </c>
      <c r="F279" s="144">
        <v>14</v>
      </c>
      <c r="G279" s="143">
        <v>15</v>
      </c>
      <c r="H279" s="144">
        <v>63</v>
      </c>
      <c r="I279" s="143">
        <v>203</v>
      </c>
    </row>
    <row r="280" spans="1:9">
      <c r="A280" s="95">
        <v>2309</v>
      </c>
      <c r="B280" s="109" t="s">
        <v>497</v>
      </c>
      <c r="C280" s="143">
        <v>98</v>
      </c>
      <c r="D280" s="144">
        <v>42</v>
      </c>
      <c r="E280" s="143">
        <v>29</v>
      </c>
      <c r="F280" s="144">
        <v>21</v>
      </c>
      <c r="G280" s="143">
        <v>13</v>
      </c>
      <c r="H280" s="144">
        <v>22</v>
      </c>
      <c r="I280" s="143">
        <v>225</v>
      </c>
    </row>
    <row r="281" spans="1:9">
      <c r="A281" s="95">
        <v>2313</v>
      </c>
      <c r="B281" s="109" t="s">
        <v>498</v>
      </c>
      <c r="C281" s="143">
        <v>237</v>
      </c>
      <c r="D281" s="144">
        <v>0</v>
      </c>
      <c r="E281" s="143" t="s">
        <v>147</v>
      </c>
      <c r="F281" s="144" t="s">
        <v>147</v>
      </c>
      <c r="G281" s="143">
        <v>0</v>
      </c>
      <c r="H281" s="144" t="s">
        <v>147</v>
      </c>
      <c r="I281" s="143">
        <v>240</v>
      </c>
    </row>
    <row r="282" spans="1:9">
      <c r="A282" s="95">
        <v>2321</v>
      </c>
      <c r="B282" s="109" t="s">
        <v>499</v>
      </c>
      <c r="C282" s="143" t="s">
        <v>147</v>
      </c>
      <c r="D282" s="144">
        <v>63</v>
      </c>
      <c r="E282" s="143">
        <v>83</v>
      </c>
      <c r="F282" s="144">
        <v>28</v>
      </c>
      <c r="G282" s="143">
        <v>14</v>
      </c>
      <c r="H282" s="213" t="s">
        <v>147</v>
      </c>
      <c r="I282" s="143">
        <v>199</v>
      </c>
    </row>
    <row r="283" spans="1:9">
      <c r="A283" s="95">
        <v>2326</v>
      </c>
      <c r="B283" s="109" t="s">
        <v>500</v>
      </c>
      <c r="C283" s="143">
        <v>75</v>
      </c>
      <c r="D283" s="144">
        <v>29</v>
      </c>
      <c r="E283" s="143">
        <v>26</v>
      </c>
      <c r="F283" s="144">
        <v>20</v>
      </c>
      <c r="G283" s="143">
        <v>11</v>
      </c>
      <c r="H283" s="144">
        <v>19</v>
      </c>
      <c r="I283" s="143">
        <v>180</v>
      </c>
    </row>
    <row r="284" spans="1:9">
      <c r="A284" s="95">
        <v>2361</v>
      </c>
      <c r="B284" s="109" t="s">
        <v>501</v>
      </c>
      <c r="C284" s="143">
        <v>67</v>
      </c>
      <c r="D284" s="144">
        <v>38</v>
      </c>
      <c r="E284" s="143">
        <v>36</v>
      </c>
      <c r="F284" s="144">
        <v>29</v>
      </c>
      <c r="G284" s="143">
        <v>31</v>
      </c>
      <c r="H284" s="144">
        <v>20</v>
      </c>
      <c r="I284" s="143">
        <v>221</v>
      </c>
    </row>
    <row r="285" spans="1:9">
      <c r="A285" s="118">
        <v>2380</v>
      </c>
      <c r="B285" s="119" t="s">
        <v>502</v>
      </c>
      <c r="C285" s="143">
        <v>572</v>
      </c>
      <c r="D285" s="144">
        <v>172</v>
      </c>
      <c r="E285" s="143">
        <v>178</v>
      </c>
      <c r="F285" s="144">
        <v>100</v>
      </c>
      <c r="G285" s="143">
        <v>65</v>
      </c>
      <c r="H285" s="144">
        <v>156</v>
      </c>
      <c r="I285" s="143">
        <v>1243</v>
      </c>
    </row>
    <row r="286" spans="1:9">
      <c r="A286" s="104">
        <v>24</v>
      </c>
      <c r="B286" s="110" t="s">
        <v>553</v>
      </c>
      <c r="C286" s="105">
        <v>1397</v>
      </c>
      <c r="D286" s="145">
        <v>712</v>
      </c>
      <c r="E286" s="105">
        <v>754</v>
      </c>
      <c r="F286" s="145">
        <v>534</v>
      </c>
      <c r="G286" s="105">
        <v>338</v>
      </c>
      <c r="H286" s="145">
        <v>1075</v>
      </c>
      <c r="I286" s="105">
        <v>4810</v>
      </c>
    </row>
    <row r="287" spans="1:9">
      <c r="A287" s="95">
        <v>2401</v>
      </c>
      <c r="B287" s="109" t="s">
        <v>503</v>
      </c>
      <c r="C287" s="143">
        <v>46</v>
      </c>
      <c r="D287" s="144">
        <v>9</v>
      </c>
      <c r="E287" s="143">
        <v>26</v>
      </c>
      <c r="F287" s="144">
        <v>18</v>
      </c>
      <c r="G287" s="143">
        <v>20</v>
      </c>
      <c r="H287" s="144">
        <v>29</v>
      </c>
      <c r="I287" s="143">
        <v>148</v>
      </c>
    </row>
    <row r="288" spans="1:9">
      <c r="A288" s="95">
        <v>2403</v>
      </c>
      <c r="B288" s="109" t="s">
        <v>504</v>
      </c>
      <c r="C288" s="143">
        <v>22</v>
      </c>
      <c r="D288" s="144">
        <v>7</v>
      </c>
      <c r="E288" s="143">
        <v>7</v>
      </c>
      <c r="F288" s="144" t="s">
        <v>147</v>
      </c>
      <c r="G288" s="143">
        <v>5</v>
      </c>
      <c r="H288" s="213" t="s">
        <v>147</v>
      </c>
      <c r="I288" s="143">
        <v>47</v>
      </c>
    </row>
    <row r="289" spans="1:9">
      <c r="A289" s="93">
        <v>2404</v>
      </c>
      <c r="B289" s="107" t="s">
        <v>505</v>
      </c>
      <c r="C289" s="143">
        <v>44</v>
      </c>
      <c r="D289" s="144">
        <v>11</v>
      </c>
      <c r="E289" s="143">
        <v>22</v>
      </c>
      <c r="F289" s="144">
        <v>28</v>
      </c>
      <c r="G289" s="143">
        <v>22</v>
      </c>
      <c r="H289" s="144">
        <v>36</v>
      </c>
      <c r="I289" s="143">
        <v>163</v>
      </c>
    </row>
    <row r="290" spans="1:9">
      <c r="A290" s="95">
        <v>2409</v>
      </c>
      <c r="B290" s="109" t="s">
        <v>506</v>
      </c>
      <c r="C290" s="143">
        <v>39</v>
      </c>
      <c r="D290" s="144">
        <v>30</v>
      </c>
      <c r="E290" s="143">
        <v>37</v>
      </c>
      <c r="F290" s="144">
        <v>25</v>
      </c>
      <c r="G290" s="143">
        <v>8</v>
      </c>
      <c r="H290" s="144">
        <v>15</v>
      </c>
      <c r="I290" s="143">
        <v>154</v>
      </c>
    </row>
    <row r="291" spans="1:9">
      <c r="A291" s="95">
        <v>2417</v>
      </c>
      <c r="B291" s="109" t="s">
        <v>507</v>
      </c>
      <c r="C291" s="143">
        <v>13</v>
      </c>
      <c r="D291" s="144">
        <v>18</v>
      </c>
      <c r="E291" s="143">
        <v>17</v>
      </c>
      <c r="F291" s="213" t="s">
        <v>147</v>
      </c>
      <c r="G291" s="143" t="s">
        <v>147</v>
      </c>
      <c r="H291" s="144">
        <v>10</v>
      </c>
      <c r="I291" s="143">
        <v>70</v>
      </c>
    </row>
    <row r="292" spans="1:9">
      <c r="A292" s="95">
        <v>2418</v>
      </c>
      <c r="B292" s="109" t="s">
        <v>508</v>
      </c>
      <c r="C292" s="143">
        <v>33</v>
      </c>
      <c r="D292" s="144">
        <v>11</v>
      </c>
      <c r="E292" s="143">
        <v>16</v>
      </c>
      <c r="F292" s="144">
        <v>10</v>
      </c>
      <c r="G292" s="143">
        <v>4</v>
      </c>
      <c r="H292" s="144">
        <v>9</v>
      </c>
      <c r="I292" s="143">
        <v>83</v>
      </c>
    </row>
    <row r="293" spans="1:9">
      <c r="A293" s="95">
        <v>2421</v>
      </c>
      <c r="B293" s="109" t="s">
        <v>509</v>
      </c>
      <c r="C293" s="143">
        <v>50</v>
      </c>
      <c r="D293" s="144">
        <v>20</v>
      </c>
      <c r="E293" s="143">
        <v>20</v>
      </c>
      <c r="F293" s="144">
        <v>14</v>
      </c>
      <c r="G293" s="143">
        <v>5</v>
      </c>
      <c r="H293" s="144">
        <v>97</v>
      </c>
      <c r="I293" s="143">
        <v>206</v>
      </c>
    </row>
    <row r="294" spans="1:9">
      <c r="A294" s="95">
        <v>2422</v>
      </c>
      <c r="B294" s="109" t="s">
        <v>510</v>
      </c>
      <c r="C294" s="143">
        <v>18</v>
      </c>
      <c r="D294" s="144">
        <v>12</v>
      </c>
      <c r="E294" s="143">
        <v>9</v>
      </c>
      <c r="F294" s="144">
        <v>6</v>
      </c>
      <c r="G294" s="143" t="s">
        <v>147</v>
      </c>
      <c r="H294" s="144" t="s">
        <v>147</v>
      </c>
      <c r="I294" s="143">
        <v>51</v>
      </c>
    </row>
    <row r="295" spans="1:9">
      <c r="A295" s="95">
        <v>2425</v>
      </c>
      <c r="B295" s="109" t="s">
        <v>511</v>
      </c>
      <c r="C295" s="143">
        <v>23</v>
      </c>
      <c r="D295" s="144">
        <v>13</v>
      </c>
      <c r="E295" s="143">
        <v>12</v>
      </c>
      <c r="F295" s="213" t="s">
        <v>147</v>
      </c>
      <c r="G295" s="143" t="s">
        <v>147</v>
      </c>
      <c r="H295" s="144">
        <v>26</v>
      </c>
      <c r="I295" s="143">
        <v>81</v>
      </c>
    </row>
    <row r="296" spans="1:9">
      <c r="A296" s="95">
        <v>2460</v>
      </c>
      <c r="B296" s="109" t="s">
        <v>512</v>
      </c>
      <c r="C296" s="143">
        <v>51</v>
      </c>
      <c r="D296" s="144">
        <v>19</v>
      </c>
      <c r="E296" s="143">
        <v>30</v>
      </c>
      <c r="F296" s="144">
        <v>32</v>
      </c>
      <c r="G296" s="143">
        <v>7</v>
      </c>
      <c r="H296" s="144">
        <v>20</v>
      </c>
      <c r="I296" s="143">
        <v>159</v>
      </c>
    </row>
    <row r="297" spans="1:9">
      <c r="A297" s="95">
        <v>2462</v>
      </c>
      <c r="B297" s="109" t="s">
        <v>513</v>
      </c>
      <c r="C297" s="143">
        <v>25</v>
      </c>
      <c r="D297" s="144">
        <v>22</v>
      </c>
      <c r="E297" s="143">
        <v>19</v>
      </c>
      <c r="F297" s="144">
        <v>23</v>
      </c>
      <c r="G297" s="143">
        <v>11</v>
      </c>
      <c r="H297" s="144">
        <v>44</v>
      </c>
      <c r="I297" s="143">
        <v>144</v>
      </c>
    </row>
    <row r="298" spans="1:9">
      <c r="A298" s="95">
        <v>2463</v>
      </c>
      <c r="B298" s="109" t="s">
        <v>514</v>
      </c>
      <c r="C298" s="143">
        <v>28</v>
      </c>
      <c r="D298" s="144">
        <v>10</v>
      </c>
      <c r="E298" s="143">
        <v>13</v>
      </c>
      <c r="F298" s="213" t="s">
        <v>147</v>
      </c>
      <c r="G298" s="143" t="s">
        <v>147</v>
      </c>
      <c r="H298" s="144">
        <v>10</v>
      </c>
      <c r="I298" s="143">
        <v>69</v>
      </c>
    </row>
    <row r="299" spans="1:9">
      <c r="A299" s="95">
        <v>2480</v>
      </c>
      <c r="B299" s="109" t="s">
        <v>515</v>
      </c>
      <c r="C299" s="143">
        <v>538</v>
      </c>
      <c r="D299" s="144">
        <v>302</v>
      </c>
      <c r="E299" s="143">
        <v>267</v>
      </c>
      <c r="F299" s="144">
        <v>180</v>
      </c>
      <c r="G299" s="143">
        <v>130</v>
      </c>
      <c r="H299" s="144">
        <v>497</v>
      </c>
      <c r="I299" s="143">
        <v>1914</v>
      </c>
    </row>
    <row r="300" spans="1:9">
      <c r="A300" s="95">
        <v>2481</v>
      </c>
      <c r="B300" s="109" t="s">
        <v>516</v>
      </c>
      <c r="C300" s="143">
        <v>80</v>
      </c>
      <c r="D300" s="144">
        <v>22</v>
      </c>
      <c r="E300" s="143">
        <v>37</v>
      </c>
      <c r="F300" s="144">
        <v>26</v>
      </c>
      <c r="G300" s="143">
        <v>24</v>
      </c>
      <c r="H300" s="144">
        <v>57</v>
      </c>
      <c r="I300" s="143">
        <v>246</v>
      </c>
    </row>
    <row r="301" spans="1:9">
      <c r="A301" s="118">
        <v>2482</v>
      </c>
      <c r="B301" s="119" t="s">
        <v>517</v>
      </c>
      <c r="C301" s="143">
        <v>387</v>
      </c>
      <c r="D301" s="144">
        <v>206</v>
      </c>
      <c r="E301" s="143">
        <v>222</v>
      </c>
      <c r="F301" s="144">
        <v>152</v>
      </c>
      <c r="G301" s="143">
        <v>92</v>
      </c>
      <c r="H301" s="144">
        <v>217</v>
      </c>
      <c r="I301" s="143">
        <v>1276</v>
      </c>
    </row>
    <row r="302" spans="1:9">
      <c r="A302" s="104">
        <v>25</v>
      </c>
      <c r="B302" s="110" t="s">
        <v>548</v>
      </c>
      <c r="C302" s="105">
        <v>1341</v>
      </c>
      <c r="D302" s="145">
        <v>735</v>
      </c>
      <c r="E302" s="105">
        <v>798</v>
      </c>
      <c r="F302" s="145">
        <v>528</v>
      </c>
      <c r="G302" s="105">
        <v>418</v>
      </c>
      <c r="H302" s="145">
        <v>925</v>
      </c>
      <c r="I302" s="105">
        <v>4745</v>
      </c>
    </row>
    <row r="303" spans="1:9">
      <c r="A303" s="95">
        <v>2505</v>
      </c>
      <c r="B303" s="109" t="s">
        <v>518</v>
      </c>
      <c r="C303" s="143">
        <v>41</v>
      </c>
      <c r="D303" s="144">
        <v>40</v>
      </c>
      <c r="E303" s="143">
        <v>36</v>
      </c>
      <c r="F303" s="144">
        <v>15</v>
      </c>
      <c r="G303" s="143">
        <v>7</v>
      </c>
      <c r="H303" s="144">
        <v>26</v>
      </c>
      <c r="I303" s="143">
        <v>165</v>
      </c>
    </row>
    <row r="304" spans="1:9">
      <c r="A304" s="95">
        <v>2506</v>
      </c>
      <c r="B304" s="109" t="s">
        <v>519</v>
      </c>
      <c r="C304" s="186" t="s">
        <v>147</v>
      </c>
      <c r="D304" s="144">
        <v>11</v>
      </c>
      <c r="E304" s="143">
        <v>14</v>
      </c>
      <c r="F304" s="144">
        <v>7</v>
      </c>
      <c r="G304" s="143" t="s">
        <v>147</v>
      </c>
      <c r="H304" s="213" t="s">
        <v>147</v>
      </c>
      <c r="I304" s="143">
        <v>65</v>
      </c>
    </row>
    <row r="305" spans="1:17">
      <c r="A305" s="95">
        <v>2510</v>
      </c>
      <c r="B305" s="109" t="s">
        <v>520</v>
      </c>
      <c r="C305" s="186" t="s">
        <v>147</v>
      </c>
      <c r="D305" s="144">
        <v>15</v>
      </c>
      <c r="E305" s="143">
        <v>15</v>
      </c>
      <c r="F305" s="144">
        <v>7</v>
      </c>
      <c r="G305" s="186" t="s">
        <v>147</v>
      </c>
      <c r="H305" s="144">
        <v>30</v>
      </c>
      <c r="I305" s="143">
        <v>101</v>
      </c>
    </row>
    <row r="306" spans="1:17">
      <c r="A306" s="95">
        <v>2513</v>
      </c>
      <c r="B306" s="109" t="s">
        <v>521</v>
      </c>
      <c r="C306" s="143">
        <v>25</v>
      </c>
      <c r="D306" s="144">
        <v>15</v>
      </c>
      <c r="E306" s="143">
        <v>19</v>
      </c>
      <c r="F306" s="144">
        <v>9</v>
      </c>
      <c r="G306" s="143">
        <v>12</v>
      </c>
      <c r="H306" s="144">
        <v>28</v>
      </c>
      <c r="I306" s="143">
        <v>108</v>
      </c>
    </row>
    <row r="307" spans="1:17">
      <c r="A307" s="95">
        <v>2514</v>
      </c>
      <c r="B307" s="109" t="s">
        <v>522</v>
      </c>
      <c r="C307" s="143">
        <v>56</v>
      </c>
      <c r="D307" s="144">
        <v>70</v>
      </c>
      <c r="E307" s="143">
        <v>55</v>
      </c>
      <c r="F307" s="144">
        <v>39</v>
      </c>
      <c r="G307" s="143">
        <v>46</v>
      </c>
      <c r="H307" s="144">
        <v>114</v>
      </c>
      <c r="I307" s="143">
        <v>380</v>
      </c>
    </row>
    <row r="308" spans="1:17">
      <c r="A308" s="93">
        <v>2518</v>
      </c>
      <c r="B308" s="107" t="s">
        <v>523</v>
      </c>
      <c r="C308" s="186" t="s">
        <v>147</v>
      </c>
      <c r="D308" s="144">
        <v>0</v>
      </c>
      <c r="E308" s="143">
        <v>0</v>
      </c>
      <c r="F308" s="144">
        <v>0</v>
      </c>
      <c r="G308" s="143">
        <v>0</v>
      </c>
      <c r="H308" s="144" t="s">
        <v>147</v>
      </c>
      <c r="I308" s="143">
        <v>162</v>
      </c>
    </row>
    <row r="309" spans="1:17">
      <c r="A309" s="93">
        <v>2521</v>
      </c>
      <c r="B309" s="107" t="s">
        <v>524</v>
      </c>
      <c r="C309" s="143">
        <v>36</v>
      </c>
      <c r="D309" s="144">
        <v>23</v>
      </c>
      <c r="E309" s="143">
        <v>25</v>
      </c>
      <c r="F309" s="144">
        <v>21</v>
      </c>
      <c r="G309" s="143">
        <v>23</v>
      </c>
      <c r="H309" s="144">
        <v>45</v>
      </c>
      <c r="I309" s="143">
        <v>173</v>
      </c>
    </row>
    <row r="310" spans="1:17">
      <c r="A310" s="93">
        <v>2523</v>
      </c>
      <c r="B310" s="107" t="s">
        <v>525</v>
      </c>
      <c r="C310" s="143">
        <v>55</v>
      </c>
      <c r="D310" s="144">
        <v>38</v>
      </c>
      <c r="E310" s="143">
        <v>30</v>
      </c>
      <c r="F310" s="144">
        <v>30</v>
      </c>
      <c r="G310" s="143">
        <v>22</v>
      </c>
      <c r="H310" s="144">
        <v>99</v>
      </c>
      <c r="I310" s="143">
        <v>274</v>
      </c>
    </row>
    <row r="311" spans="1:17" s="130" customFormat="1">
      <c r="A311" s="93">
        <v>2560</v>
      </c>
      <c r="B311" s="107" t="s">
        <v>526</v>
      </c>
      <c r="C311" s="143">
        <v>53</v>
      </c>
      <c r="D311" s="144">
        <v>20</v>
      </c>
      <c r="E311" s="143">
        <v>37</v>
      </c>
      <c r="F311" s="144">
        <v>20</v>
      </c>
      <c r="G311" s="143">
        <v>17</v>
      </c>
      <c r="H311" s="144">
        <v>29</v>
      </c>
      <c r="I311" s="143">
        <v>176</v>
      </c>
      <c r="K311" s="24"/>
      <c r="L311" s="24"/>
      <c r="M311" s="24"/>
      <c r="N311" s="24"/>
      <c r="O311" s="24"/>
      <c r="P311" s="24"/>
      <c r="Q311" s="24"/>
    </row>
    <row r="312" spans="1:17">
      <c r="A312" s="93">
        <v>2580</v>
      </c>
      <c r="B312" s="107" t="s">
        <v>527</v>
      </c>
      <c r="C312" s="143">
        <v>292</v>
      </c>
      <c r="D312" s="144">
        <v>234</v>
      </c>
      <c r="E312" s="143">
        <v>263</v>
      </c>
      <c r="F312" s="144">
        <v>140</v>
      </c>
      <c r="G312" s="143">
        <v>125</v>
      </c>
      <c r="H312" s="144">
        <v>139</v>
      </c>
      <c r="I312" s="143">
        <v>1193</v>
      </c>
    </row>
    <row r="313" spans="1:17">
      <c r="A313" s="93">
        <v>2581</v>
      </c>
      <c r="B313" s="107" t="s">
        <v>528</v>
      </c>
      <c r="C313" s="143">
        <v>142</v>
      </c>
      <c r="D313" s="144">
        <v>66</v>
      </c>
      <c r="E313" s="143">
        <v>119</v>
      </c>
      <c r="F313" s="144">
        <v>101</v>
      </c>
      <c r="G313" s="143">
        <v>51</v>
      </c>
      <c r="H313" s="144">
        <v>105</v>
      </c>
      <c r="I313" s="143">
        <v>584</v>
      </c>
    </row>
    <row r="314" spans="1:17">
      <c r="A314" s="93">
        <v>2582</v>
      </c>
      <c r="B314" s="107" t="s">
        <v>529</v>
      </c>
      <c r="C314" s="140">
        <v>173</v>
      </c>
      <c r="D314" s="141">
        <v>56</v>
      </c>
      <c r="E314" s="140">
        <v>85</v>
      </c>
      <c r="F314" s="141">
        <v>65</v>
      </c>
      <c r="G314" s="140">
        <v>46</v>
      </c>
      <c r="H314" s="141">
        <v>151</v>
      </c>
      <c r="I314" s="140">
        <v>576</v>
      </c>
    </row>
    <row r="315" spans="1:17">
      <c r="A315" s="93">
        <v>2583</v>
      </c>
      <c r="B315" s="107" t="s">
        <v>530</v>
      </c>
      <c r="C315" s="140">
        <v>81</v>
      </c>
      <c r="D315" s="141">
        <v>59</v>
      </c>
      <c r="E315" s="140">
        <v>43</v>
      </c>
      <c r="F315" s="141">
        <v>39</v>
      </c>
      <c r="G315" s="140">
        <v>28</v>
      </c>
      <c r="H315" s="141">
        <v>59</v>
      </c>
      <c r="I315" s="140">
        <v>309</v>
      </c>
    </row>
    <row r="316" spans="1:17">
      <c r="A316" s="93">
        <v>2584</v>
      </c>
      <c r="B316" s="94" t="s">
        <v>531</v>
      </c>
      <c r="C316" s="140">
        <v>173</v>
      </c>
      <c r="D316" s="141">
        <v>88</v>
      </c>
      <c r="E316" s="140">
        <v>57</v>
      </c>
      <c r="F316" s="141">
        <v>35</v>
      </c>
      <c r="G316" s="140">
        <v>32</v>
      </c>
      <c r="H316" s="141">
        <v>94</v>
      </c>
      <c r="I316" s="140">
        <v>479</v>
      </c>
    </row>
    <row r="317" spans="1:17">
      <c r="A317" s="32" t="s">
        <v>777</v>
      </c>
    </row>
    <row r="318" spans="1:17">
      <c r="A318" s="114" t="s">
        <v>567</v>
      </c>
    </row>
    <row r="319" spans="1:17">
      <c r="A319" s="78" t="s">
        <v>570</v>
      </c>
    </row>
    <row r="320" spans="1:17">
      <c r="A320" s="78" t="s">
        <v>601</v>
      </c>
    </row>
  </sheetData>
  <pageMargins left="0.7" right="0.7" top="0.75" bottom="0.75" header="0.3" footer="0.3"/>
  <pageSetup paperSize="9" fitToHeight="0" orientation="portrait" r:id="rId1"/>
  <ignoredErrors>
    <ignoredError sqref="A6:A103" numberStoredAsText="1"/>
  </ignoredErrors>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EAC88-2921-479C-8D0E-A920008AB3B3}">
  <sheetPr codeName="Blad12">
    <tabColor theme="2" tint="-9.9978637043366805E-2"/>
  </sheetPr>
  <dimension ref="A1:Q320"/>
  <sheetViews>
    <sheetView showGridLines="0" zoomScaleNormal="100" workbookViewId="0">
      <pane ySplit="5" topLeftCell="A6" activePane="bottomLeft" state="frozen"/>
      <selection activeCell="E44" sqref="E44"/>
      <selection pane="bottomLeft"/>
    </sheetView>
  </sheetViews>
  <sheetFormatPr defaultColWidth="9.33203125" defaultRowHeight="13.5"/>
  <cols>
    <col min="1" max="1" width="14.33203125" style="24" customWidth="1"/>
    <col min="2" max="2" width="33.83203125" style="24" customWidth="1"/>
    <col min="3" max="17" width="12.83203125" style="237" customWidth="1"/>
    <col min="18" max="21" width="9.33203125" style="24" customWidth="1"/>
    <col min="22" max="16384" width="9.33203125" style="24"/>
  </cols>
  <sheetData>
    <row r="1" spans="1:17">
      <c r="A1" s="74" t="s">
        <v>608</v>
      </c>
      <c r="B1" s="74"/>
    </row>
    <row r="2" spans="1:17" ht="17.25" customHeight="1">
      <c r="A2" s="215" t="s">
        <v>744</v>
      </c>
      <c r="B2" s="60"/>
      <c r="C2" s="238"/>
      <c r="D2" s="238"/>
      <c r="E2" s="238"/>
      <c r="F2" s="238"/>
      <c r="G2" s="238"/>
      <c r="H2" s="238"/>
      <c r="I2" s="238"/>
      <c r="J2" s="238"/>
      <c r="K2" s="238"/>
      <c r="L2" s="238"/>
      <c r="M2" s="238"/>
      <c r="N2" s="238"/>
      <c r="O2" s="238"/>
      <c r="P2" s="238"/>
      <c r="Q2" s="238"/>
    </row>
    <row r="3" spans="1:17" ht="17.25" customHeight="1">
      <c r="A3" s="58" t="s">
        <v>745</v>
      </c>
      <c r="B3" s="58"/>
      <c r="C3" s="239"/>
      <c r="D3" s="239"/>
      <c r="E3" s="239"/>
      <c r="F3" s="239"/>
      <c r="G3" s="239"/>
      <c r="H3" s="239"/>
      <c r="I3" s="239"/>
      <c r="J3" s="239"/>
      <c r="K3" s="239"/>
      <c r="L3" s="239"/>
      <c r="M3" s="239"/>
      <c r="N3" s="239"/>
      <c r="O3" s="239"/>
      <c r="P3" s="239"/>
      <c r="Q3" s="239"/>
    </row>
    <row r="4" spans="1:17" ht="15">
      <c r="A4" s="120" t="s">
        <v>122</v>
      </c>
      <c r="B4" s="121" t="s">
        <v>121</v>
      </c>
      <c r="C4" s="240" t="s">
        <v>126</v>
      </c>
      <c r="D4" s="240" t="s">
        <v>114</v>
      </c>
      <c r="E4" s="240" t="s">
        <v>127</v>
      </c>
      <c r="F4" s="240" t="s">
        <v>128</v>
      </c>
      <c r="G4" s="240" t="s">
        <v>115</v>
      </c>
      <c r="H4" s="240" t="s">
        <v>129</v>
      </c>
      <c r="I4" s="240" t="s">
        <v>116</v>
      </c>
      <c r="J4" s="240" t="s">
        <v>130</v>
      </c>
      <c r="K4" s="240" t="s">
        <v>107</v>
      </c>
      <c r="L4" s="240" t="s">
        <v>131</v>
      </c>
      <c r="M4" s="240" t="s">
        <v>108</v>
      </c>
      <c r="N4" s="240" t="s">
        <v>132</v>
      </c>
      <c r="O4" s="240" t="s">
        <v>109</v>
      </c>
      <c r="P4" s="240" t="s">
        <v>133</v>
      </c>
      <c r="Q4" s="241" t="s">
        <v>134</v>
      </c>
    </row>
    <row r="5" spans="1:17" ht="15">
      <c r="A5" s="93"/>
      <c r="B5" s="107"/>
      <c r="C5" s="240" t="s">
        <v>110</v>
      </c>
      <c r="D5" s="242" t="s">
        <v>111</v>
      </c>
      <c r="E5" s="240" t="s">
        <v>110</v>
      </c>
      <c r="F5" s="242" t="s">
        <v>111</v>
      </c>
      <c r="G5" s="240" t="s">
        <v>110</v>
      </c>
      <c r="H5" s="242" t="s">
        <v>111</v>
      </c>
      <c r="I5" s="240" t="s">
        <v>110</v>
      </c>
      <c r="J5" s="240" t="s">
        <v>111</v>
      </c>
      <c r="K5" s="240" t="s">
        <v>110</v>
      </c>
      <c r="L5" s="240" t="s">
        <v>111</v>
      </c>
      <c r="M5" s="240" t="s">
        <v>110</v>
      </c>
      <c r="N5" s="240" t="s">
        <v>111</v>
      </c>
      <c r="O5" s="243" t="s">
        <v>110</v>
      </c>
      <c r="P5" s="240" t="s">
        <v>111</v>
      </c>
      <c r="Q5" s="244" t="s">
        <v>112</v>
      </c>
    </row>
    <row r="6" spans="1:17">
      <c r="A6" s="101">
        <v>0</v>
      </c>
      <c r="B6" s="117" t="s">
        <v>142</v>
      </c>
      <c r="C6" s="222">
        <v>4032</v>
      </c>
      <c r="D6" s="223">
        <v>4650</v>
      </c>
      <c r="E6" s="222">
        <v>6407</v>
      </c>
      <c r="F6" s="223">
        <v>5420</v>
      </c>
      <c r="G6" s="222">
        <v>10174</v>
      </c>
      <c r="H6" s="223">
        <v>6695</v>
      </c>
      <c r="I6" s="222">
        <v>13718</v>
      </c>
      <c r="J6" s="222">
        <v>6456</v>
      </c>
      <c r="K6" s="222">
        <v>12933</v>
      </c>
      <c r="L6" s="222">
        <v>4461</v>
      </c>
      <c r="M6" s="222">
        <v>7727</v>
      </c>
      <c r="N6" s="222">
        <v>1761</v>
      </c>
      <c r="O6" s="222">
        <v>54991</v>
      </c>
      <c r="P6" s="222">
        <v>29443</v>
      </c>
      <c r="Q6" s="224">
        <v>84434</v>
      </c>
    </row>
    <row r="7" spans="1:17">
      <c r="A7" s="104" t="s">
        <v>143</v>
      </c>
      <c r="B7" s="110" t="s">
        <v>533</v>
      </c>
      <c r="C7" s="225">
        <v>877</v>
      </c>
      <c r="D7" s="226">
        <v>992</v>
      </c>
      <c r="E7" s="225">
        <v>1295</v>
      </c>
      <c r="F7" s="226">
        <v>1065</v>
      </c>
      <c r="G7" s="225">
        <v>1937</v>
      </c>
      <c r="H7" s="226">
        <v>1197</v>
      </c>
      <c r="I7" s="225">
        <v>2497</v>
      </c>
      <c r="J7" s="225">
        <v>1123</v>
      </c>
      <c r="K7" s="225">
        <v>2334</v>
      </c>
      <c r="L7" s="225">
        <v>742</v>
      </c>
      <c r="M7" s="225">
        <v>1588</v>
      </c>
      <c r="N7" s="225">
        <v>322</v>
      </c>
      <c r="O7" s="225">
        <v>10528</v>
      </c>
      <c r="P7" s="225">
        <v>5441</v>
      </c>
      <c r="Q7" s="227">
        <v>15969</v>
      </c>
    </row>
    <row r="8" spans="1:17">
      <c r="A8" s="95" t="s">
        <v>145</v>
      </c>
      <c r="B8" s="109" t="s">
        <v>146</v>
      </c>
      <c r="C8" s="222">
        <v>27</v>
      </c>
      <c r="D8" s="223">
        <v>17</v>
      </c>
      <c r="E8" s="222">
        <v>29</v>
      </c>
      <c r="F8" s="223">
        <v>19</v>
      </c>
      <c r="G8" s="222">
        <v>48</v>
      </c>
      <c r="H8" s="223">
        <v>28</v>
      </c>
      <c r="I8" s="222">
        <v>59</v>
      </c>
      <c r="J8" s="222">
        <v>30</v>
      </c>
      <c r="K8" s="222">
        <v>46</v>
      </c>
      <c r="L8" s="222">
        <v>18</v>
      </c>
      <c r="M8" s="222">
        <v>33</v>
      </c>
      <c r="N8" s="222">
        <v>5</v>
      </c>
      <c r="O8" s="222">
        <v>242</v>
      </c>
      <c r="P8" s="222">
        <v>117</v>
      </c>
      <c r="Q8" s="224">
        <v>359</v>
      </c>
    </row>
    <row r="9" spans="1:17">
      <c r="A9" s="95" t="s">
        <v>148</v>
      </c>
      <c r="B9" s="109" t="s">
        <v>149</v>
      </c>
      <c r="C9" s="228">
        <v>11</v>
      </c>
      <c r="D9" s="229">
        <v>16</v>
      </c>
      <c r="E9" s="228">
        <v>17</v>
      </c>
      <c r="F9" s="229">
        <v>17</v>
      </c>
      <c r="G9" s="228">
        <v>32</v>
      </c>
      <c r="H9" s="229">
        <v>21</v>
      </c>
      <c r="I9" s="228">
        <v>46</v>
      </c>
      <c r="J9" s="228">
        <v>21</v>
      </c>
      <c r="K9" s="228">
        <v>31</v>
      </c>
      <c r="L9" s="228">
        <v>9</v>
      </c>
      <c r="M9" s="228">
        <v>13</v>
      </c>
      <c r="N9" s="228">
        <v>0</v>
      </c>
      <c r="O9" s="230">
        <v>150</v>
      </c>
      <c r="P9" s="228">
        <v>84</v>
      </c>
      <c r="Q9" s="231">
        <v>234</v>
      </c>
    </row>
    <row r="10" spans="1:17">
      <c r="A10" s="95" t="s">
        <v>150</v>
      </c>
      <c r="B10" s="109" t="s">
        <v>151</v>
      </c>
      <c r="C10" s="228">
        <v>13</v>
      </c>
      <c r="D10" s="229">
        <v>13</v>
      </c>
      <c r="E10" s="228">
        <v>36</v>
      </c>
      <c r="F10" s="229">
        <v>22</v>
      </c>
      <c r="G10" s="228">
        <v>46</v>
      </c>
      <c r="H10" s="229">
        <v>31</v>
      </c>
      <c r="I10" s="228">
        <v>57</v>
      </c>
      <c r="J10" s="228">
        <v>29</v>
      </c>
      <c r="K10" s="228">
        <v>45</v>
      </c>
      <c r="L10" s="228">
        <v>16</v>
      </c>
      <c r="M10" s="228">
        <v>27</v>
      </c>
      <c r="N10" s="228">
        <v>13</v>
      </c>
      <c r="O10" s="230">
        <v>224</v>
      </c>
      <c r="P10" s="228">
        <v>124</v>
      </c>
      <c r="Q10" s="231">
        <v>348</v>
      </c>
    </row>
    <row r="11" spans="1:17">
      <c r="A11" s="95" t="s">
        <v>152</v>
      </c>
      <c r="B11" s="109" t="s">
        <v>153</v>
      </c>
      <c r="C11" s="228">
        <v>21</v>
      </c>
      <c r="D11" s="229">
        <v>12</v>
      </c>
      <c r="E11" s="228">
        <v>33</v>
      </c>
      <c r="F11" s="229">
        <v>30</v>
      </c>
      <c r="G11" s="228">
        <v>34</v>
      </c>
      <c r="H11" s="229">
        <v>27</v>
      </c>
      <c r="I11" s="228">
        <v>42</v>
      </c>
      <c r="J11" s="228">
        <v>25</v>
      </c>
      <c r="K11" s="228">
        <v>42</v>
      </c>
      <c r="L11" s="228">
        <v>10</v>
      </c>
      <c r="M11" s="228">
        <v>16</v>
      </c>
      <c r="N11" s="228">
        <v>7</v>
      </c>
      <c r="O11" s="230">
        <v>188</v>
      </c>
      <c r="P11" s="228">
        <v>111</v>
      </c>
      <c r="Q11" s="231">
        <v>299</v>
      </c>
    </row>
    <row r="12" spans="1:17">
      <c r="A12" s="95" t="s">
        <v>154</v>
      </c>
      <c r="B12" s="109" t="s">
        <v>155</v>
      </c>
      <c r="C12" s="228">
        <v>30</v>
      </c>
      <c r="D12" s="229">
        <v>35</v>
      </c>
      <c r="E12" s="228">
        <v>32</v>
      </c>
      <c r="F12" s="229">
        <v>32</v>
      </c>
      <c r="G12" s="228">
        <v>48</v>
      </c>
      <c r="H12" s="229">
        <v>26</v>
      </c>
      <c r="I12" s="228">
        <v>71</v>
      </c>
      <c r="J12" s="228">
        <v>37</v>
      </c>
      <c r="K12" s="228">
        <v>65</v>
      </c>
      <c r="L12" s="228">
        <v>23</v>
      </c>
      <c r="M12" s="228">
        <v>41</v>
      </c>
      <c r="N12" s="228">
        <v>7</v>
      </c>
      <c r="O12" s="230">
        <v>287</v>
      </c>
      <c r="P12" s="228">
        <v>160</v>
      </c>
      <c r="Q12" s="231">
        <v>447</v>
      </c>
    </row>
    <row r="13" spans="1:17">
      <c r="A13" s="95" t="s">
        <v>156</v>
      </c>
      <c r="B13" s="109" t="s">
        <v>157</v>
      </c>
      <c r="C13" s="228">
        <v>10</v>
      </c>
      <c r="D13" s="229">
        <v>9</v>
      </c>
      <c r="E13" s="228">
        <v>15</v>
      </c>
      <c r="F13" s="229">
        <v>17</v>
      </c>
      <c r="G13" s="228">
        <v>31</v>
      </c>
      <c r="H13" s="229">
        <v>21</v>
      </c>
      <c r="I13" s="228">
        <v>29</v>
      </c>
      <c r="J13" s="228" t="s">
        <v>147</v>
      </c>
      <c r="K13" s="228">
        <v>27</v>
      </c>
      <c r="L13" s="228">
        <v>11</v>
      </c>
      <c r="M13" s="228">
        <v>19</v>
      </c>
      <c r="N13" s="228" t="s">
        <v>147</v>
      </c>
      <c r="O13" s="230">
        <v>131</v>
      </c>
      <c r="P13" s="228">
        <v>76</v>
      </c>
      <c r="Q13" s="231">
        <v>207</v>
      </c>
    </row>
    <row r="14" spans="1:17">
      <c r="A14" s="95" t="s">
        <v>158</v>
      </c>
      <c r="B14" s="109" t="s">
        <v>159</v>
      </c>
      <c r="C14" s="228">
        <v>31</v>
      </c>
      <c r="D14" s="229">
        <v>41</v>
      </c>
      <c r="E14" s="228">
        <v>53</v>
      </c>
      <c r="F14" s="229">
        <v>46</v>
      </c>
      <c r="G14" s="228">
        <v>83</v>
      </c>
      <c r="H14" s="229">
        <v>33</v>
      </c>
      <c r="I14" s="228">
        <v>99</v>
      </c>
      <c r="J14" s="228">
        <v>47</v>
      </c>
      <c r="K14" s="228">
        <v>78</v>
      </c>
      <c r="L14" s="228">
        <v>25</v>
      </c>
      <c r="M14" s="228">
        <v>41</v>
      </c>
      <c r="N14" s="228">
        <v>17</v>
      </c>
      <c r="O14" s="230">
        <v>385</v>
      </c>
      <c r="P14" s="228">
        <v>209</v>
      </c>
      <c r="Q14" s="231">
        <v>594</v>
      </c>
    </row>
    <row r="15" spans="1:17">
      <c r="A15" s="95" t="s">
        <v>160</v>
      </c>
      <c r="B15" s="109" t="s">
        <v>161</v>
      </c>
      <c r="C15" s="228">
        <v>31</v>
      </c>
      <c r="D15" s="229">
        <v>44</v>
      </c>
      <c r="E15" s="228">
        <v>48</v>
      </c>
      <c r="F15" s="229">
        <v>40</v>
      </c>
      <c r="G15" s="228">
        <v>76</v>
      </c>
      <c r="H15" s="229">
        <v>42</v>
      </c>
      <c r="I15" s="228">
        <v>76</v>
      </c>
      <c r="J15" s="228">
        <v>36</v>
      </c>
      <c r="K15" s="228">
        <v>66</v>
      </c>
      <c r="L15" s="228">
        <v>21</v>
      </c>
      <c r="M15" s="228">
        <v>32</v>
      </c>
      <c r="N15" s="228">
        <v>7</v>
      </c>
      <c r="O15" s="230">
        <v>329</v>
      </c>
      <c r="P15" s="228">
        <v>190</v>
      </c>
      <c r="Q15" s="231">
        <v>519</v>
      </c>
    </row>
    <row r="16" spans="1:17">
      <c r="A16" s="95" t="s">
        <v>162</v>
      </c>
      <c r="B16" s="109" t="s">
        <v>163</v>
      </c>
      <c r="C16" s="228">
        <v>4</v>
      </c>
      <c r="D16" s="229" t="s">
        <v>147</v>
      </c>
      <c r="E16" s="228">
        <v>9</v>
      </c>
      <c r="F16" s="229">
        <v>7</v>
      </c>
      <c r="G16" s="228">
        <v>23</v>
      </c>
      <c r="H16" s="229">
        <v>9</v>
      </c>
      <c r="I16" s="228">
        <v>21</v>
      </c>
      <c r="J16" s="228">
        <v>10</v>
      </c>
      <c r="K16" s="228">
        <v>12</v>
      </c>
      <c r="L16" s="228">
        <v>7</v>
      </c>
      <c r="M16" s="228">
        <v>7</v>
      </c>
      <c r="N16" s="228" t="s">
        <v>147</v>
      </c>
      <c r="O16" s="230">
        <v>76</v>
      </c>
      <c r="P16" s="228">
        <v>38</v>
      </c>
      <c r="Q16" s="231">
        <v>114</v>
      </c>
    </row>
    <row r="17" spans="1:17">
      <c r="A17" s="95" t="s">
        <v>164</v>
      </c>
      <c r="B17" s="109" t="s">
        <v>165</v>
      </c>
      <c r="C17" s="228">
        <v>35</v>
      </c>
      <c r="D17" s="229">
        <v>51</v>
      </c>
      <c r="E17" s="228">
        <v>47</v>
      </c>
      <c r="F17" s="229">
        <v>53</v>
      </c>
      <c r="G17" s="228">
        <v>84</v>
      </c>
      <c r="H17" s="229">
        <v>60</v>
      </c>
      <c r="I17" s="228">
        <v>92</v>
      </c>
      <c r="J17" s="228">
        <v>49</v>
      </c>
      <c r="K17" s="228">
        <v>64</v>
      </c>
      <c r="L17" s="228">
        <v>30</v>
      </c>
      <c r="M17" s="228">
        <v>37</v>
      </c>
      <c r="N17" s="228">
        <v>9</v>
      </c>
      <c r="O17" s="230">
        <v>359</v>
      </c>
      <c r="P17" s="228">
        <v>252</v>
      </c>
      <c r="Q17" s="231">
        <v>611</v>
      </c>
    </row>
    <row r="18" spans="1:17">
      <c r="A18" s="95" t="s">
        <v>166</v>
      </c>
      <c r="B18" s="109" t="s">
        <v>167</v>
      </c>
      <c r="C18" s="228">
        <v>17</v>
      </c>
      <c r="D18" s="229">
        <v>22</v>
      </c>
      <c r="E18" s="228">
        <v>29</v>
      </c>
      <c r="F18" s="229">
        <v>18</v>
      </c>
      <c r="G18" s="228">
        <v>37</v>
      </c>
      <c r="H18" s="229">
        <v>26</v>
      </c>
      <c r="I18" s="228">
        <v>62</v>
      </c>
      <c r="J18" s="228">
        <v>20</v>
      </c>
      <c r="K18" s="228">
        <v>49</v>
      </c>
      <c r="L18" s="228">
        <v>17</v>
      </c>
      <c r="M18" s="228">
        <v>23</v>
      </c>
      <c r="N18" s="228">
        <v>7</v>
      </c>
      <c r="O18" s="230">
        <v>217</v>
      </c>
      <c r="P18" s="228">
        <v>110</v>
      </c>
      <c r="Q18" s="231">
        <v>327</v>
      </c>
    </row>
    <row r="19" spans="1:17">
      <c r="A19" s="95" t="s">
        <v>168</v>
      </c>
      <c r="B19" s="109" t="s">
        <v>169</v>
      </c>
      <c r="C19" s="228">
        <v>17</v>
      </c>
      <c r="D19" s="229">
        <v>17</v>
      </c>
      <c r="E19" s="228">
        <v>17</v>
      </c>
      <c r="F19" s="229">
        <v>13</v>
      </c>
      <c r="G19" s="228">
        <v>17</v>
      </c>
      <c r="H19" s="229">
        <v>16</v>
      </c>
      <c r="I19" s="228">
        <v>24</v>
      </c>
      <c r="J19" s="228">
        <v>15</v>
      </c>
      <c r="K19" s="228">
        <v>28</v>
      </c>
      <c r="L19" s="228">
        <v>7</v>
      </c>
      <c r="M19" s="228">
        <v>15</v>
      </c>
      <c r="N19" s="228">
        <v>6</v>
      </c>
      <c r="O19" s="230">
        <v>118</v>
      </c>
      <c r="P19" s="228">
        <v>74</v>
      </c>
      <c r="Q19" s="231">
        <v>192</v>
      </c>
    </row>
    <row r="20" spans="1:17">
      <c r="A20" s="95" t="s">
        <v>170</v>
      </c>
      <c r="B20" s="109" t="s">
        <v>171</v>
      </c>
      <c r="C20" s="228" t="s">
        <v>147</v>
      </c>
      <c r="D20" s="229">
        <v>4</v>
      </c>
      <c r="E20" s="228">
        <v>6</v>
      </c>
      <c r="F20" s="229" t="s">
        <v>147</v>
      </c>
      <c r="G20" s="228">
        <v>7</v>
      </c>
      <c r="H20" s="229">
        <v>4</v>
      </c>
      <c r="I20" s="228">
        <v>4</v>
      </c>
      <c r="J20" s="228" t="s">
        <v>147</v>
      </c>
      <c r="K20" s="228">
        <v>11</v>
      </c>
      <c r="L20" s="228" t="s">
        <v>147</v>
      </c>
      <c r="M20" s="228" t="s">
        <v>147</v>
      </c>
      <c r="N20" s="228">
        <v>0</v>
      </c>
      <c r="O20" s="230">
        <v>33</v>
      </c>
      <c r="P20" s="228">
        <v>12</v>
      </c>
      <c r="Q20" s="231">
        <v>45</v>
      </c>
    </row>
    <row r="21" spans="1:17">
      <c r="A21" s="95" t="s">
        <v>172</v>
      </c>
      <c r="B21" s="109" t="s">
        <v>173</v>
      </c>
      <c r="C21" s="228">
        <v>30</v>
      </c>
      <c r="D21" s="229">
        <v>24</v>
      </c>
      <c r="E21" s="228">
        <v>56</v>
      </c>
      <c r="F21" s="229">
        <v>33</v>
      </c>
      <c r="G21" s="228">
        <v>90</v>
      </c>
      <c r="H21" s="229">
        <v>46</v>
      </c>
      <c r="I21" s="228">
        <v>131</v>
      </c>
      <c r="J21" s="228">
        <v>59</v>
      </c>
      <c r="K21" s="228">
        <v>116</v>
      </c>
      <c r="L21" s="228">
        <v>50</v>
      </c>
      <c r="M21" s="228">
        <v>59</v>
      </c>
      <c r="N21" s="228">
        <v>23</v>
      </c>
      <c r="O21" s="230">
        <v>482</v>
      </c>
      <c r="P21" s="228">
        <v>235</v>
      </c>
      <c r="Q21" s="231">
        <v>717</v>
      </c>
    </row>
    <row r="22" spans="1:17">
      <c r="A22" s="95" t="s">
        <v>174</v>
      </c>
      <c r="B22" s="109" t="s">
        <v>175</v>
      </c>
      <c r="C22" s="228">
        <v>5</v>
      </c>
      <c r="D22" s="229">
        <v>4</v>
      </c>
      <c r="E22" s="228">
        <v>15</v>
      </c>
      <c r="F22" s="229">
        <v>19</v>
      </c>
      <c r="G22" s="228">
        <v>47</v>
      </c>
      <c r="H22" s="229">
        <v>24</v>
      </c>
      <c r="I22" s="228">
        <v>56</v>
      </c>
      <c r="J22" s="228">
        <v>21</v>
      </c>
      <c r="K22" s="228">
        <v>59</v>
      </c>
      <c r="L22" s="228">
        <v>23</v>
      </c>
      <c r="M22" s="228">
        <v>56</v>
      </c>
      <c r="N22" s="228">
        <v>11</v>
      </c>
      <c r="O22" s="230">
        <v>238</v>
      </c>
      <c r="P22" s="228">
        <v>102</v>
      </c>
      <c r="Q22" s="231">
        <v>340</v>
      </c>
    </row>
    <row r="23" spans="1:17">
      <c r="A23" s="95" t="s">
        <v>176</v>
      </c>
      <c r="B23" s="109" t="s">
        <v>177</v>
      </c>
      <c r="C23" s="228">
        <v>20</v>
      </c>
      <c r="D23" s="229">
        <v>25</v>
      </c>
      <c r="E23" s="228">
        <v>42</v>
      </c>
      <c r="F23" s="229">
        <v>28</v>
      </c>
      <c r="G23" s="228">
        <v>69</v>
      </c>
      <c r="H23" s="229">
        <v>48</v>
      </c>
      <c r="I23" s="228">
        <v>89</v>
      </c>
      <c r="J23" s="228">
        <v>45</v>
      </c>
      <c r="K23" s="228">
        <v>76</v>
      </c>
      <c r="L23" s="228">
        <v>24</v>
      </c>
      <c r="M23" s="228">
        <v>41</v>
      </c>
      <c r="N23" s="228">
        <v>12</v>
      </c>
      <c r="O23" s="230">
        <v>337</v>
      </c>
      <c r="P23" s="228">
        <v>182</v>
      </c>
      <c r="Q23" s="231">
        <v>519</v>
      </c>
    </row>
    <row r="24" spans="1:17">
      <c r="A24" s="95" t="s">
        <v>178</v>
      </c>
      <c r="B24" s="109" t="s">
        <v>144</v>
      </c>
      <c r="C24" s="228">
        <v>380</v>
      </c>
      <c r="D24" s="229">
        <v>401</v>
      </c>
      <c r="E24" s="228">
        <v>452</v>
      </c>
      <c r="F24" s="229">
        <v>390</v>
      </c>
      <c r="G24" s="228">
        <v>658</v>
      </c>
      <c r="H24" s="229">
        <v>394</v>
      </c>
      <c r="I24" s="228">
        <v>869</v>
      </c>
      <c r="J24" s="228">
        <v>374</v>
      </c>
      <c r="K24" s="228">
        <v>900</v>
      </c>
      <c r="L24" s="228">
        <v>240</v>
      </c>
      <c r="M24" s="228">
        <v>696</v>
      </c>
      <c r="N24" s="228">
        <v>107</v>
      </c>
      <c r="O24" s="230">
        <v>3955</v>
      </c>
      <c r="P24" s="228">
        <v>1906</v>
      </c>
      <c r="Q24" s="231">
        <v>5861</v>
      </c>
    </row>
    <row r="25" spans="1:17">
      <c r="A25" s="95" t="s">
        <v>179</v>
      </c>
      <c r="B25" s="109" t="s">
        <v>180</v>
      </c>
      <c r="C25" s="228">
        <v>28</v>
      </c>
      <c r="D25" s="229">
        <v>50</v>
      </c>
      <c r="E25" s="228">
        <v>56</v>
      </c>
      <c r="F25" s="229">
        <v>47</v>
      </c>
      <c r="G25" s="228">
        <v>78</v>
      </c>
      <c r="H25" s="229">
        <v>47</v>
      </c>
      <c r="I25" s="228">
        <v>103</v>
      </c>
      <c r="J25" s="228">
        <v>50</v>
      </c>
      <c r="K25" s="228">
        <v>95</v>
      </c>
      <c r="L25" s="228">
        <v>26</v>
      </c>
      <c r="M25" s="228">
        <v>42</v>
      </c>
      <c r="N25" s="228">
        <v>9</v>
      </c>
      <c r="O25" s="230">
        <v>402</v>
      </c>
      <c r="P25" s="228">
        <v>229</v>
      </c>
      <c r="Q25" s="231">
        <v>631</v>
      </c>
    </row>
    <row r="26" spans="1:17">
      <c r="A26" s="95" t="s">
        <v>181</v>
      </c>
      <c r="B26" s="109" t="s">
        <v>182</v>
      </c>
      <c r="C26" s="228">
        <v>28</v>
      </c>
      <c r="D26" s="229">
        <v>38</v>
      </c>
      <c r="E26" s="228">
        <v>72</v>
      </c>
      <c r="F26" s="229">
        <v>48</v>
      </c>
      <c r="G26" s="228">
        <v>81</v>
      </c>
      <c r="H26" s="229">
        <v>68</v>
      </c>
      <c r="I26" s="228">
        <v>101</v>
      </c>
      <c r="J26" s="228">
        <v>50</v>
      </c>
      <c r="K26" s="228">
        <v>121</v>
      </c>
      <c r="L26" s="228">
        <v>48</v>
      </c>
      <c r="M26" s="228">
        <v>91</v>
      </c>
      <c r="N26" s="228">
        <v>17</v>
      </c>
      <c r="O26" s="230">
        <v>494</v>
      </c>
      <c r="P26" s="228">
        <v>269</v>
      </c>
      <c r="Q26" s="231">
        <v>763</v>
      </c>
    </row>
    <row r="27" spans="1:17">
      <c r="A27" s="95" t="s">
        <v>183</v>
      </c>
      <c r="B27" s="109" t="s">
        <v>184</v>
      </c>
      <c r="C27" s="228">
        <v>21</v>
      </c>
      <c r="D27" s="229">
        <v>22</v>
      </c>
      <c r="E27" s="228">
        <v>18</v>
      </c>
      <c r="F27" s="229">
        <v>25</v>
      </c>
      <c r="G27" s="228">
        <v>40</v>
      </c>
      <c r="H27" s="229">
        <v>18</v>
      </c>
      <c r="I27" s="228">
        <v>48</v>
      </c>
      <c r="J27" s="228">
        <v>13</v>
      </c>
      <c r="K27" s="228">
        <v>31</v>
      </c>
      <c r="L27" s="228">
        <v>8</v>
      </c>
      <c r="M27" s="228">
        <v>31</v>
      </c>
      <c r="N27" s="228">
        <v>6</v>
      </c>
      <c r="O27" s="230">
        <v>189</v>
      </c>
      <c r="P27" s="228">
        <v>92</v>
      </c>
      <c r="Q27" s="231">
        <v>281</v>
      </c>
    </row>
    <row r="28" spans="1:17">
      <c r="A28" s="95" t="s">
        <v>185</v>
      </c>
      <c r="B28" s="109" t="s">
        <v>186</v>
      </c>
      <c r="C28" s="228">
        <v>24</v>
      </c>
      <c r="D28" s="229">
        <v>41</v>
      </c>
      <c r="E28" s="228">
        <v>38</v>
      </c>
      <c r="F28" s="229">
        <v>32</v>
      </c>
      <c r="G28" s="228">
        <v>73</v>
      </c>
      <c r="H28" s="229">
        <v>45</v>
      </c>
      <c r="I28" s="228">
        <v>74</v>
      </c>
      <c r="J28" s="228">
        <v>32</v>
      </c>
      <c r="K28" s="228">
        <v>80</v>
      </c>
      <c r="L28" s="228">
        <v>24</v>
      </c>
      <c r="M28" s="228">
        <v>83</v>
      </c>
      <c r="N28" s="228">
        <v>10</v>
      </c>
      <c r="O28" s="230">
        <v>372</v>
      </c>
      <c r="P28" s="228">
        <v>184</v>
      </c>
      <c r="Q28" s="231">
        <v>556</v>
      </c>
    </row>
    <row r="29" spans="1:17">
      <c r="A29" s="95" t="s">
        <v>187</v>
      </c>
      <c r="B29" s="109" t="s">
        <v>188</v>
      </c>
      <c r="C29" s="228">
        <v>17</v>
      </c>
      <c r="D29" s="229">
        <v>20</v>
      </c>
      <c r="E29" s="228">
        <v>40</v>
      </c>
      <c r="F29" s="229">
        <v>27</v>
      </c>
      <c r="G29" s="228">
        <v>55</v>
      </c>
      <c r="H29" s="229">
        <v>33</v>
      </c>
      <c r="I29" s="228">
        <v>103</v>
      </c>
      <c r="J29" s="228">
        <v>34</v>
      </c>
      <c r="K29" s="228">
        <v>83</v>
      </c>
      <c r="L29" s="228">
        <v>26</v>
      </c>
      <c r="M29" s="228">
        <v>81</v>
      </c>
      <c r="N29" s="228">
        <v>15</v>
      </c>
      <c r="O29" s="230">
        <v>379</v>
      </c>
      <c r="P29" s="228">
        <v>155</v>
      </c>
      <c r="Q29" s="231">
        <v>534</v>
      </c>
    </row>
    <row r="30" spans="1:17">
      <c r="A30" s="95" t="s">
        <v>189</v>
      </c>
      <c r="B30" s="109" t="s">
        <v>758</v>
      </c>
      <c r="C30" s="228" t="s">
        <v>147</v>
      </c>
      <c r="D30" s="229" t="s">
        <v>147</v>
      </c>
      <c r="E30" s="228">
        <v>7</v>
      </c>
      <c r="F30" s="229">
        <v>6</v>
      </c>
      <c r="G30" s="228">
        <v>12</v>
      </c>
      <c r="H30" s="229">
        <v>10</v>
      </c>
      <c r="I30" s="228">
        <v>12</v>
      </c>
      <c r="J30" s="228">
        <v>5</v>
      </c>
      <c r="K30" s="228">
        <v>11</v>
      </c>
      <c r="L30" s="228" t="s">
        <v>147</v>
      </c>
      <c r="M30" s="228" t="s">
        <v>147</v>
      </c>
      <c r="N30" s="228" t="s">
        <v>147</v>
      </c>
      <c r="O30" s="230">
        <v>50</v>
      </c>
      <c r="P30" s="228">
        <v>26</v>
      </c>
      <c r="Q30" s="231">
        <v>76</v>
      </c>
    </row>
    <row r="31" spans="1:17">
      <c r="A31" s="95" t="s">
        <v>191</v>
      </c>
      <c r="B31" s="109" t="s">
        <v>192</v>
      </c>
      <c r="C31" s="228">
        <v>38</v>
      </c>
      <c r="D31" s="229">
        <v>57</v>
      </c>
      <c r="E31" s="228">
        <v>79</v>
      </c>
      <c r="F31" s="229">
        <v>67</v>
      </c>
      <c r="G31" s="228">
        <v>109</v>
      </c>
      <c r="H31" s="229">
        <v>78</v>
      </c>
      <c r="I31" s="228">
        <v>154</v>
      </c>
      <c r="J31" s="228">
        <v>60</v>
      </c>
      <c r="K31" s="228">
        <v>127</v>
      </c>
      <c r="L31" s="228">
        <v>51</v>
      </c>
      <c r="M31" s="228">
        <v>68</v>
      </c>
      <c r="N31" s="228">
        <v>24</v>
      </c>
      <c r="O31" s="230">
        <v>575</v>
      </c>
      <c r="P31" s="228">
        <v>337</v>
      </c>
      <c r="Q31" s="231">
        <v>912</v>
      </c>
    </row>
    <row r="32" spans="1:17">
      <c r="A32" s="95" t="s">
        <v>193</v>
      </c>
      <c r="B32" s="109" t="s">
        <v>194</v>
      </c>
      <c r="C32" s="228">
        <v>22</v>
      </c>
      <c r="D32" s="229">
        <v>15</v>
      </c>
      <c r="E32" s="228">
        <v>25</v>
      </c>
      <c r="F32" s="229" t="s">
        <v>147</v>
      </c>
      <c r="G32" s="228">
        <v>35</v>
      </c>
      <c r="H32" s="229">
        <v>32</v>
      </c>
      <c r="I32" s="228">
        <v>53</v>
      </c>
      <c r="J32" s="228">
        <v>29</v>
      </c>
      <c r="K32" s="228">
        <v>46</v>
      </c>
      <c r="L32" s="228">
        <v>16</v>
      </c>
      <c r="M32" s="228">
        <v>16</v>
      </c>
      <c r="N32" s="228" t="s">
        <v>147</v>
      </c>
      <c r="O32" s="230">
        <v>197</v>
      </c>
      <c r="P32" s="228">
        <v>112</v>
      </c>
      <c r="Q32" s="231">
        <v>309</v>
      </c>
    </row>
    <row r="33" spans="1:17">
      <c r="A33" s="118" t="s">
        <v>195</v>
      </c>
      <c r="B33" s="119" t="s">
        <v>196</v>
      </c>
      <c r="C33" s="228">
        <v>12</v>
      </c>
      <c r="D33" s="229">
        <v>11</v>
      </c>
      <c r="E33" s="228">
        <v>24</v>
      </c>
      <c r="F33" s="229">
        <v>13</v>
      </c>
      <c r="G33" s="228">
        <v>28</v>
      </c>
      <c r="H33" s="229">
        <v>12</v>
      </c>
      <c r="I33" s="228">
        <v>26</v>
      </c>
      <c r="J33" s="228">
        <v>16</v>
      </c>
      <c r="K33" s="228">
        <v>31</v>
      </c>
      <c r="L33" s="228" t="s">
        <v>147</v>
      </c>
      <c r="M33" s="228">
        <v>16</v>
      </c>
      <c r="N33" s="228" t="s">
        <v>147</v>
      </c>
      <c r="O33" s="230">
        <v>137</v>
      </c>
      <c r="P33" s="228">
        <v>63</v>
      </c>
      <c r="Q33" s="231">
        <v>200</v>
      </c>
    </row>
    <row r="34" spans="1:17">
      <c r="A34" s="104" t="s">
        <v>197</v>
      </c>
      <c r="B34" s="110" t="s">
        <v>534</v>
      </c>
      <c r="C34" s="232">
        <v>142</v>
      </c>
      <c r="D34" s="233">
        <v>154</v>
      </c>
      <c r="E34" s="232">
        <v>244</v>
      </c>
      <c r="F34" s="233">
        <v>197</v>
      </c>
      <c r="G34" s="232">
        <v>355</v>
      </c>
      <c r="H34" s="233">
        <v>255</v>
      </c>
      <c r="I34" s="232">
        <v>440</v>
      </c>
      <c r="J34" s="232">
        <v>218</v>
      </c>
      <c r="K34" s="232">
        <v>438</v>
      </c>
      <c r="L34" s="232">
        <v>141</v>
      </c>
      <c r="M34" s="232">
        <v>279</v>
      </c>
      <c r="N34" s="232">
        <v>69</v>
      </c>
      <c r="O34" s="234">
        <v>1898</v>
      </c>
      <c r="P34" s="232">
        <v>1034</v>
      </c>
      <c r="Q34" s="235">
        <v>2932</v>
      </c>
    </row>
    <row r="35" spans="1:17">
      <c r="A35" s="95" t="s">
        <v>199</v>
      </c>
      <c r="B35" s="109" t="s">
        <v>200</v>
      </c>
      <c r="C35" s="228" t="s">
        <v>147</v>
      </c>
      <c r="D35" s="229" t="s">
        <v>147</v>
      </c>
      <c r="E35" s="228">
        <v>10</v>
      </c>
      <c r="F35" s="229">
        <v>10</v>
      </c>
      <c r="G35" s="228">
        <v>21</v>
      </c>
      <c r="H35" s="229">
        <v>11</v>
      </c>
      <c r="I35" s="228">
        <v>18</v>
      </c>
      <c r="J35" s="228">
        <v>6</v>
      </c>
      <c r="K35" s="228">
        <v>20</v>
      </c>
      <c r="L35" s="228">
        <v>5</v>
      </c>
      <c r="M35" s="228" t="s">
        <v>147</v>
      </c>
      <c r="N35" s="228" t="s">
        <v>147</v>
      </c>
      <c r="O35" s="230">
        <v>85</v>
      </c>
      <c r="P35" s="228">
        <v>40</v>
      </c>
      <c r="Q35" s="231">
        <v>125</v>
      </c>
    </row>
    <row r="36" spans="1:17">
      <c r="A36" s="95" t="s">
        <v>201</v>
      </c>
      <c r="B36" s="109" t="s">
        <v>202</v>
      </c>
      <c r="C36" s="228" t="s">
        <v>147</v>
      </c>
      <c r="D36" s="229" t="s">
        <v>147</v>
      </c>
      <c r="E36" s="228">
        <v>4</v>
      </c>
      <c r="F36" s="229">
        <v>5</v>
      </c>
      <c r="G36" s="228">
        <v>7</v>
      </c>
      <c r="H36" s="229">
        <v>4</v>
      </c>
      <c r="I36" s="228">
        <v>5</v>
      </c>
      <c r="J36" s="228">
        <v>8</v>
      </c>
      <c r="K36" s="228">
        <v>15</v>
      </c>
      <c r="L36" s="228" t="s">
        <v>147</v>
      </c>
      <c r="M36" s="228" t="s">
        <v>147</v>
      </c>
      <c r="N36" s="228" t="s">
        <v>147</v>
      </c>
      <c r="O36" s="230">
        <v>40</v>
      </c>
      <c r="P36" s="228">
        <v>26</v>
      </c>
      <c r="Q36" s="231">
        <v>66</v>
      </c>
    </row>
    <row r="37" spans="1:17">
      <c r="A37" s="95" t="s">
        <v>203</v>
      </c>
      <c r="B37" s="109" t="s">
        <v>204</v>
      </c>
      <c r="C37" s="228">
        <v>6</v>
      </c>
      <c r="D37" s="229">
        <v>9</v>
      </c>
      <c r="E37" s="228">
        <v>7</v>
      </c>
      <c r="F37" s="229">
        <v>6</v>
      </c>
      <c r="G37" s="228">
        <v>15</v>
      </c>
      <c r="H37" s="229">
        <v>4</v>
      </c>
      <c r="I37" s="228">
        <v>16</v>
      </c>
      <c r="J37" s="228">
        <v>6</v>
      </c>
      <c r="K37" s="228">
        <v>11</v>
      </c>
      <c r="L37" s="228">
        <v>7</v>
      </c>
      <c r="M37" s="228">
        <v>14</v>
      </c>
      <c r="N37" s="228">
        <v>6</v>
      </c>
      <c r="O37" s="230">
        <v>69</v>
      </c>
      <c r="P37" s="228">
        <v>38</v>
      </c>
      <c r="Q37" s="231">
        <v>107</v>
      </c>
    </row>
    <row r="38" spans="1:17">
      <c r="A38" s="95" t="s">
        <v>205</v>
      </c>
      <c r="B38" s="109" t="s">
        <v>206</v>
      </c>
      <c r="C38" s="228">
        <v>9</v>
      </c>
      <c r="D38" s="229" t="s">
        <v>147</v>
      </c>
      <c r="E38" s="228">
        <v>8</v>
      </c>
      <c r="F38" s="229">
        <v>9</v>
      </c>
      <c r="G38" s="228">
        <v>11</v>
      </c>
      <c r="H38" s="229">
        <v>11</v>
      </c>
      <c r="I38" s="228">
        <v>18</v>
      </c>
      <c r="J38" s="228">
        <v>8</v>
      </c>
      <c r="K38" s="228">
        <v>31</v>
      </c>
      <c r="L38" s="228">
        <v>10</v>
      </c>
      <c r="M38" s="228">
        <v>9</v>
      </c>
      <c r="N38" s="228" t="s">
        <v>147</v>
      </c>
      <c r="O38" s="230">
        <v>86</v>
      </c>
      <c r="P38" s="228">
        <v>47</v>
      </c>
      <c r="Q38" s="231">
        <v>133</v>
      </c>
    </row>
    <row r="39" spans="1:17">
      <c r="A39" s="95" t="s">
        <v>207</v>
      </c>
      <c r="B39" s="109" t="s">
        <v>208</v>
      </c>
      <c r="C39" s="228">
        <v>7</v>
      </c>
      <c r="D39" s="229">
        <v>9</v>
      </c>
      <c r="E39" s="228">
        <v>15</v>
      </c>
      <c r="F39" s="229">
        <v>15</v>
      </c>
      <c r="G39" s="228">
        <v>25</v>
      </c>
      <c r="H39" s="229">
        <v>17</v>
      </c>
      <c r="I39" s="228">
        <v>23</v>
      </c>
      <c r="J39" s="228">
        <v>18</v>
      </c>
      <c r="K39" s="228">
        <v>26</v>
      </c>
      <c r="L39" s="228">
        <v>8</v>
      </c>
      <c r="M39" s="228">
        <v>19</v>
      </c>
      <c r="N39" s="228">
        <v>6</v>
      </c>
      <c r="O39" s="230">
        <v>115</v>
      </c>
      <c r="P39" s="228">
        <v>73</v>
      </c>
      <c r="Q39" s="231">
        <v>188</v>
      </c>
    </row>
    <row r="40" spans="1:17">
      <c r="A40" s="95" t="s">
        <v>209</v>
      </c>
      <c r="B40" s="109" t="s">
        <v>198</v>
      </c>
      <c r="C40" s="228">
        <v>85</v>
      </c>
      <c r="D40" s="229">
        <v>99</v>
      </c>
      <c r="E40" s="228">
        <v>158</v>
      </c>
      <c r="F40" s="229">
        <v>120</v>
      </c>
      <c r="G40" s="228">
        <v>221</v>
      </c>
      <c r="H40" s="229">
        <v>165</v>
      </c>
      <c r="I40" s="228">
        <v>286</v>
      </c>
      <c r="J40" s="228">
        <v>135</v>
      </c>
      <c r="K40" s="228">
        <v>266</v>
      </c>
      <c r="L40" s="228">
        <v>81</v>
      </c>
      <c r="M40" s="228">
        <v>169</v>
      </c>
      <c r="N40" s="228">
        <v>34</v>
      </c>
      <c r="O40" s="230">
        <v>1185</v>
      </c>
      <c r="P40" s="228">
        <v>634</v>
      </c>
      <c r="Q40" s="231">
        <v>1819</v>
      </c>
    </row>
    <row r="41" spans="1:17">
      <c r="A41" s="95" t="s">
        <v>210</v>
      </c>
      <c r="B41" s="109" t="s">
        <v>211</v>
      </c>
      <c r="C41" s="228">
        <v>23</v>
      </c>
      <c r="D41" s="229">
        <v>19</v>
      </c>
      <c r="E41" s="228">
        <v>35</v>
      </c>
      <c r="F41" s="229">
        <v>25</v>
      </c>
      <c r="G41" s="228">
        <v>37</v>
      </c>
      <c r="H41" s="229">
        <v>30</v>
      </c>
      <c r="I41" s="228">
        <v>56</v>
      </c>
      <c r="J41" s="228">
        <v>28</v>
      </c>
      <c r="K41" s="228">
        <v>58</v>
      </c>
      <c r="L41" s="228">
        <v>24</v>
      </c>
      <c r="M41" s="228">
        <v>45</v>
      </c>
      <c r="N41" s="228">
        <v>12</v>
      </c>
      <c r="O41" s="230">
        <v>254</v>
      </c>
      <c r="P41" s="228">
        <v>138</v>
      </c>
      <c r="Q41" s="231">
        <v>392</v>
      </c>
    </row>
    <row r="42" spans="1:17">
      <c r="A42" s="118" t="s">
        <v>212</v>
      </c>
      <c r="B42" s="119" t="s">
        <v>213</v>
      </c>
      <c r="C42" s="228">
        <v>5</v>
      </c>
      <c r="D42" s="229" t="s">
        <v>147</v>
      </c>
      <c r="E42" s="228">
        <v>7</v>
      </c>
      <c r="F42" s="229">
        <v>7</v>
      </c>
      <c r="G42" s="228">
        <v>18</v>
      </c>
      <c r="H42" s="229">
        <v>13</v>
      </c>
      <c r="I42" s="228">
        <v>18</v>
      </c>
      <c r="J42" s="228">
        <v>9</v>
      </c>
      <c r="K42" s="228">
        <v>11</v>
      </c>
      <c r="L42" s="228" t="s">
        <v>147</v>
      </c>
      <c r="M42" s="228">
        <v>5</v>
      </c>
      <c r="N42" s="228" t="s">
        <v>147</v>
      </c>
      <c r="O42" s="230">
        <v>64</v>
      </c>
      <c r="P42" s="228">
        <v>38</v>
      </c>
      <c r="Q42" s="231">
        <v>102</v>
      </c>
    </row>
    <row r="43" spans="1:17">
      <c r="A43" s="104" t="s">
        <v>214</v>
      </c>
      <c r="B43" s="110" t="s">
        <v>549</v>
      </c>
      <c r="C43" s="232">
        <v>163</v>
      </c>
      <c r="D43" s="233">
        <v>155</v>
      </c>
      <c r="E43" s="232">
        <v>224</v>
      </c>
      <c r="F43" s="233">
        <v>190</v>
      </c>
      <c r="G43" s="232">
        <v>336</v>
      </c>
      <c r="H43" s="233">
        <v>222</v>
      </c>
      <c r="I43" s="232">
        <v>455</v>
      </c>
      <c r="J43" s="232">
        <v>223</v>
      </c>
      <c r="K43" s="232">
        <v>418</v>
      </c>
      <c r="L43" s="232">
        <v>143</v>
      </c>
      <c r="M43" s="232">
        <v>246</v>
      </c>
      <c r="N43" s="232">
        <v>56</v>
      </c>
      <c r="O43" s="234">
        <v>1842</v>
      </c>
      <c r="P43" s="232">
        <v>989</v>
      </c>
      <c r="Q43" s="235">
        <v>2831</v>
      </c>
    </row>
    <row r="44" spans="1:17">
      <c r="A44" s="95" t="s">
        <v>215</v>
      </c>
      <c r="B44" s="109" t="s">
        <v>216</v>
      </c>
      <c r="C44" s="228">
        <v>8</v>
      </c>
      <c r="D44" s="229">
        <v>9</v>
      </c>
      <c r="E44" s="228">
        <v>5</v>
      </c>
      <c r="F44" s="229">
        <v>7</v>
      </c>
      <c r="G44" s="228">
        <v>8</v>
      </c>
      <c r="H44" s="229" t="s">
        <v>147</v>
      </c>
      <c r="I44" s="228">
        <v>9</v>
      </c>
      <c r="J44" s="228">
        <v>8</v>
      </c>
      <c r="K44" s="228">
        <v>6</v>
      </c>
      <c r="L44" s="228" t="s">
        <v>147</v>
      </c>
      <c r="M44" s="228">
        <v>4</v>
      </c>
      <c r="N44" s="228" t="s">
        <v>147</v>
      </c>
      <c r="O44" s="230">
        <v>40</v>
      </c>
      <c r="P44" s="228">
        <v>29</v>
      </c>
      <c r="Q44" s="231">
        <v>69</v>
      </c>
    </row>
    <row r="45" spans="1:17">
      <c r="A45" s="95" t="s">
        <v>217</v>
      </c>
      <c r="B45" s="109" t="s">
        <v>218</v>
      </c>
      <c r="C45" s="228">
        <v>7</v>
      </c>
      <c r="D45" s="229" t="s">
        <v>147</v>
      </c>
      <c r="E45" s="228">
        <v>7</v>
      </c>
      <c r="F45" s="229">
        <v>9</v>
      </c>
      <c r="G45" s="228">
        <v>11</v>
      </c>
      <c r="H45" s="229">
        <v>5</v>
      </c>
      <c r="I45" s="228">
        <v>14</v>
      </c>
      <c r="J45" s="228">
        <v>10</v>
      </c>
      <c r="K45" s="228">
        <v>4</v>
      </c>
      <c r="L45" s="228">
        <v>5</v>
      </c>
      <c r="M45" s="228">
        <v>11</v>
      </c>
      <c r="N45" s="228">
        <v>0</v>
      </c>
      <c r="O45" s="230">
        <v>54</v>
      </c>
      <c r="P45" s="228">
        <v>31</v>
      </c>
      <c r="Q45" s="231">
        <v>85</v>
      </c>
    </row>
    <row r="46" spans="1:17">
      <c r="A46" s="95" t="s">
        <v>219</v>
      </c>
      <c r="B46" s="109" t="s">
        <v>220</v>
      </c>
      <c r="C46" s="228">
        <v>32</v>
      </c>
      <c r="D46" s="229">
        <v>22</v>
      </c>
      <c r="E46" s="228">
        <v>40</v>
      </c>
      <c r="F46" s="229">
        <v>32</v>
      </c>
      <c r="G46" s="228">
        <v>79</v>
      </c>
      <c r="H46" s="229">
        <v>40</v>
      </c>
      <c r="I46" s="228">
        <v>100</v>
      </c>
      <c r="J46" s="228">
        <v>46</v>
      </c>
      <c r="K46" s="228">
        <v>92</v>
      </c>
      <c r="L46" s="228">
        <v>23</v>
      </c>
      <c r="M46" s="228">
        <v>58</v>
      </c>
      <c r="N46" s="228">
        <v>11</v>
      </c>
      <c r="O46" s="230">
        <v>401</v>
      </c>
      <c r="P46" s="228">
        <v>174</v>
      </c>
      <c r="Q46" s="231">
        <v>575</v>
      </c>
    </row>
    <row r="47" spans="1:17">
      <c r="A47" s="95" t="s">
        <v>221</v>
      </c>
      <c r="B47" s="109" t="s">
        <v>759</v>
      </c>
      <c r="C47" s="228">
        <v>9</v>
      </c>
      <c r="D47" s="229" t="s">
        <v>147</v>
      </c>
      <c r="E47" s="228">
        <v>16</v>
      </c>
      <c r="F47" s="229">
        <v>8</v>
      </c>
      <c r="G47" s="228">
        <v>17</v>
      </c>
      <c r="H47" s="229">
        <v>12</v>
      </c>
      <c r="I47" s="228">
        <v>25</v>
      </c>
      <c r="J47" s="228">
        <v>12</v>
      </c>
      <c r="K47" s="228">
        <v>14</v>
      </c>
      <c r="L47" s="228">
        <v>6</v>
      </c>
      <c r="M47" s="228">
        <v>16</v>
      </c>
      <c r="N47" s="228" t="s">
        <v>147</v>
      </c>
      <c r="O47" s="230">
        <v>97</v>
      </c>
      <c r="P47" s="228">
        <v>47</v>
      </c>
      <c r="Q47" s="231">
        <v>144</v>
      </c>
    </row>
    <row r="48" spans="1:17">
      <c r="A48" s="95" t="s">
        <v>223</v>
      </c>
      <c r="B48" s="109" t="s">
        <v>224</v>
      </c>
      <c r="C48" s="228">
        <v>7</v>
      </c>
      <c r="D48" s="229" t="s">
        <v>147</v>
      </c>
      <c r="E48" s="228">
        <v>9</v>
      </c>
      <c r="F48" s="229">
        <v>9</v>
      </c>
      <c r="G48" s="228">
        <v>11</v>
      </c>
      <c r="H48" s="229">
        <v>9</v>
      </c>
      <c r="I48" s="228">
        <v>26</v>
      </c>
      <c r="J48" s="228">
        <v>12</v>
      </c>
      <c r="K48" s="228">
        <v>20</v>
      </c>
      <c r="L48" s="228">
        <v>7</v>
      </c>
      <c r="M48" s="228">
        <v>9</v>
      </c>
      <c r="N48" s="228" t="s">
        <v>147</v>
      </c>
      <c r="O48" s="230">
        <v>82</v>
      </c>
      <c r="P48" s="228">
        <v>42</v>
      </c>
      <c r="Q48" s="231">
        <v>124</v>
      </c>
    </row>
    <row r="49" spans="1:17">
      <c r="A49" s="95" t="s">
        <v>225</v>
      </c>
      <c r="B49" s="109" t="s">
        <v>226</v>
      </c>
      <c r="C49" s="228">
        <v>23</v>
      </c>
      <c r="D49" s="229">
        <v>17</v>
      </c>
      <c r="E49" s="228">
        <v>24</v>
      </c>
      <c r="F49" s="229">
        <v>26</v>
      </c>
      <c r="G49" s="228">
        <v>44</v>
      </c>
      <c r="H49" s="229">
        <v>28</v>
      </c>
      <c r="I49" s="228">
        <v>63</v>
      </c>
      <c r="J49" s="228">
        <v>17</v>
      </c>
      <c r="K49" s="228">
        <v>68</v>
      </c>
      <c r="L49" s="228">
        <v>26</v>
      </c>
      <c r="M49" s="228">
        <v>40</v>
      </c>
      <c r="N49" s="228">
        <v>13</v>
      </c>
      <c r="O49" s="230">
        <v>262</v>
      </c>
      <c r="P49" s="228">
        <v>127</v>
      </c>
      <c r="Q49" s="231">
        <v>389</v>
      </c>
    </row>
    <row r="50" spans="1:17">
      <c r="A50" s="95" t="s">
        <v>227</v>
      </c>
      <c r="B50" s="109" t="s">
        <v>228</v>
      </c>
      <c r="C50" s="228">
        <v>53</v>
      </c>
      <c r="D50" s="229">
        <v>70</v>
      </c>
      <c r="E50" s="228">
        <v>97</v>
      </c>
      <c r="F50" s="229">
        <v>64</v>
      </c>
      <c r="G50" s="228">
        <v>107</v>
      </c>
      <c r="H50" s="229">
        <v>84</v>
      </c>
      <c r="I50" s="228">
        <v>160</v>
      </c>
      <c r="J50" s="228">
        <v>84</v>
      </c>
      <c r="K50" s="228">
        <v>145</v>
      </c>
      <c r="L50" s="228">
        <v>53</v>
      </c>
      <c r="M50" s="228">
        <v>75</v>
      </c>
      <c r="N50" s="228">
        <v>23</v>
      </c>
      <c r="O50" s="230">
        <v>637</v>
      </c>
      <c r="P50" s="228">
        <v>378</v>
      </c>
      <c r="Q50" s="231">
        <v>1015</v>
      </c>
    </row>
    <row r="51" spans="1:17">
      <c r="A51" s="95" t="s">
        <v>229</v>
      </c>
      <c r="B51" s="109" t="s">
        <v>230</v>
      </c>
      <c r="C51" s="228">
        <v>20</v>
      </c>
      <c r="D51" s="229">
        <v>21</v>
      </c>
      <c r="E51" s="228">
        <v>17</v>
      </c>
      <c r="F51" s="229">
        <v>24</v>
      </c>
      <c r="G51" s="228">
        <v>42</v>
      </c>
      <c r="H51" s="229">
        <v>37</v>
      </c>
      <c r="I51" s="228">
        <v>46</v>
      </c>
      <c r="J51" s="228">
        <v>23</v>
      </c>
      <c r="K51" s="228">
        <v>52</v>
      </c>
      <c r="L51" s="228">
        <v>14</v>
      </c>
      <c r="M51" s="228">
        <v>23</v>
      </c>
      <c r="N51" s="228">
        <v>4</v>
      </c>
      <c r="O51" s="230">
        <v>200</v>
      </c>
      <c r="P51" s="228">
        <v>123</v>
      </c>
      <c r="Q51" s="231">
        <v>323</v>
      </c>
    </row>
    <row r="52" spans="1:17">
      <c r="A52" s="118" t="s">
        <v>231</v>
      </c>
      <c r="B52" s="119" t="s">
        <v>232</v>
      </c>
      <c r="C52" s="228">
        <v>4</v>
      </c>
      <c r="D52" s="229" t="s">
        <v>147</v>
      </c>
      <c r="E52" s="228">
        <v>9</v>
      </c>
      <c r="F52" s="229">
        <v>11</v>
      </c>
      <c r="G52" s="228">
        <v>17</v>
      </c>
      <c r="H52" s="229">
        <v>5</v>
      </c>
      <c r="I52" s="228">
        <v>12</v>
      </c>
      <c r="J52" s="228">
        <v>11</v>
      </c>
      <c r="K52" s="228">
        <v>17</v>
      </c>
      <c r="L52" s="228">
        <v>7</v>
      </c>
      <c r="M52" s="228">
        <v>10</v>
      </c>
      <c r="N52" s="228" t="s">
        <v>147</v>
      </c>
      <c r="O52" s="230">
        <v>69</v>
      </c>
      <c r="P52" s="228">
        <v>38</v>
      </c>
      <c r="Q52" s="231">
        <v>107</v>
      </c>
    </row>
    <row r="53" spans="1:17">
      <c r="A53" s="104" t="s">
        <v>233</v>
      </c>
      <c r="B53" s="110" t="s">
        <v>550</v>
      </c>
      <c r="C53" s="232">
        <v>220</v>
      </c>
      <c r="D53" s="233">
        <v>226</v>
      </c>
      <c r="E53" s="232">
        <v>310</v>
      </c>
      <c r="F53" s="233">
        <v>254</v>
      </c>
      <c r="G53" s="232">
        <v>528</v>
      </c>
      <c r="H53" s="233">
        <v>325</v>
      </c>
      <c r="I53" s="232">
        <v>691</v>
      </c>
      <c r="J53" s="232">
        <v>356</v>
      </c>
      <c r="K53" s="232">
        <v>654</v>
      </c>
      <c r="L53" s="232">
        <v>236</v>
      </c>
      <c r="M53" s="232">
        <v>388</v>
      </c>
      <c r="N53" s="232">
        <v>109</v>
      </c>
      <c r="O53" s="234">
        <v>2791</v>
      </c>
      <c r="P53" s="232">
        <v>1506</v>
      </c>
      <c r="Q53" s="235">
        <v>4297</v>
      </c>
    </row>
    <row r="54" spans="1:17">
      <c r="A54" s="95" t="s">
        <v>234</v>
      </c>
      <c r="B54" s="109" t="s">
        <v>235</v>
      </c>
      <c r="C54" s="228">
        <v>0</v>
      </c>
      <c r="D54" s="229" t="s">
        <v>147</v>
      </c>
      <c r="E54" s="228">
        <v>0</v>
      </c>
      <c r="F54" s="229" t="s">
        <v>147</v>
      </c>
      <c r="G54" s="228">
        <v>7</v>
      </c>
      <c r="H54" s="229">
        <v>8</v>
      </c>
      <c r="I54" s="228">
        <v>9</v>
      </c>
      <c r="J54" s="228">
        <v>4</v>
      </c>
      <c r="K54" s="228">
        <v>11</v>
      </c>
      <c r="L54" s="228">
        <v>4</v>
      </c>
      <c r="M54" s="228">
        <v>7</v>
      </c>
      <c r="N54" s="228" t="s">
        <v>147</v>
      </c>
      <c r="O54" s="230">
        <v>34</v>
      </c>
      <c r="P54" s="228">
        <v>23</v>
      </c>
      <c r="Q54" s="231">
        <v>57</v>
      </c>
    </row>
    <row r="55" spans="1:17">
      <c r="A55" s="95" t="s">
        <v>236</v>
      </c>
      <c r="B55" s="109" t="s">
        <v>237</v>
      </c>
      <c r="C55" s="228">
        <v>0</v>
      </c>
      <c r="D55" s="229" t="s">
        <v>147</v>
      </c>
      <c r="E55" s="228" t="s">
        <v>147</v>
      </c>
      <c r="F55" s="229">
        <v>0</v>
      </c>
      <c r="G55" s="228">
        <v>0</v>
      </c>
      <c r="H55" s="229" t="s">
        <v>147</v>
      </c>
      <c r="I55" s="228" t="s">
        <v>147</v>
      </c>
      <c r="J55" s="228">
        <v>0</v>
      </c>
      <c r="K55" s="228">
        <v>4</v>
      </c>
      <c r="L55" s="228" t="s">
        <v>147</v>
      </c>
      <c r="M55" s="228">
        <v>0</v>
      </c>
      <c r="N55" s="228">
        <v>0</v>
      </c>
      <c r="O55" s="230">
        <v>14</v>
      </c>
      <c r="P55" s="228" t="s">
        <v>147</v>
      </c>
      <c r="Q55" s="231">
        <v>17</v>
      </c>
    </row>
    <row r="56" spans="1:17">
      <c r="A56" s="95" t="s">
        <v>238</v>
      </c>
      <c r="B56" s="109" t="s">
        <v>239</v>
      </c>
      <c r="C56" s="228">
        <v>4</v>
      </c>
      <c r="D56" s="229">
        <v>5</v>
      </c>
      <c r="E56" s="228">
        <v>10</v>
      </c>
      <c r="F56" s="229" t="s">
        <v>147</v>
      </c>
      <c r="G56" s="228">
        <v>10</v>
      </c>
      <c r="H56" s="229">
        <v>11</v>
      </c>
      <c r="I56" s="228">
        <v>15</v>
      </c>
      <c r="J56" s="228">
        <v>7</v>
      </c>
      <c r="K56" s="228">
        <v>14</v>
      </c>
      <c r="L56" s="228">
        <v>6</v>
      </c>
      <c r="M56" s="228">
        <v>10</v>
      </c>
      <c r="N56" s="228" t="s">
        <v>147</v>
      </c>
      <c r="O56" s="230">
        <v>63</v>
      </c>
      <c r="P56" s="228">
        <v>33</v>
      </c>
      <c r="Q56" s="231">
        <v>96</v>
      </c>
    </row>
    <row r="57" spans="1:17">
      <c r="A57" s="95" t="s">
        <v>240</v>
      </c>
      <c r="B57" s="109" t="s">
        <v>760</v>
      </c>
      <c r="C57" s="228" t="s">
        <v>147</v>
      </c>
      <c r="D57" s="229" t="s">
        <v>147</v>
      </c>
      <c r="E57" s="228">
        <v>0</v>
      </c>
      <c r="F57" s="229" t="s">
        <v>147</v>
      </c>
      <c r="G57" s="228">
        <v>5</v>
      </c>
      <c r="H57" s="229" t="s">
        <v>147</v>
      </c>
      <c r="I57" s="228" t="s">
        <v>147</v>
      </c>
      <c r="J57" s="228" t="s">
        <v>147</v>
      </c>
      <c r="K57" s="228">
        <v>6</v>
      </c>
      <c r="L57" s="228">
        <v>0</v>
      </c>
      <c r="M57" s="228" t="s">
        <v>147</v>
      </c>
      <c r="N57" s="228" t="s">
        <v>147</v>
      </c>
      <c r="O57" s="230">
        <v>17</v>
      </c>
      <c r="P57" s="228">
        <v>11</v>
      </c>
      <c r="Q57" s="231">
        <v>28</v>
      </c>
    </row>
    <row r="58" spans="1:17">
      <c r="A58" s="95" t="s">
        <v>242</v>
      </c>
      <c r="B58" s="109" t="s">
        <v>243</v>
      </c>
      <c r="C58" s="228">
        <v>6</v>
      </c>
      <c r="D58" s="229" t="s">
        <v>147</v>
      </c>
      <c r="E58" s="228">
        <v>7</v>
      </c>
      <c r="F58" s="229">
        <v>11</v>
      </c>
      <c r="G58" s="228">
        <v>17</v>
      </c>
      <c r="H58" s="229">
        <v>14</v>
      </c>
      <c r="I58" s="228">
        <v>22</v>
      </c>
      <c r="J58" s="228">
        <v>8</v>
      </c>
      <c r="K58" s="228">
        <v>23</v>
      </c>
      <c r="L58" s="228">
        <v>7</v>
      </c>
      <c r="M58" s="228">
        <v>8</v>
      </c>
      <c r="N58" s="228" t="s">
        <v>147</v>
      </c>
      <c r="O58" s="230">
        <v>83</v>
      </c>
      <c r="P58" s="228">
        <v>46</v>
      </c>
      <c r="Q58" s="231">
        <v>129</v>
      </c>
    </row>
    <row r="59" spans="1:17">
      <c r="A59" s="95" t="s">
        <v>244</v>
      </c>
      <c r="B59" s="109" t="s">
        <v>245</v>
      </c>
      <c r="C59" s="228">
        <v>4</v>
      </c>
      <c r="D59" s="229">
        <v>4</v>
      </c>
      <c r="E59" s="228">
        <v>5</v>
      </c>
      <c r="F59" s="229">
        <v>10</v>
      </c>
      <c r="G59" s="228">
        <v>13</v>
      </c>
      <c r="H59" s="229">
        <v>9</v>
      </c>
      <c r="I59" s="228">
        <v>19</v>
      </c>
      <c r="J59" s="228">
        <v>16</v>
      </c>
      <c r="K59" s="228">
        <v>15</v>
      </c>
      <c r="L59" s="228">
        <v>6</v>
      </c>
      <c r="M59" s="228">
        <v>16</v>
      </c>
      <c r="N59" s="228" t="s">
        <v>147</v>
      </c>
      <c r="O59" s="230">
        <v>72</v>
      </c>
      <c r="P59" s="228">
        <v>48</v>
      </c>
      <c r="Q59" s="231">
        <v>120</v>
      </c>
    </row>
    <row r="60" spans="1:17">
      <c r="A60" s="95" t="s">
        <v>246</v>
      </c>
      <c r="B60" s="109" t="s">
        <v>247</v>
      </c>
      <c r="C60" s="228" t="s">
        <v>147</v>
      </c>
      <c r="D60" s="229" t="s">
        <v>147</v>
      </c>
      <c r="E60" s="228">
        <v>4</v>
      </c>
      <c r="F60" s="229" t="s">
        <v>147</v>
      </c>
      <c r="G60" s="228">
        <v>6</v>
      </c>
      <c r="H60" s="229" t="s">
        <v>147</v>
      </c>
      <c r="I60" s="228">
        <v>10</v>
      </c>
      <c r="J60" s="228" t="s">
        <v>147</v>
      </c>
      <c r="K60" s="228">
        <v>11</v>
      </c>
      <c r="L60" s="228" t="s">
        <v>147</v>
      </c>
      <c r="M60" s="228">
        <v>6</v>
      </c>
      <c r="N60" s="228" t="s">
        <v>147</v>
      </c>
      <c r="O60" s="230">
        <v>40</v>
      </c>
      <c r="P60" s="228">
        <v>12</v>
      </c>
      <c r="Q60" s="231">
        <v>52</v>
      </c>
    </row>
    <row r="61" spans="1:17">
      <c r="A61" s="95" t="s">
        <v>248</v>
      </c>
      <c r="B61" s="109" t="s">
        <v>249</v>
      </c>
      <c r="C61" s="228">
        <v>92</v>
      </c>
      <c r="D61" s="229">
        <v>89</v>
      </c>
      <c r="E61" s="228">
        <v>119</v>
      </c>
      <c r="F61" s="229">
        <v>96</v>
      </c>
      <c r="G61" s="228">
        <v>221</v>
      </c>
      <c r="H61" s="229">
        <v>106</v>
      </c>
      <c r="I61" s="228">
        <v>296</v>
      </c>
      <c r="J61" s="228">
        <v>140</v>
      </c>
      <c r="K61" s="228">
        <v>279</v>
      </c>
      <c r="L61" s="228">
        <v>102</v>
      </c>
      <c r="M61" s="228">
        <v>153</v>
      </c>
      <c r="N61" s="228">
        <v>49</v>
      </c>
      <c r="O61" s="230">
        <v>1160</v>
      </c>
      <c r="P61" s="228">
        <v>582</v>
      </c>
      <c r="Q61" s="231">
        <v>1742</v>
      </c>
    </row>
    <row r="62" spans="1:17">
      <c r="A62" s="95" t="s">
        <v>250</v>
      </c>
      <c r="B62" s="109" t="s">
        <v>251</v>
      </c>
      <c r="C62" s="228">
        <v>72</v>
      </c>
      <c r="D62" s="229">
        <v>73</v>
      </c>
      <c r="E62" s="228">
        <v>101</v>
      </c>
      <c r="F62" s="229">
        <v>64</v>
      </c>
      <c r="G62" s="228">
        <v>138</v>
      </c>
      <c r="H62" s="229">
        <v>107</v>
      </c>
      <c r="I62" s="228">
        <v>177</v>
      </c>
      <c r="J62" s="228">
        <v>109</v>
      </c>
      <c r="K62" s="228">
        <v>169</v>
      </c>
      <c r="L62" s="228">
        <v>66</v>
      </c>
      <c r="M62" s="228">
        <v>106</v>
      </c>
      <c r="N62" s="228">
        <v>27</v>
      </c>
      <c r="O62" s="230">
        <v>763</v>
      </c>
      <c r="P62" s="228">
        <v>446</v>
      </c>
      <c r="Q62" s="231">
        <v>1209</v>
      </c>
    </row>
    <row r="63" spans="1:17">
      <c r="A63" s="95" t="s">
        <v>252</v>
      </c>
      <c r="B63" s="109" t="s">
        <v>253</v>
      </c>
      <c r="C63" s="228" t="s">
        <v>147</v>
      </c>
      <c r="D63" s="229" t="s">
        <v>147</v>
      </c>
      <c r="E63" s="228">
        <v>11</v>
      </c>
      <c r="F63" s="229">
        <v>8</v>
      </c>
      <c r="G63" s="228">
        <v>22</v>
      </c>
      <c r="H63" s="229">
        <v>10</v>
      </c>
      <c r="I63" s="228">
        <v>16</v>
      </c>
      <c r="J63" s="228">
        <v>7</v>
      </c>
      <c r="K63" s="228">
        <v>13</v>
      </c>
      <c r="L63" s="228">
        <v>5</v>
      </c>
      <c r="M63" s="228" t="s">
        <v>147</v>
      </c>
      <c r="N63" s="228" t="s">
        <v>147</v>
      </c>
      <c r="O63" s="230">
        <v>72</v>
      </c>
      <c r="P63" s="228">
        <v>35</v>
      </c>
      <c r="Q63" s="231">
        <v>107</v>
      </c>
    </row>
    <row r="64" spans="1:17">
      <c r="A64" s="95" t="s">
        <v>254</v>
      </c>
      <c r="B64" s="109" t="s">
        <v>255</v>
      </c>
      <c r="C64" s="228">
        <v>18</v>
      </c>
      <c r="D64" s="229">
        <v>22</v>
      </c>
      <c r="E64" s="228">
        <v>31</v>
      </c>
      <c r="F64" s="229">
        <v>28</v>
      </c>
      <c r="G64" s="228">
        <v>42</v>
      </c>
      <c r="H64" s="229">
        <v>28</v>
      </c>
      <c r="I64" s="228">
        <v>72</v>
      </c>
      <c r="J64" s="228">
        <v>30</v>
      </c>
      <c r="K64" s="228">
        <v>54</v>
      </c>
      <c r="L64" s="228">
        <v>19</v>
      </c>
      <c r="M64" s="228">
        <v>34</v>
      </c>
      <c r="N64" s="228">
        <v>14</v>
      </c>
      <c r="O64" s="230">
        <v>251</v>
      </c>
      <c r="P64" s="228">
        <v>141</v>
      </c>
      <c r="Q64" s="231">
        <v>392</v>
      </c>
    </row>
    <row r="65" spans="1:17">
      <c r="A65" s="95" t="s">
        <v>256</v>
      </c>
      <c r="B65" s="109" t="s">
        <v>257</v>
      </c>
      <c r="C65" s="228">
        <v>6</v>
      </c>
      <c r="D65" s="229" t="s">
        <v>147</v>
      </c>
      <c r="E65" s="228">
        <v>7</v>
      </c>
      <c r="F65" s="229">
        <v>10</v>
      </c>
      <c r="G65" s="228">
        <v>9</v>
      </c>
      <c r="H65" s="229">
        <v>6</v>
      </c>
      <c r="I65" s="228">
        <v>14</v>
      </c>
      <c r="J65" s="228">
        <v>9</v>
      </c>
      <c r="K65" s="228">
        <v>15</v>
      </c>
      <c r="L65" s="228">
        <v>5</v>
      </c>
      <c r="M65" s="228">
        <v>9</v>
      </c>
      <c r="N65" s="228" t="s">
        <v>147</v>
      </c>
      <c r="O65" s="230">
        <v>60</v>
      </c>
      <c r="P65" s="228">
        <v>32</v>
      </c>
      <c r="Q65" s="231">
        <v>92</v>
      </c>
    </row>
    <row r="66" spans="1:17">
      <c r="A66" s="118" t="s">
        <v>258</v>
      </c>
      <c r="B66" s="119" t="s">
        <v>259</v>
      </c>
      <c r="C66" s="228">
        <v>11</v>
      </c>
      <c r="D66" s="229">
        <v>18</v>
      </c>
      <c r="E66" s="228">
        <v>12</v>
      </c>
      <c r="F66" s="229">
        <v>19</v>
      </c>
      <c r="G66" s="228">
        <v>38</v>
      </c>
      <c r="H66" s="229">
        <v>20</v>
      </c>
      <c r="I66" s="228">
        <v>31</v>
      </c>
      <c r="J66" s="228">
        <v>22</v>
      </c>
      <c r="K66" s="228">
        <v>40</v>
      </c>
      <c r="L66" s="228" t="s">
        <v>147</v>
      </c>
      <c r="M66" s="228">
        <v>30</v>
      </c>
      <c r="N66" s="228" t="s">
        <v>147</v>
      </c>
      <c r="O66" s="230">
        <v>162</v>
      </c>
      <c r="P66" s="228">
        <v>95</v>
      </c>
      <c r="Q66" s="231">
        <v>257</v>
      </c>
    </row>
    <row r="67" spans="1:17">
      <c r="A67" s="95" t="s">
        <v>260</v>
      </c>
      <c r="B67" s="110" t="s">
        <v>535</v>
      </c>
      <c r="C67" s="232">
        <v>107</v>
      </c>
      <c r="D67" s="233">
        <v>157</v>
      </c>
      <c r="E67" s="232">
        <v>213</v>
      </c>
      <c r="F67" s="233">
        <v>175</v>
      </c>
      <c r="G67" s="232">
        <v>338</v>
      </c>
      <c r="H67" s="233">
        <v>212</v>
      </c>
      <c r="I67" s="232">
        <v>477</v>
      </c>
      <c r="J67" s="232">
        <v>225</v>
      </c>
      <c r="K67" s="232">
        <v>514</v>
      </c>
      <c r="L67" s="232">
        <v>176</v>
      </c>
      <c r="M67" s="232">
        <v>331</v>
      </c>
      <c r="N67" s="232">
        <v>69</v>
      </c>
      <c r="O67" s="234">
        <v>1980</v>
      </c>
      <c r="P67" s="232">
        <v>1014</v>
      </c>
      <c r="Q67" s="235">
        <v>2994</v>
      </c>
    </row>
    <row r="68" spans="1:17">
      <c r="A68" s="95" t="s">
        <v>262</v>
      </c>
      <c r="B68" s="109" t="s">
        <v>263</v>
      </c>
      <c r="C68" s="228" t="s">
        <v>147</v>
      </c>
      <c r="D68" s="229">
        <v>5</v>
      </c>
      <c r="E68" s="228">
        <v>4</v>
      </c>
      <c r="F68" s="229" t="s">
        <v>147</v>
      </c>
      <c r="G68" s="228">
        <v>6</v>
      </c>
      <c r="H68" s="229" t="s">
        <v>147</v>
      </c>
      <c r="I68" s="228">
        <v>8</v>
      </c>
      <c r="J68" s="228">
        <v>4</v>
      </c>
      <c r="K68" s="228">
        <v>9</v>
      </c>
      <c r="L68" s="228" t="s">
        <v>147</v>
      </c>
      <c r="M68" s="228" t="s">
        <v>147</v>
      </c>
      <c r="N68" s="228" t="s">
        <v>147</v>
      </c>
      <c r="O68" s="230">
        <v>32</v>
      </c>
      <c r="P68" s="228">
        <v>18</v>
      </c>
      <c r="Q68" s="231">
        <v>50</v>
      </c>
    </row>
    <row r="69" spans="1:17">
      <c r="A69" s="95" t="s">
        <v>264</v>
      </c>
      <c r="B69" s="109" t="s">
        <v>265</v>
      </c>
      <c r="C69" s="228" t="s">
        <v>147</v>
      </c>
      <c r="D69" s="229" t="s">
        <v>147</v>
      </c>
      <c r="E69" s="228">
        <v>4</v>
      </c>
      <c r="F69" s="229">
        <v>6</v>
      </c>
      <c r="G69" s="228">
        <v>6</v>
      </c>
      <c r="H69" s="229" t="s">
        <v>147</v>
      </c>
      <c r="I69" s="228">
        <v>13</v>
      </c>
      <c r="J69" s="228">
        <v>7</v>
      </c>
      <c r="K69" s="228">
        <v>13</v>
      </c>
      <c r="L69" s="228">
        <v>6</v>
      </c>
      <c r="M69" s="228" t="s">
        <v>147</v>
      </c>
      <c r="N69" s="228">
        <v>0</v>
      </c>
      <c r="O69" s="230">
        <v>48</v>
      </c>
      <c r="P69" s="228">
        <v>23</v>
      </c>
      <c r="Q69" s="231">
        <v>71</v>
      </c>
    </row>
    <row r="70" spans="1:17">
      <c r="A70" s="95" t="s">
        <v>266</v>
      </c>
      <c r="B70" s="109" t="s">
        <v>267</v>
      </c>
      <c r="C70" s="228" t="s">
        <v>147</v>
      </c>
      <c r="D70" s="229" t="s">
        <v>147</v>
      </c>
      <c r="E70" s="228">
        <v>4</v>
      </c>
      <c r="F70" s="229" t="s">
        <v>147</v>
      </c>
      <c r="G70" s="228">
        <v>7</v>
      </c>
      <c r="H70" s="229" t="s">
        <v>147</v>
      </c>
      <c r="I70" s="228">
        <v>4</v>
      </c>
      <c r="J70" s="228" t="s">
        <v>147</v>
      </c>
      <c r="K70" s="228">
        <v>6</v>
      </c>
      <c r="L70" s="228" t="s">
        <v>147</v>
      </c>
      <c r="M70" s="228" t="s">
        <v>147</v>
      </c>
      <c r="N70" s="228" t="s">
        <v>147</v>
      </c>
      <c r="O70" s="230">
        <v>29</v>
      </c>
      <c r="P70" s="228">
        <v>11</v>
      </c>
      <c r="Q70" s="231">
        <v>40</v>
      </c>
    </row>
    <row r="71" spans="1:17">
      <c r="A71" s="95" t="s">
        <v>268</v>
      </c>
      <c r="B71" s="109" t="s">
        <v>269</v>
      </c>
      <c r="C71" s="228">
        <v>0</v>
      </c>
      <c r="D71" s="229" t="s">
        <v>147</v>
      </c>
      <c r="E71" s="228">
        <v>5</v>
      </c>
      <c r="F71" s="229" t="s">
        <v>147</v>
      </c>
      <c r="G71" s="228">
        <v>11</v>
      </c>
      <c r="H71" s="229">
        <v>5</v>
      </c>
      <c r="I71" s="228">
        <v>7</v>
      </c>
      <c r="J71" s="228" t="s">
        <v>147</v>
      </c>
      <c r="K71" s="228">
        <v>17</v>
      </c>
      <c r="L71" s="228" t="s">
        <v>147</v>
      </c>
      <c r="M71" s="228" t="s">
        <v>147</v>
      </c>
      <c r="N71" s="228" t="s">
        <v>147</v>
      </c>
      <c r="O71" s="230">
        <v>43</v>
      </c>
      <c r="P71" s="228">
        <v>19</v>
      </c>
      <c r="Q71" s="231">
        <v>62</v>
      </c>
    </row>
    <row r="72" spans="1:17">
      <c r="A72" s="95" t="s">
        <v>270</v>
      </c>
      <c r="B72" s="109" t="s">
        <v>271</v>
      </c>
      <c r="C72" s="228">
        <v>12</v>
      </c>
      <c r="D72" s="229">
        <v>9</v>
      </c>
      <c r="E72" s="228">
        <v>16</v>
      </c>
      <c r="F72" s="229">
        <v>12</v>
      </c>
      <c r="G72" s="228">
        <v>29</v>
      </c>
      <c r="H72" s="229">
        <v>16</v>
      </c>
      <c r="I72" s="228">
        <v>36</v>
      </c>
      <c r="J72" s="228">
        <v>12</v>
      </c>
      <c r="K72" s="228">
        <v>47</v>
      </c>
      <c r="L72" s="228">
        <v>9</v>
      </c>
      <c r="M72" s="228">
        <v>25</v>
      </c>
      <c r="N72" s="228">
        <v>6</v>
      </c>
      <c r="O72" s="230">
        <v>165</v>
      </c>
      <c r="P72" s="228">
        <v>64</v>
      </c>
      <c r="Q72" s="231">
        <v>229</v>
      </c>
    </row>
    <row r="73" spans="1:17">
      <c r="A73" s="95" t="s">
        <v>272</v>
      </c>
      <c r="B73" s="109" t="s">
        <v>273</v>
      </c>
      <c r="C73" s="228">
        <v>4</v>
      </c>
      <c r="D73" s="229">
        <v>5</v>
      </c>
      <c r="E73" s="228">
        <v>7</v>
      </c>
      <c r="F73" s="229" t="s">
        <v>147</v>
      </c>
      <c r="G73" s="228">
        <v>18</v>
      </c>
      <c r="H73" s="229">
        <v>6</v>
      </c>
      <c r="I73" s="228">
        <v>14</v>
      </c>
      <c r="J73" s="228">
        <v>5</v>
      </c>
      <c r="K73" s="228">
        <v>15</v>
      </c>
      <c r="L73" s="228">
        <v>6</v>
      </c>
      <c r="M73" s="228">
        <v>12</v>
      </c>
      <c r="N73" s="228" t="s">
        <v>147</v>
      </c>
      <c r="O73" s="230">
        <v>70</v>
      </c>
      <c r="P73" s="228">
        <v>28</v>
      </c>
      <c r="Q73" s="231">
        <v>98</v>
      </c>
    </row>
    <row r="74" spans="1:17">
      <c r="A74" s="95" t="s">
        <v>274</v>
      </c>
      <c r="B74" s="109" t="s">
        <v>261</v>
      </c>
      <c r="C74" s="228">
        <v>43</v>
      </c>
      <c r="D74" s="229">
        <v>73</v>
      </c>
      <c r="E74" s="228">
        <v>75</v>
      </c>
      <c r="F74" s="229">
        <v>73</v>
      </c>
      <c r="G74" s="228">
        <v>150</v>
      </c>
      <c r="H74" s="229">
        <v>96</v>
      </c>
      <c r="I74" s="228">
        <v>200</v>
      </c>
      <c r="J74" s="228">
        <v>94</v>
      </c>
      <c r="K74" s="228">
        <v>217</v>
      </c>
      <c r="L74" s="228">
        <v>76</v>
      </c>
      <c r="M74" s="228">
        <v>148</v>
      </c>
      <c r="N74" s="228">
        <v>26</v>
      </c>
      <c r="O74" s="230">
        <v>833</v>
      </c>
      <c r="P74" s="228">
        <v>438</v>
      </c>
      <c r="Q74" s="231">
        <v>1271</v>
      </c>
    </row>
    <row r="75" spans="1:17">
      <c r="A75" s="95" t="s">
        <v>275</v>
      </c>
      <c r="B75" s="109" t="s">
        <v>276</v>
      </c>
      <c r="C75" s="228">
        <v>4</v>
      </c>
      <c r="D75" s="229">
        <v>7</v>
      </c>
      <c r="E75" s="228">
        <v>19</v>
      </c>
      <c r="F75" s="229">
        <v>15</v>
      </c>
      <c r="G75" s="228">
        <v>15</v>
      </c>
      <c r="H75" s="229">
        <v>7</v>
      </c>
      <c r="I75" s="228">
        <v>21</v>
      </c>
      <c r="J75" s="228">
        <v>11</v>
      </c>
      <c r="K75" s="228">
        <v>28</v>
      </c>
      <c r="L75" s="228">
        <v>10</v>
      </c>
      <c r="M75" s="228">
        <v>16</v>
      </c>
      <c r="N75" s="228">
        <v>4</v>
      </c>
      <c r="O75" s="230">
        <v>103</v>
      </c>
      <c r="P75" s="228">
        <v>54</v>
      </c>
      <c r="Q75" s="231">
        <v>157</v>
      </c>
    </row>
    <row r="76" spans="1:17">
      <c r="A76" s="95" t="s">
        <v>277</v>
      </c>
      <c r="B76" s="109" t="s">
        <v>278</v>
      </c>
      <c r="C76" s="228">
        <v>10</v>
      </c>
      <c r="D76" s="229">
        <v>13</v>
      </c>
      <c r="E76" s="228">
        <v>26</v>
      </c>
      <c r="F76" s="229">
        <v>18</v>
      </c>
      <c r="G76" s="228">
        <v>35</v>
      </c>
      <c r="H76" s="229">
        <v>17</v>
      </c>
      <c r="I76" s="228">
        <v>57</v>
      </c>
      <c r="J76" s="228">
        <v>31</v>
      </c>
      <c r="K76" s="228">
        <v>40</v>
      </c>
      <c r="L76" s="228">
        <v>16</v>
      </c>
      <c r="M76" s="228">
        <v>29</v>
      </c>
      <c r="N76" s="228">
        <v>6</v>
      </c>
      <c r="O76" s="230">
        <v>197</v>
      </c>
      <c r="P76" s="228">
        <v>101</v>
      </c>
      <c r="Q76" s="231">
        <v>298</v>
      </c>
    </row>
    <row r="77" spans="1:17">
      <c r="A77" s="95" t="s">
        <v>279</v>
      </c>
      <c r="B77" s="109" t="s">
        <v>280</v>
      </c>
      <c r="C77" s="228">
        <v>0</v>
      </c>
      <c r="D77" s="229">
        <v>0</v>
      </c>
      <c r="E77" s="228">
        <v>4</v>
      </c>
      <c r="F77" s="229">
        <v>5</v>
      </c>
      <c r="G77" s="228">
        <v>6</v>
      </c>
      <c r="H77" s="229">
        <v>10</v>
      </c>
      <c r="I77" s="228">
        <v>17</v>
      </c>
      <c r="J77" s="228">
        <v>4</v>
      </c>
      <c r="K77" s="228">
        <v>17</v>
      </c>
      <c r="L77" s="228">
        <v>5</v>
      </c>
      <c r="M77" s="228">
        <v>11</v>
      </c>
      <c r="N77" s="228">
        <v>7</v>
      </c>
      <c r="O77" s="230">
        <v>55</v>
      </c>
      <c r="P77" s="228">
        <v>31</v>
      </c>
      <c r="Q77" s="231">
        <v>86</v>
      </c>
    </row>
    <row r="78" spans="1:17">
      <c r="A78" s="95" t="s">
        <v>281</v>
      </c>
      <c r="B78" s="109" t="s">
        <v>282</v>
      </c>
      <c r="C78" s="228">
        <v>16</v>
      </c>
      <c r="D78" s="229">
        <v>14</v>
      </c>
      <c r="E78" s="228">
        <v>24</v>
      </c>
      <c r="F78" s="229">
        <v>18</v>
      </c>
      <c r="G78" s="228">
        <v>26</v>
      </c>
      <c r="H78" s="229">
        <v>22</v>
      </c>
      <c r="I78" s="228">
        <v>30</v>
      </c>
      <c r="J78" s="228">
        <v>24</v>
      </c>
      <c r="K78" s="228">
        <v>50</v>
      </c>
      <c r="L78" s="228">
        <v>22</v>
      </c>
      <c r="M78" s="228">
        <v>33</v>
      </c>
      <c r="N78" s="228">
        <v>9</v>
      </c>
      <c r="O78" s="230">
        <v>179</v>
      </c>
      <c r="P78" s="228">
        <v>109</v>
      </c>
      <c r="Q78" s="231">
        <v>288</v>
      </c>
    </row>
    <row r="79" spans="1:17">
      <c r="A79" s="95" t="s">
        <v>283</v>
      </c>
      <c r="B79" s="109" t="s">
        <v>284</v>
      </c>
      <c r="C79" s="228">
        <v>7</v>
      </c>
      <c r="D79" s="229">
        <v>12</v>
      </c>
      <c r="E79" s="228">
        <v>11</v>
      </c>
      <c r="F79" s="229">
        <v>7</v>
      </c>
      <c r="G79" s="228">
        <v>15</v>
      </c>
      <c r="H79" s="229">
        <v>10</v>
      </c>
      <c r="I79" s="228">
        <v>35</v>
      </c>
      <c r="J79" s="228">
        <v>15</v>
      </c>
      <c r="K79" s="228">
        <v>28</v>
      </c>
      <c r="L79" s="228">
        <v>15</v>
      </c>
      <c r="M79" s="228">
        <v>15</v>
      </c>
      <c r="N79" s="228">
        <v>0</v>
      </c>
      <c r="O79" s="230">
        <v>111</v>
      </c>
      <c r="P79" s="228">
        <v>59</v>
      </c>
      <c r="Q79" s="231">
        <v>170</v>
      </c>
    </row>
    <row r="80" spans="1:17">
      <c r="A80" s="118" t="s">
        <v>285</v>
      </c>
      <c r="B80" s="119" t="s">
        <v>286</v>
      </c>
      <c r="C80" s="228">
        <v>7</v>
      </c>
      <c r="D80" s="229">
        <v>12</v>
      </c>
      <c r="E80" s="228">
        <v>14</v>
      </c>
      <c r="F80" s="229">
        <v>13</v>
      </c>
      <c r="G80" s="228">
        <v>14</v>
      </c>
      <c r="H80" s="229">
        <v>14</v>
      </c>
      <c r="I80" s="228">
        <v>35</v>
      </c>
      <c r="J80" s="228">
        <v>12</v>
      </c>
      <c r="K80" s="228">
        <v>27</v>
      </c>
      <c r="L80" s="228">
        <v>5</v>
      </c>
      <c r="M80" s="228">
        <v>18</v>
      </c>
      <c r="N80" s="228">
        <v>4</v>
      </c>
      <c r="O80" s="230">
        <v>115</v>
      </c>
      <c r="P80" s="228">
        <v>60</v>
      </c>
      <c r="Q80" s="231">
        <v>175</v>
      </c>
    </row>
    <row r="81" spans="1:17">
      <c r="A81" s="104" t="s">
        <v>287</v>
      </c>
      <c r="B81" s="110" t="s">
        <v>536</v>
      </c>
      <c r="C81" s="232">
        <v>78</v>
      </c>
      <c r="D81" s="233">
        <v>76</v>
      </c>
      <c r="E81" s="232">
        <v>98</v>
      </c>
      <c r="F81" s="233">
        <v>103</v>
      </c>
      <c r="G81" s="232">
        <v>169</v>
      </c>
      <c r="H81" s="233">
        <v>140</v>
      </c>
      <c r="I81" s="232">
        <v>267</v>
      </c>
      <c r="J81" s="232">
        <v>127</v>
      </c>
      <c r="K81" s="232">
        <v>311</v>
      </c>
      <c r="L81" s="232">
        <v>98</v>
      </c>
      <c r="M81" s="232">
        <v>186</v>
      </c>
      <c r="N81" s="232">
        <v>33</v>
      </c>
      <c r="O81" s="234">
        <v>1109</v>
      </c>
      <c r="P81" s="232">
        <v>577</v>
      </c>
      <c r="Q81" s="235">
        <v>1686</v>
      </c>
    </row>
    <row r="82" spans="1:17">
      <c r="A82" s="95" t="s">
        <v>288</v>
      </c>
      <c r="B82" s="109" t="s">
        <v>289</v>
      </c>
      <c r="C82" s="228" t="s">
        <v>147</v>
      </c>
      <c r="D82" s="229" t="s">
        <v>147</v>
      </c>
      <c r="E82" s="228" t="s">
        <v>147</v>
      </c>
      <c r="F82" s="229" t="s">
        <v>147</v>
      </c>
      <c r="G82" s="228">
        <v>10</v>
      </c>
      <c r="H82" s="229">
        <v>9</v>
      </c>
      <c r="I82" s="228">
        <v>8</v>
      </c>
      <c r="J82" s="228">
        <v>9</v>
      </c>
      <c r="K82" s="228">
        <v>17</v>
      </c>
      <c r="L82" s="228">
        <v>7</v>
      </c>
      <c r="M82" s="228">
        <v>11</v>
      </c>
      <c r="N82" s="228">
        <v>4</v>
      </c>
      <c r="O82" s="230">
        <v>53</v>
      </c>
      <c r="P82" s="228">
        <v>43</v>
      </c>
      <c r="Q82" s="231">
        <v>96</v>
      </c>
    </row>
    <row r="83" spans="1:17">
      <c r="A83" s="95" t="s">
        <v>290</v>
      </c>
      <c r="B83" s="109" t="s">
        <v>291</v>
      </c>
      <c r="C83" s="228" t="s">
        <v>147</v>
      </c>
      <c r="D83" s="229">
        <v>4</v>
      </c>
      <c r="E83" s="228" t="s">
        <v>147</v>
      </c>
      <c r="F83" s="229" t="s">
        <v>147</v>
      </c>
      <c r="G83" s="228">
        <v>7</v>
      </c>
      <c r="H83" s="229">
        <v>4</v>
      </c>
      <c r="I83" s="228">
        <v>7</v>
      </c>
      <c r="J83" s="228">
        <v>7</v>
      </c>
      <c r="K83" s="228">
        <v>6</v>
      </c>
      <c r="L83" s="228">
        <v>4</v>
      </c>
      <c r="M83" s="228">
        <v>10</v>
      </c>
      <c r="N83" s="228" t="s">
        <v>147</v>
      </c>
      <c r="O83" s="230">
        <v>36</v>
      </c>
      <c r="P83" s="228">
        <v>22</v>
      </c>
      <c r="Q83" s="231">
        <v>58</v>
      </c>
    </row>
    <row r="84" spans="1:17">
      <c r="A84" s="95" t="s">
        <v>292</v>
      </c>
      <c r="B84" s="109" t="s">
        <v>293</v>
      </c>
      <c r="C84" s="228">
        <v>4</v>
      </c>
      <c r="D84" s="229">
        <v>4</v>
      </c>
      <c r="E84" s="228">
        <v>15</v>
      </c>
      <c r="F84" s="229">
        <v>10</v>
      </c>
      <c r="G84" s="228">
        <v>15</v>
      </c>
      <c r="H84" s="229">
        <v>12</v>
      </c>
      <c r="I84" s="228">
        <v>30</v>
      </c>
      <c r="J84" s="228">
        <v>12</v>
      </c>
      <c r="K84" s="228">
        <v>27</v>
      </c>
      <c r="L84" s="228">
        <v>11</v>
      </c>
      <c r="M84" s="228">
        <v>20</v>
      </c>
      <c r="N84" s="228">
        <v>6</v>
      </c>
      <c r="O84" s="230">
        <v>111</v>
      </c>
      <c r="P84" s="228">
        <v>55</v>
      </c>
      <c r="Q84" s="231">
        <v>166</v>
      </c>
    </row>
    <row r="85" spans="1:17">
      <c r="A85" s="95" t="s">
        <v>294</v>
      </c>
      <c r="B85" s="109" t="s">
        <v>295</v>
      </c>
      <c r="C85" s="228">
        <v>6</v>
      </c>
      <c r="D85" s="229">
        <v>11</v>
      </c>
      <c r="E85" s="228" t="s">
        <v>147</v>
      </c>
      <c r="F85" s="229">
        <v>16</v>
      </c>
      <c r="G85" s="228">
        <v>19</v>
      </c>
      <c r="H85" s="229">
        <v>14</v>
      </c>
      <c r="I85" s="228">
        <v>24</v>
      </c>
      <c r="J85" s="228">
        <v>12</v>
      </c>
      <c r="K85" s="228">
        <v>38</v>
      </c>
      <c r="L85" s="228">
        <v>10</v>
      </c>
      <c r="M85" s="228">
        <v>20</v>
      </c>
      <c r="N85" s="228" t="s">
        <v>147</v>
      </c>
      <c r="O85" s="230">
        <v>111</v>
      </c>
      <c r="P85" s="228">
        <v>66</v>
      </c>
      <c r="Q85" s="231">
        <v>177</v>
      </c>
    </row>
    <row r="86" spans="1:17">
      <c r="A86" s="95" t="s">
        <v>296</v>
      </c>
      <c r="B86" s="109" t="s">
        <v>297</v>
      </c>
      <c r="C86" s="228" t="s">
        <v>147</v>
      </c>
      <c r="D86" s="229">
        <v>4</v>
      </c>
      <c r="E86" s="228" t="s">
        <v>147</v>
      </c>
      <c r="F86" s="229">
        <v>4</v>
      </c>
      <c r="G86" s="228">
        <v>14</v>
      </c>
      <c r="H86" s="229">
        <v>11</v>
      </c>
      <c r="I86" s="228">
        <v>14</v>
      </c>
      <c r="J86" s="228">
        <v>8</v>
      </c>
      <c r="K86" s="228">
        <v>25</v>
      </c>
      <c r="L86" s="228">
        <v>5</v>
      </c>
      <c r="M86" s="228">
        <v>18</v>
      </c>
      <c r="N86" s="228">
        <v>4</v>
      </c>
      <c r="O86" s="230">
        <v>80</v>
      </c>
      <c r="P86" s="228">
        <v>36</v>
      </c>
      <c r="Q86" s="231">
        <v>116</v>
      </c>
    </row>
    <row r="87" spans="1:17">
      <c r="A87" s="95" t="s">
        <v>298</v>
      </c>
      <c r="B87" s="109" t="s">
        <v>299</v>
      </c>
      <c r="C87" s="228" t="s">
        <v>147</v>
      </c>
      <c r="D87" s="229" t="s">
        <v>147</v>
      </c>
      <c r="E87" s="228" t="s">
        <v>147</v>
      </c>
      <c r="F87" s="229" t="s">
        <v>147</v>
      </c>
      <c r="G87" s="228">
        <v>10</v>
      </c>
      <c r="H87" s="229">
        <v>4</v>
      </c>
      <c r="I87" s="228">
        <v>19</v>
      </c>
      <c r="J87" s="228">
        <v>12</v>
      </c>
      <c r="K87" s="228">
        <v>19</v>
      </c>
      <c r="L87" s="228">
        <v>4</v>
      </c>
      <c r="M87" s="228">
        <v>12</v>
      </c>
      <c r="N87" s="228">
        <v>0</v>
      </c>
      <c r="O87" s="230">
        <v>69</v>
      </c>
      <c r="P87" s="228">
        <v>27</v>
      </c>
      <c r="Q87" s="231">
        <v>96</v>
      </c>
    </row>
    <row r="88" spans="1:17">
      <c r="A88" s="95" t="s">
        <v>300</v>
      </c>
      <c r="B88" s="109" t="s">
        <v>761</v>
      </c>
      <c r="C88" s="228">
        <v>39</v>
      </c>
      <c r="D88" s="229">
        <v>35</v>
      </c>
      <c r="E88" s="228">
        <v>50</v>
      </c>
      <c r="F88" s="229">
        <v>34</v>
      </c>
      <c r="G88" s="228">
        <v>68</v>
      </c>
      <c r="H88" s="229">
        <v>59</v>
      </c>
      <c r="I88" s="228">
        <v>120</v>
      </c>
      <c r="J88" s="228">
        <v>46</v>
      </c>
      <c r="K88" s="228">
        <v>118</v>
      </c>
      <c r="L88" s="228">
        <v>37</v>
      </c>
      <c r="M88" s="228">
        <v>61</v>
      </c>
      <c r="N88" s="228">
        <v>10</v>
      </c>
      <c r="O88" s="230">
        <v>456</v>
      </c>
      <c r="P88" s="228">
        <v>221</v>
      </c>
      <c r="Q88" s="231">
        <v>677</v>
      </c>
    </row>
    <row r="89" spans="1:17">
      <c r="A89" s="118" t="s">
        <v>302</v>
      </c>
      <c r="B89" s="119" t="s">
        <v>303</v>
      </c>
      <c r="C89" s="228">
        <v>11</v>
      </c>
      <c r="D89" s="229">
        <v>15</v>
      </c>
      <c r="E89" s="228">
        <v>16</v>
      </c>
      <c r="F89" s="229">
        <v>20</v>
      </c>
      <c r="G89" s="228">
        <v>26</v>
      </c>
      <c r="H89" s="229">
        <v>27</v>
      </c>
      <c r="I89" s="228">
        <v>45</v>
      </c>
      <c r="J89" s="228">
        <v>21</v>
      </c>
      <c r="K89" s="228">
        <v>61</v>
      </c>
      <c r="L89" s="228">
        <v>20</v>
      </c>
      <c r="M89" s="228">
        <v>34</v>
      </c>
      <c r="N89" s="228">
        <v>4</v>
      </c>
      <c r="O89" s="230">
        <v>193</v>
      </c>
      <c r="P89" s="228">
        <v>107</v>
      </c>
      <c r="Q89" s="231">
        <v>300</v>
      </c>
    </row>
    <row r="90" spans="1:17">
      <c r="A90" s="104" t="s">
        <v>304</v>
      </c>
      <c r="B90" s="110" t="s">
        <v>537</v>
      </c>
      <c r="C90" s="232">
        <v>110</v>
      </c>
      <c r="D90" s="233">
        <v>129</v>
      </c>
      <c r="E90" s="232">
        <v>136</v>
      </c>
      <c r="F90" s="233">
        <v>114</v>
      </c>
      <c r="G90" s="232">
        <v>249</v>
      </c>
      <c r="H90" s="233">
        <v>170</v>
      </c>
      <c r="I90" s="232">
        <v>371</v>
      </c>
      <c r="J90" s="232">
        <v>183</v>
      </c>
      <c r="K90" s="232">
        <v>357</v>
      </c>
      <c r="L90" s="232">
        <v>129</v>
      </c>
      <c r="M90" s="232">
        <v>190</v>
      </c>
      <c r="N90" s="232">
        <v>33</v>
      </c>
      <c r="O90" s="234">
        <v>1413</v>
      </c>
      <c r="P90" s="232">
        <v>758</v>
      </c>
      <c r="Q90" s="235">
        <v>2171</v>
      </c>
    </row>
    <row r="91" spans="1:17">
      <c r="A91" s="95" t="s">
        <v>306</v>
      </c>
      <c r="B91" s="109" t="s">
        <v>307</v>
      </c>
      <c r="C91" s="228" t="s">
        <v>147</v>
      </c>
      <c r="D91" s="229" t="s">
        <v>147</v>
      </c>
      <c r="E91" s="228" t="s">
        <v>147</v>
      </c>
      <c r="F91" s="229" t="s">
        <v>147</v>
      </c>
      <c r="G91" s="228">
        <v>9</v>
      </c>
      <c r="H91" s="229">
        <v>4</v>
      </c>
      <c r="I91" s="228">
        <v>12</v>
      </c>
      <c r="J91" s="228">
        <v>8</v>
      </c>
      <c r="K91" s="228">
        <v>8</v>
      </c>
      <c r="L91" s="228">
        <v>4</v>
      </c>
      <c r="M91" s="228">
        <v>6</v>
      </c>
      <c r="N91" s="228" t="s">
        <v>147</v>
      </c>
      <c r="O91" s="230">
        <v>42</v>
      </c>
      <c r="P91" s="228">
        <v>21</v>
      </c>
      <c r="Q91" s="231">
        <v>63</v>
      </c>
    </row>
    <row r="92" spans="1:17">
      <c r="A92" s="95" t="s">
        <v>308</v>
      </c>
      <c r="B92" s="109" t="s">
        <v>309</v>
      </c>
      <c r="C92" s="228" t="s">
        <v>147</v>
      </c>
      <c r="D92" s="229" t="s">
        <v>147</v>
      </c>
      <c r="E92" s="228" t="s">
        <v>147</v>
      </c>
      <c r="F92" s="229">
        <v>4</v>
      </c>
      <c r="G92" s="228" t="s">
        <v>147</v>
      </c>
      <c r="H92" s="229" t="s">
        <v>147</v>
      </c>
      <c r="I92" s="228">
        <v>8</v>
      </c>
      <c r="J92" s="228">
        <v>6</v>
      </c>
      <c r="K92" s="228">
        <v>10</v>
      </c>
      <c r="L92" s="228" t="s">
        <v>147</v>
      </c>
      <c r="M92" s="228" t="s">
        <v>147</v>
      </c>
      <c r="N92" s="228" t="s">
        <v>147</v>
      </c>
      <c r="O92" s="230">
        <v>27</v>
      </c>
      <c r="P92" s="228">
        <v>17</v>
      </c>
      <c r="Q92" s="231">
        <v>44</v>
      </c>
    </row>
    <row r="93" spans="1:17">
      <c r="A93" s="95" t="s">
        <v>310</v>
      </c>
      <c r="B93" s="109" t="s">
        <v>311</v>
      </c>
      <c r="C93" s="228">
        <v>0</v>
      </c>
      <c r="D93" s="229" t="s">
        <v>147</v>
      </c>
      <c r="E93" s="228" t="s">
        <v>147</v>
      </c>
      <c r="F93" s="229" t="s">
        <v>147</v>
      </c>
      <c r="G93" s="228" t="s">
        <v>147</v>
      </c>
      <c r="H93" s="229" t="s">
        <v>147</v>
      </c>
      <c r="I93" s="228">
        <v>8</v>
      </c>
      <c r="J93" s="228">
        <v>4</v>
      </c>
      <c r="K93" s="228">
        <v>12</v>
      </c>
      <c r="L93" s="228" t="s">
        <v>147</v>
      </c>
      <c r="M93" s="228">
        <v>4</v>
      </c>
      <c r="N93" s="228" t="s">
        <v>147</v>
      </c>
      <c r="O93" s="230">
        <v>36</v>
      </c>
      <c r="P93" s="228">
        <v>11</v>
      </c>
      <c r="Q93" s="231">
        <v>47</v>
      </c>
    </row>
    <row r="94" spans="1:17">
      <c r="A94" s="95" t="s">
        <v>312</v>
      </c>
      <c r="B94" s="109" t="s">
        <v>313</v>
      </c>
      <c r="C94" s="228">
        <v>6</v>
      </c>
      <c r="D94" s="229" t="s">
        <v>147</v>
      </c>
      <c r="E94" s="228">
        <v>10</v>
      </c>
      <c r="F94" s="229">
        <v>4</v>
      </c>
      <c r="G94" s="228">
        <v>9</v>
      </c>
      <c r="H94" s="229">
        <v>15</v>
      </c>
      <c r="I94" s="228">
        <v>33</v>
      </c>
      <c r="J94" s="228">
        <v>7</v>
      </c>
      <c r="K94" s="228">
        <v>24</v>
      </c>
      <c r="L94" s="228">
        <v>14</v>
      </c>
      <c r="M94" s="228">
        <v>12</v>
      </c>
      <c r="N94" s="228" t="s">
        <v>147</v>
      </c>
      <c r="O94" s="230">
        <v>94</v>
      </c>
      <c r="P94" s="228">
        <v>52</v>
      </c>
      <c r="Q94" s="231">
        <v>146</v>
      </c>
    </row>
    <row r="95" spans="1:17">
      <c r="A95" s="95" t="s">
        <v>314</v>
      </c>
      <c r="B95" s="109" t="s">
        <v>315</v>
      </c>
      <c r="C95" s="228">
        <v>4</v>
      </c>
      <c r="D95" s="229">
        <v>14</v>
      </c>
      <c r="E95" s="228">
        <v>12</v>
      </c>
      <c r="F95" s="229">
        <v>8</v>
      </c>
      <c r="G95" s="228">
        <v>18</v>
      </c>
      <c r="H95" s="229">
        <v>7</v>
      </c>
      <c r="I95" s="228">
        <v>23</v>
      </c>
      <c r="J95" s="228">
        <v>15</v>
      </c>
      <c r="K95" s="228">
        <v>29</v>
      </c>
      <c r="L95" s="228" t="s">
        <v>147</v>
      </c>
      <c r="M95" s="228">
        <v>9</v>
      </c>
      <c r="N95" s="228" t="s">
        <v>147</v>
      </c>
      <c r="O95" s="230">
        <v>95</v>
      </c>
      <c r="P95" s="228">
        <v>53</v>
      </c>
      <c r="Q95" s="231">
        <v>148</v>
      </c>
    </row>
    <row r="96" spans="1:17">
      <c r="A96" s="95" t="s">
        <v>316</v>
      </c>
      <c r="B96" s="109" t="s">
        <v>317</v>
      </c>
      <c r="C96" s="228">
        <v>5</v>
      </c>
      <c r="D96" s="229" t="s">
        <v>147</v>
      </c>
      <c r="E96" s="228">
        <v>4</v>
      </c>
      <c r="F96" s="229">
        <v>5</v>
      </c>
      <c r="G96" s="228">
        <v>4</v>
      </c>
      <c r="H96" s="229">
        <v>8</v>
      </c>
      <c r="I96" s="228">
        <v>10</v>
      </c>
      <c r="J96" s="228">
        <v>6</v>
      </c>
      <c r="K96" s="228">
        <v>10</v>
      </c>
      <c r="L96" s="228" t="s">
        <v>147</v>
      </c>
      <c r="M96" s="228">
        <v>5</v>
      </c>
      <c r="N96" s="228">
        <v>0</v>
      </c>
      <c r="O96" s="230">
        <v>38</v>
      </c>
      <c r="P96" s="228">
        <v>24</v>
      </c>
      <c r="Q96" s="231">
        <v>62</v>
      </c>
    </row>
    <row r="97" spans="1:17">
      <c r="A97" s="95" t="s">
        <v>318</v>
      </c>
      <c r="B97" s="109" t="s">
        <v>305</v>
      </c>
      <c r="C97" s="228">
        <v>28</v>
      </c>
      <c r="D97" s="229">
        <v>24</v>
      </c>
      <c r="E97" s="228">
        <v>36</v>
      </c>
      <c r="F97" s="229">
        <v>34</v>
      </c>
      <c r="G97" s="228">
        <v>61</v>
      </c>
      <c r="H97" s="229">
        <v>43</v>
      </c>
      <c r="I97" s="228">
        <v>83</v>
      </c>
      <c r="J97" s="228">
        <v>52</v>
      </c>
      <c r="K97" s="228">
        <v>84</v>
      </c>
      <c r="L97" s="228">
        <v>26</v>
      </c>
      <c r="M97" s="228">
        <v>52</v>
      </c>
      <c r="N97" s="228">
        <v>9</v>
      </c>
      <c r="O97" s="230">
        <v>344</v>
      </c>
      <c r="P97" s="228">
        <v>188</v>
      </c>
      <c r="Q97" s="231">
        <v>532</v>
      </c>
    </row>
    <row r="98" spans="1:17">
      <c r="A98" s="95" t="s">
        <v>319</v>
      </c>
      <c r="B98" s="109" t="s">
        <v>320</v>
      </c>
      <c r="C98" s="228">
        <v>7</v>
      </c>
      <c r="D98" s="229" t="s">
        <v>147</v>
      </c>
      <c r="E98" s="228">
        <v>10</v>
      </c>
      <c r="F98" s="229">
        <v>9</v>
      </c>
      <c r="G98" s="228">
        <v>19</v>
      </c>
      <c r="H98" s="229">
        <v>14</v>
      </c>
      <c r="I98" s="228">
        <v>41</v>
      </c>
      <c r="J98" s="228">
        <v>12</v>
      </c>
      <c r="K98" s="228">
        <v>29</v>
      </c>
      <c r="L98" s="228">
        <v>22</v>
      </c>
      <c r="M98" s="228">
        <v>21</v>
      </c>
      <c r="N98" s="228" t="s">
        <v>147</v>
      </c>
      <c r="O98" s="230">
        <v>127</v>
      </c>
      <c r="P98" s="228">
        <v>67</v>
      </c>
      <c r="Q98" s="231">
        <v>194</v>
      </c>
    </row>
    <row r="99" spans="1:17">
      <c r="A99" s="95" t="s">
        <v>321</v>
      </c>
      <c r="B99" s="109" t="s">
        <v>322</v>
      </c>
      <c r="C99" s="228">
        <v>16</v>
      </c>
      <c r="D99" s="229" t="s">
        <v>147</v>
      </c>
      <c r="E99" s="228">
        <v>12</v>
      </c>
      <c r="F99" s="229">
        <v>10</v>
      </c>
      <c r="G99" s="228">
        <v>26</v>
      </c>
      <c r="H99" s="229">
        <v>31</v>
      </c>
      <c r="I99" s="228">
        <v>47</v>
      </c>
      <c r="J99" s="228">
        <v>14</v>
      </c>
      <c r="K99" s="228">
        <v>38</v>
      </c>
      <c r="L99" s="228">
        <v>13</v>
      </c>
      <c r="M99" s="228">
        <v>22</v>
      </c>
      <c r="N99" s="228" t="s">
        <v>147</v>
      </c>
      <c r="O99" s="230">
        <v>161</v>
      </c>
      <c r="P99" s="228">
        <v>85</v>
      </c>
      <c r="Q99" s="231">
        <v>246</v>
      </c>
    </row>
    <row r="100" spans="1:17">
      <c r="A100" s="95" t="s">
        <v>323</v>
      </c>
      <c r="B100" s="109" t="s">
        <v>324</v>
      </c>
      <c r="C100" s="228">
        <v>28</v>
      </c>
      <c r="D100" s="229">
        <v>37</v>
      </c>
      <c r="E100" s="228">
        <v>27</v>
      </c>
      <c r="F100" s="229">
        <v>23</v>
      </c>
      <c r="G100" s="228">
        <v>61</v>
      </c>
      <c r="H100" s="229">
        <v>28</v>
      </c>
      <c r="I100" s="228">
        <v>71</v>
      </c>
      <c r="J100" s="228">
        <v>36</v>
      </c>
      <c r="K100" s="228">
        <v>64</v>
      </c>
      <c r="L100" s="228">
        <v>23</v>
      </c>
      <c r="M100" s="228">
        <v>30</v>
      </c>
      <c r="N100" s="228">
        <v>6</v>
      </c>
      <c r="O100" s="230">
        <v>281</v>
      </c>
      <c r="P100" s="228">
        <v>153</v>
      </c>
      <c r="Q100" s="231">
        <v>434</v>
      </c>
    </row>
    <row r="101" spans="1:17">
      <c r="A101" s="95" t="s">
        <v>325</v>
      </c>
      <c r="B101" s="109" t="s">
        <v>326</v>
      </c>
      <c r="C101" s="228">
        <v>7</v>
      </c>
      <c r="D101" s="229">
        <v>10</v>
      </c>
      <c r="E101" s="228">
        <v>5</v>
      </c>
      <c r="F101" s="229">
        <v>6</v>
      </c>
      <c r="G101" s="228">
        <v>13</v>
      </c>
      <c r="H101" s="229">
        <v>7</v>
      </c>
      <c r="I101" s="228">
        <v>15</v>
      </c>
      <c r="J101" s="228">
        <v>12</v>
      </c>
      <c r="K101" s="228">
        <v>33</v>
      </c>
      <c r="L101" s="228">
        <v>8</v>
      </c>
      <c r="M101" s="228">
        <v>16</v>
      </c>
      <c r="N101" s="228">
        <v>4</v>
      </c>
      <c r="O101" s="230">
        <v>89</v>
      </c>
      <c r="P101" s="228">
        <v>47</v>
      </c>
      <c r="Q101" s="231">
        <v>136</v>
      </c>
    </row>
    <row r="102" spans="1:17">
      <c r="A102" s="118" t="s">
        <v>327</v>
      </c>
      <c r="B102" s="119" t="s">
        <v>328</v>
      </c>
      <c r="C102" s="228">
        <v>5</v>
      </c>
      <c r="D102" s="229" t="s">
        <v>147</v>
      </c>
      <c r="E102" s="228">
        <v>11</v>
      </c>
      <c r="F102" s="229">
        <v>7</v>
      </c>
      <c r="G102" s="228">
        <v>17</v>
      </c>
      <c r="H102" s="229">
        <v>8</v>
      </c>
      <c r="I102" s="228">
        <v>20</v>
      </c>
      <c r="J102" s="228">
        <v>11</v>
      </c>
      <c r="K102" s="228">
        <v>16</v>
      </c>
      <c r="L102" s="228">
        <v>8</v>
      </c>
      <c r="M102" s="228">
        <v>10</v>
      </c>
      <c r="N102" s="228" t="s">
        <v>147</v>
      </c>
      <c r="O102" s="230">
        <v>79</v>
      </c>
      <c r="P102" s="228">
        <v>40</v>
      </c>
      <c r="Q102" s="231">
        <v>119</v>
      </c>
    </row>
    <row r="103" spans="1:17">
      <c r="A103" s="104" t="s">
        <v>329</v>
      </c>
      <c r="B103" s="110" t="s">
        <v>538</v>
      </c>
      <c r="C103" s="232">
        <v>31</v>
      </c>
      <c r="D103" s="233">
        <v>32</v>
      </c>
      <c r="E103" s="232">
        <v>43</v>
      </c>
      <c r="F103" s="233">
        <v>44</v>
      </c>
      <c r="G103" s="232">
        <v>63</v>
      </c>
      <c r="H103" s="233">
        <v>44</v>
      </c>
      <c r="I103" s="232">
        <v>108</v>
      </c>
      <c r="J103" s="232">
        <v>51</v>
      </c>
      <c r="K103" s="232">
        <v>111</v>
      </c>
      <c r="L103" s="232">
        <v>39</v>
      </c>
      <c r="M103" s="232">
        <v>62</v>
      </c>
      <c r="N103" s="232">
        <v>12</v>
      </c>
      <c r="O103" s="234">
        <v>418</v>
      </c>
      <c r="P103" s="232">
        <v>222</v>
      </c>
      <c r="Q103" s="235">
        <v>640</v>
      </c>
    </row>
    <row r="104" spans="1:17">
      <c r="A104" s="118" t="s">
        <v>331</v>
      </c>
      <c r="B104" s="119" t="s">
        <v>330</v>
      </c>
      <c r="C104" s="228">
        <v>31</v>
      </c>
      <c r="D104" s="229">
        <v>32</v>
      </c>
      <c r="E104" s="228">
        <v>43</v>
      </c>
      <c r="F104" s="229">
        <v>44</v>
      </c>
      <c r="G104" s="228">
        <v>63</v>
      </c>
      <c r="H104" s="229">
        <v>44</v>
      </c>
      <c r="I104" s="228">
        <v>108</v>
      </c>
      <c r="J104" s="228">
        <v>51</v>
      </c>
      <c r="K104" s="228">
        <v>111</v>
      </c>
      <c r="L104" s="228">
        <v>39</v>
      </c>
      <c r="M104" s="228">
        <v>62</v>
      </c>
      <c r="N104" s="228">
        <v>12</v>
      </c>
      <c r="O104" s="230">
        <v>418</v>
      </c>
      <c r="P104" s="228">
        <v>222</v>
      </c>
      <c r="Q104" s="231">
        <v>640</v>
      </c>
    </row>
    <row r="105" spans="1:17">
      <c r="A105" s="104">
        <v>10</v>
      </c>
      <c r="B105" s="110" t="s">
        <v>539</v>
      </c>
      <c r="C105" s="232">
        <v>67</v>
      </c>
      <c r="D105" s="233">
        <v>79</v>
      </c>
      <c r="E105" s="232">
        <v>113</v>
      </c>
      <c r="F105" s="233">
        <v>88</v>
      </c>
      <c r="G105" s="232">
        <v>152</v>
      </c>
      <c r="H105" s="233">
        <v>107</v>
      </c>
      <c r="I105" s="232">
        <v>275</v>
      </c>
      <c r="J105" s="232">
        <v>134</v>
      </c>
      <c r="K105" s="232">
        <v>189</v>
      </c>
      <c r="L105" s="232">
        <v>85</v>
      </c>
      <c r="M105" s="232">
        <v>115</v>
      </c>
      <c r="N105" s="232">
        <v>32</v>
      </c>
      <c r="O105" s="234">
        <v>911</v>
      </c>
      <c r="P105" s="232">
        <v>525</v>
      </c>
      <c r="Q105" s="235">
        <v>1436</v>
      </c>
    </row>
    <row r="106" spans="1:17">
      <c r="A106" s="95">
        <v>1060</v>
      </c>
      <c r="B106" s="109" t="s">
        <v>332</v>
      </c>
      <c r="C106" s="228">
        <v>6</v>
      </c>
      <c r="D106" s="229">
        <v>7</v>
      </c>
      <c r="E106" s="228">
        <v>8</v>
      </c>
      <c r="F106" s="229">
        <v>4</v>
      </c>
      <c r="G106" s="228">
        <v>17</v>
      </c>
      <c r="H106" s="229">
        <v>12</v>
      </c>
      <c r="I106" s="228">
        <v>26</v>
      </c>
      <c r="J106" s="228">
        <v>15</v>
      </c>
      <c r="K106" s="228">
        <v>18</v>
      </c>
      <c r="L106" s="228" t="s">
        <v>147</v>
      </c>
      <c r="M106" s="228">
        <v>11</v>
      </c>
      <c r="N106" s="228" t="s">
        <v>147</v>
      </c>
      <c r="O106" s="230">
        <v>86</v>
      </c>
      <c r="P106" s="228">
        <v>45</v>
      </c>
      <c r="Q106" s="231">
        <v>131</v>
      </c>
    </row>
    <row r="107" spans="1:17">
      <c r="A107" s="95">
        <v>1080</v>
      </c>
      <c r="B107" s="109" t="s">
        <v>333</v>
      </c>
      <c r="C107" s="228">
        <v>32</v>
      </c>
      <c r="D107" s="229">
        <v>40</v>
      </c>
      <c r="E107" s="228">
        <v>50</v>
      </c>
      <c r="F107" s="229">
        <v>41</v>
      </c>
      <c r="G107" s="228">
        <v>56</v>
      </c>
      <c r="H107" s="229">
        <v>47</v>
      </c>
      <c r="I107" s="228">
        <v>126</v>
      </c>
      <c r="J107" s="228">
        <v>57</v>
      </c>
      <c r="K107" s="228">
        <v>74</v>
      </c>
      <c r="L107" s="228">
        <v>41</v>
      </c>
      <c r="M107" s="228">
        <v>49</v>
      </c>
      <c r="N107" s="228">
        <v>12</v>
      </c>
      <c r="O107" s="230">
        <v>387</v>
      </c>
      <c r="P107" s="228">
        <v>238</v>
      </c>
      <c r="Q107" s="231">
        <v>625</v>
      </c>
    </row>
    <row r="108" spans="1:17">
      <c r="A108" s="95">
        <v>1081</v>
      </c>
      <c r="B108" s="109" t="s">
        <v>334</v>
      </c>
      <c r="C108" s="228">
        <v>18</v>
      </c>
      <c r="D108" s="229">
        <v>15</v>
      </c>
      <c r="E108" s="228">
        <v>18</v>
      </c>
      <c r="F108" s="229">
        <v>12</v>
      </c>
      <c r="G108" s="228">
        <v>30</v>
      </c>
      <c r="H108" s="229">
        <v>19</v>
      </c>
      <c r="I108" s="228">
        <v>37</v>
      </c>
      <c r="J108" s="228">
        <v>27</v>
      </c>
      <c r="K108" s="228">
        <v>30</v>
      </c>
      <c r="L108" s="228">
        <v>15</v>
      </c>
      <c r="M108" s="228">
        <v>18</v>
      </c>
      <c r="N108" s="228">
        <v>8</v>
      </c>
      <c r="O108" s="230">
        <v>151</v>
      </c>
      <c r="P108" s="228">
        <v>96</v>
      </c>
      <c r="Q108" s="231">
        <v>247</v>
      </c>
    </row>
    <row r="109" spans="1:17">
      <c r="A109" s="95">
        <v>1082</v>
      </c>
      <c r="B109" s="109" t="s">
        <v>335</v>
      </c>
      <c r="C109" s="228">
        <v>6</v>
      </c>
      <c r="D109" s="229">
        <v>12</v>
      </c>
      <c r="E109" s="228">
        <v>24</v>
      </c>
      <c r="F109" s="229">
        <v>18</v>
      </c>
      <c r="G109" s="228">
        <v>33</v>
      </c>
      <c r="H109" s="229">
        <v>17</v>
      </c>
      <c r="I109" s="228">
        <v>51</v>
      </c>
      <c r="J109" s="228">
        <v>21</v>
      </c>
      <c r="K109" s="228">
        <v>51</v>
      </c>
      <c r="L109" s="228">
        <v>18</v>
      </c>
      <c r="M109" s="228">
        <v>23</v>
      </c>
      <c r="N109" s="228">
        <v>6</v>
      </c>
      <c r="O109" s="230">
        <v>188</v>
      </c>
      <c r="P109" s="228">
        <v>92</v>
      </c>
      <c r="Q109" s="231">
        <v>280</v>
      </c>
    </row>
    <row r="110" spans="1:17">
      <c r="A110" s="118">
        <v>1083</v>
      </c>
      <c r="B110" s="119" t="s">
        <v>336</v>
      </c>
      <c r="C110" s="228">
        <v>5</v>
      </c>
      <c r="D110" s="229">
        <v>5</v>
      </c>
      <c r="E110" s="228">
        <v>13</v>
      </c>
      <c r="F110" s="229">
        <v>13</v>
      </c>
      <c r="G110" s="228">
        <v>16</v>
      </c>
      <c r="H110" s="229">
        <v>12</v>
      </c>
      <c r="I110" s="228">
        <v>35</v>
      </c>
      <c r="J110" s="228">
        <v>14</v>
      </c>
      <c r="K110" s="228">
        <v>16</v>
      </c>
      <c r="L110" s="228" t="s">
        <v>147</v>
      </c>
      <c r="M110" s="228">
        <v>14</v>
      </c>
      <c r="N110" s="228" t="s">
        <v>147</v>
      </c>
      <c r="O110" s="230">
        <v>99</v>
      </c>
      <c r="P110" s="228">
        <v>54</v>
      </c>
      <c r="Q110" s="231">
        <v>153</v>
      </c>
    </row>
    <row r="111" spans="1:17">
      <c r="A111" s="104">
        <v>12</v>
      </c>
      <c r="B111" s="110" t="s">
        <v>540</v>
      </c>
      <c r="C111" s="232">
        <v>425</v>
      </c>
      <c r="D111" s="233">
        <v>505</v>
      </c>
      <c r="E111" s="232">
        <v>761</v>
      </c>
      <c r="F111" s="233">
        <v>612</v>
      </c>
      <c r="G111" s="232">
        <v>1270</v>
      </c>
      <c r="H111" s="233">
        <v>833</v>
      </c>
      <c r="I111" s="232">
        <v>1592</v>
      </c>
      <c r="J111" s="232">
        <v>745</v>
      </c>
      <c r="K111" s="232">
        <v>1550</v>
      </c>
      <c r="L111" s="232">
        <v>550</v>
      </c>
      <c r="M111" s="232">
        <v>1011</v>
      </c>
      <c r="N111" s="232">
        <v>220</v>
      </c>
      <c r="O111" s="234">
        <v>6609</v>
      </c>
      <c r="P111" s="232">
        <v>3465</v>
      </c>
      <c r="Q111" s="235">
        <v>10074</v>
      </c>
    </row>
    <row r="112" spans="1:17">
      <c r="A112" s="95">
        <v>1214</v>
      </c>
      <c r="B112" s="109" t="s">
        <v>337</v>
      </c>
      <c r="C112" s="228" t="s">
        <v>147</v>
      </c>
      <c r="D112" s="229">
        <v>4</v>
      </c>
      <c r="E112" s="228">
        <v>6</v>
      </c>
      <c r="F112" s="229">
        <v>12</v>
      </c>
      <c r="G112" s="228">
        <v>6</v>
      </c>
      <c r="H112" s="229">
        <v>4</v>
      </c>
      <c r="I112" s="228">
        <v>16</v>
      </c>
      <c r="J112" s="228">
        <v>9</v>
      </c>
      <c r="K112" s="228">
        <v>13</v>
      </c>
      <c r="L112" s="228" t="s">
        <v>147</v>
      </c>
      <c r="M112" s="228">
        <v>15</v>
      </c>
      <c r="N112" s="228">
        <v>4</v>
      </c>
      <c r="O112" s="230">
        <v>59</v>
      </c>
      <c r="P112" s="228">
        <v>36</v>
      </c>
      <c r="Q112" s="231">
        <v>95</v>
      </c>
    </row>
    <row r="113" spans="1:17">
      <c r="A113" s="95">
        <v>1230</v>
      </c>
      <c r="B113" s="109" t="s">
        <v>338</v>
      </c>
      <c r="C113" s="228">
        <v>4</v>
      </c>
      <c r="D113" s="229">
        <v>8</v>
      </c>
      <c r="E113" s="228">
        <v>17</v>
      </c>
      <c r="F113" s="229">
        <v>14</v>
      </c>
      <c r="G113" s="228">
        <v>36</v>
      </c>
      <c r="H113" s="229">
        <v>17</v>
      </c>
      <c r="I113" s="228">
        <v>40</v>
      </c>
      <c r="J113" s="228">
        <v>14</v>
      </c>
      <c r="K113" s="228">
        <v>39</v>
      </c>
      <c r="L113" s="228">
        <v>10</v>
      </c>
      <c r="M113" s="228">
        <v>19</v>
      </c>
      <c r="N113" s="228">
        <v>6</v>
      </c>
      <c r="O113" s="230">
        <v>155</v>
      </c>
      <c r="P113" s="228">
        <v>69</v>
      </c>
      <c r="Q113" s="231">
        <v>224</v>
      </c>
    </row>
    <row r="114" spans="1:17">
      <c r="A114" s="95">
        <v>1231</v>
      </c>
      <c r="B114" s="109" t="s">
        <v>339</v>
      </c>
      <c r="C114" s="228">
        <v>7</v>
      </c>
      <c r="D114" s="229">
        <v>12</v>
      </c>
      <c r="E114" s="228">
        <v>11</v>
      </c>
      <c r="F114" s="229">
        <v>5</v>
      </c>
      <c r="G114" s="228">
        <v>20</v>
      </c>
      <c r="H114" s="229">
        <v>9</v>
      </c>
      <c r="I114" s="228">
        <v>14</v>
      </c>
      <c r="J114" s="228">
        <v>6</v>
      </c>
      <c r="K114" s="228">
        <v>15</v>
      </c>
      <c r="L114" s="228">
        <v>6</v>
      </c>
      <c r="M114" s="228">
        <v>7</v>
      </c>
      <c r="N114" s="228">
        <v>0</v>
      </c>
      <c r="O114" s="230">
        <v>74</v>
      </c>
      <c r="P114" s="228">
        <v>38</v>
      </c>
      <c r="Q114" s="231">
        <v>112</v>
      </c>
    </row>
    <row r="115" spans="1:17">
      <c r="A115" s="95">
        <v>1233</v>
      </c>
      <c r="B115" s="109" t="s">
        <v>340</v>
      </c>
      <c r="C115" s="228">
        <v>6</v>
      </c>
      <c r="D115" s="229">
        <v>4</v>
      </c>
      <c r="E115" s="228">
        <v>19</v>
      </c>
      <c r="F115" s="229">
        <v>7</v>
      </c>
      <c r="G115" s="228">
        <v>41</v>
      </c>
      <c r="H115" s="229">
        <v>31</v>
      </c>
      <c r="I115" s="228">
        <v>46</v>
      </c>
      <c r="J115" s="228">
        <v>24</v>
      </c>
      <c r="K115" s="228">
        <v>37</v>
      </c>
      <c r="L115" s="228">
        <v>13</v>
      </c>
      <c r="M115" s="228">
        <v>22</v>
      </c>
      <c r="N115" s="228">
        <v>5</v>
      </c>
      <c r="O115" s="230">
        <v>171</v>
      </c>
      <c r="P115" s="228">
        <v>84</v>
      </c>
      <c r="Q115" s="231">
        <v>255</v>
      </c>
    </row>
    <row r="116" spans="1:17">
      <c r="A116" s="95">
        <v>1256</v>
      </c>
      <c r="B116" s="109" t="s">
        <v>341</v>
      </c>
      <c r="C116" s="228">
        <v>5</v>
      </c>
      <c r="D116" s="229">
        <v>5</v>
      </c>
      <c r="E116" s="228">
        <v>5</v>
      </c>
      <c r="F116" s="229">
        <v>7</v>
      </c>
      <c r="G116" s="228">
        <v>14</v>
      </c>
      <c r="H116" s="229">
        <v>13</v>
      </c>
      <c r="I116" s="228">
        <v>14</v>
      </c>
      <c r="J116" s="228">
        <v>17</v>
      </c>
      <c r="K116" s="228">
        <v>14</v>
      </c>
      <c r="L116" s="228">
        <v>9</v>
      </c>
      <c r="M116" s="228">
        <v>16</v>
      </c>
      <c r="N116" s="228" t="s">
        <v>147</v>
      </c>
      <c r="O116" s="230">
        <v>68</v>
      </c>
      <c r="P116" s="228">
        <v>54</v>
      </c>
      <c r="Q116" s="231">
        <v>122</v>
      </c>
    </row>
    <row r="117" spans="1:17">
      <c r="A117" s="95">
        <v>1257</v>
      </c>
      <c r="B117" s="109" t="s">
        <v>342</v>
      </c>
      <c r="C117" s="228" t="s">
        <v>147</v>
      </c>
      <c r="D117" s="229">
        <v>4</v>
      </c>
      <c r="E117" s="228">
        <v>4</v>
      </c>
      <c r="F117" s="229">
        <v>5</v>
      </c>
      <c r="G117" s="228" t="s">
        <v>147</v>
      </c>
      <c r="H117" s="229" t="s">
        <v>147</v>
      </c>
      <c r="I117" s="228">
        <v>9</v>
      </c>
      <c r="J117" s="228">
        <v>7</v>
      </c>
      <c r="K117" s="228">
        <v>6</v>
      </c>
      <c r="L117" s="228" t="s">
        <v>147</v>
      </c>
      <c r="M117" s="228">
        <v>4</v>
      </c>
      <c r="N117" s="228" t="s">
        <v>147</v>
      </c>
      <c r="O117" s="230">
        <v>31</v>
      </c>
      <c r="P117" s="228">
        <v>23</v>
      </c>
      <c r="Q117" s="231">
        <v>54</v>
      </c>
    </row>
    <row r="118" spans="1:17">
      <c r="A118" s="95">
        <v>1260</v>
      </c>
      <c r="B118" s="109" t="s">
        <v>343</v>
      </c>
      <c r="C118" s="228">
        <v>7</v>
      </c>
      <c r="D118" s="229" t="s">
        <v>147</v>
      </c>
      <c r="E118" s="228">
        <v>8</v>
      </c>
      <c r="F118" s="229">
        <v>9</v>
      </c>
      <c r="G118" s="228">
        <v>9</v>
      </c>
      <c r="H118" s="229">
        <v>8</v>
      </c>
      <c r="I118" s="228">
        <v>11</v>
      </c>
      <c r="J118" s="228">
        <v>8</v>
      </c>
      <c r="K118" s="228">
        <v>16</v>
      </c>
      <c r="L118" s="228">
        <v>8</v>
      </c>
      <c r="M118" s="228">
        <v>8</v>
      </c>
      <c r="N118" s="228" t="s">
        <v>147</v>
      </c>
      <c r="O118" s="230">
        <v>59</v>
      </c>
      <c r="P118" s="228">
        <v>39</v>
      </c>
      <c r="Q118" s="231">
        <v>98</v>
      </c>
    </row>
    <row r="119" spans="1:17">
      <c r="A119" s="95">
        <v>1261</v>
      </c>
      <c r="B119" s="109" t="s">
        <v>344</v>
      </c>
      <c r="C119" s="228">
        <v>15</v>
      </c>
      <c r="D119" s="229">
        <v>12</v>
      </c>
      <c r="E119" s="228">
        <v>21</v>
      </c>
      <c r="F119" s="229">
        <v>20</v>
      </c>
      <c r="G119" s="228">
        <v>46</v>
      </c>
      <c r="H119" s="229">
        <v>27</v>
      </c>
      <c r="I119" s="228">
        <v>44</v>
      </c>
      <c r="J119" s="228">
        <v>22</v>
      </c>
      <c r="K119" s="228">
        <v>37</v>
      </c>
      <c r="L119" s="228">
        <v>11</v>
      </c>
      <c r="M119" s="228">
        <v>15</v>
      </c>
      <c r="N119" s="228">
        <v>7</v>
      </c>
      <c r="O119" s="230">
        <v>178</v>
      </c>
      <c r="P119" s="228">
        <v>99</v>
      </c>
      <c r="Q119" s="231">
        <v>277</v>
      </c>
    </row>
    <row r="120" spans="1:17">
      <c r="A120" s="95">
        <v>1262</v>
      </c>
      <c r="B120" s="109" t="s">
        <v>345</v>
      </c>
      <c r="C120" s="228" t="s">
        <v>147</v>
      </c>
      <c r="D120" s="229" t="s">
        <v>147</v>
      </c>
      <c r="E120" s="228" t="s">
        <v>147</v>
      </c>
      <c r="F120" s="229">
        <v>8</v>
      </c>
      <c r="G120" s="228">
        <v>16</v>
      </c>
      <c r="H120" s="229">
        <v>18</v>
      </c>
      <c r="I120" s="228">
        <v>25</v>
      </c>
      <c r="J120" s="228">
        <v>16</v>
      </c>
      <c r="K120" s="228">
        <v>18</v>
      </c>
      <c r="L120" s="228">
        <v>4</v>
      </c>
      <c r="M120" s="228">
        <v>21</v>
      </c>
      <c r="N120" s="228" t="s">
        <v>147</v>
      </c>
      <c r="O120" s="230">
        <v>92</v>
      </c>
      <c r="P120" s="228">
        <v>52</v>
      </c>
      <c r="Q120" s="231">
        <v>144</v>
      </c>
    </row>
    <row r="121" spans="1:17">
      <c r="A121" s="95">
        <v>1263</v>
      </c>
      <c r="B121" s="109" t="s">
        <v>346</v>
      </c>
      <c r="C121" s="228">
        <v>6</v>
      </c>
      <c r="D121" s="229" t="s">
        <v>147</v>
      </c>
      <c r="E121" s="228">
        <v>9</v>
      </c>
      <c r="F121" s="229">
        <v>10</v>
      </c>
      <c r="G121" s="228">
        <v>21</v>
      </c>
      <c r="H121" s="229">
        <v>8</v>
      </c>
      <c r="I121" s="228">
        <v>18</v>
      </c>
      <c r="J121" s="228">
        <v>12</v>
      </c>
      <c r="K121" s="228">
        <v>23</v>
      </c>
      <c r="L121" s="228" t="s">
        <v>147</v>
      </c>
      <c r="M121" s="228">
        <v>14</v>
      </c>
      <c r="N121" s="228">
        <v>0</v>
      </c>
      <c r="O121" s="230">
        <v>91</v>
      </c>
      <c r="P121" s="228">
        <v>38</v>
      </c>
      <c r="Q121" s="231">
        <v>129</v>
      </c>
    </row>
    <row r="122" spans="1:17">
      <c r="A122" s="95">
        <v>1264</v>
      </c>
      <c r="B122" s="109" t="s">
        <v>347</v>
      </c>
      <c r="C122" s="228">
        <v>9</v>
      </c>
      <c r="D122" s="229" t="s">
        <v>147</v>
      </c>
      <c r="E122" s="228">
        <v>10</v>
      </c>
      <c r="F122" s="229">
        <v>9</v>
      </c>
      <c r="G122" s="228">
        <v>16</v>
      </c>
      <c r="H122" s="229">
        <v>9</v>
      </c>
      <c r="I122" s="228">
        <v>19</v>
      </c>
      <c r="J122" s="228">
        <v>9</v>
      </c>
      <c r="K122" s="228">
        <v>20</v>
      </c>
      <c r="L122" s="228">
        <v>11</v>
      </c>
      <c r="M122" s="228">
        <v>11</v>
      </c>
      <c r="N122" s="228" t="s">
        <v>147</v>
      </c>
      <c r="O122" s="230">
        <v>85</v>
      </c>
      <c r="P122" s="228">
        <v>44</v>
      </c>
      <c r="Q122" s="231">
        <v>129</v>
      </c>
    </row>
    <row r="123" spans="1:17">
      <c r="A123" s="95">
        <v>1265</v>
      </c>
      <c r="B123" s="109" t="s">
        <v>348</v>
      </c>
      <c r="C123" s="228" t="s">
        <v>147</v>
      </c>
      <c r="D123" s="229">
        <v>10</v>
      </c>
      <c r="E123" s="228">
        <v>14</v>
      </c>
      <c r="F123" s="229">
        <v>11</v>
      </c>
      <c r="G123" s="228">
        <v>20</v>
      </c>
      <c r="H123" s="229">
        <v>9</v>
      </c>
      <c r="I123" s="228">
        <v>22</v>
      </c>
      <c r="J123" s="228">
        <v>13</v>
      </c>
      <c r="K123" s="228">
        <v>19</v>
      </c>
      <c r="L123" s="228" t="s">
        <v>147</v>
      </c>
      <c r="M123" s="228" t="s">
        <v>147</v>
      </c>
      <c r="N123" s="228" t="s">
        <v>147</v>
      </c>
      <c r="O123" s="230">
        <v>88</v>
      </c>
      <c r="P123" s="228">
        <v>47</v>
      </c>
      <c r="Q123" s="231">
        <v>135</v>
      </c>
    </row>
    <row r="124" spans="1:17">
      <c r="A124" s="95">
        <v>1266</v>
      </c>
      <c r="B124" s="109" t="s">
        <v>349</v>
      </c>
      <c r="C124" s="228" t="s">
        <v>147</v>
      </c>
      <c r="D124" s="229" t="s">
        <v>147</v>
      </c>
      <c r="E124" s="228">
        <v>5</v>
      </c>
      <c r="F124" s="229">
        <v>5</v>
      </c>
      <c r="G124" s="228" t="s">
        <v>147</v>
      </c>
      <c r="H124" s="229">
        <v>6</v>
      </c>
      <c r="I124" s="228">
        <v>7</v>
      </c>
      <c r="J124" s="228" t="s">
        <v>147</v>
      </c>
      <c r="K124" s="228">
        <v>16</v>
      </c>
      <c r="L124" s="228">
        <v>4</v>
      </c>
      <c r="M124" s="228">
        <v>5</v>
      </c>
      <c r="N124" s="228" t="s">
        <v>147</v>
      </c>
      <c r="O124" s="230">
        <v>39</v>
      </c>
      <c r="P124" s="228">
        <v>21</v>
      </c>
      <c r="Q124" s="231">
        <v>60</v>
      </c>
    </row>
    <row r="125" spans="1:17">
      <c r="A125" s="95">
        <v>1267</v>
      </c>
      <c r="B125" s="109" t="s">
        <v>350</v>
      </c>
      <c r="C125" s="228">
        <v>9</v>
      </c>
      <c r="D125" s="229">
        <v>9</v>
      </c>
      <c r="E125" s="228">
        <v>15</v>
      </c>
      <c r="F125" s="229">
        <v>6</v>
      </c>
      <c r="G125" s="228">
        <v>25</v>
      </c>
      <c r="H125" s="229">
        <v>14</v>
      </c>
      <c r="I125" s="228">
        <v>25</v>
      </c>
      <c r="J125" s="228">
        <v>7</v>
      </c>
      <c r="K125" s="228">
        <v>12</v>
      </c>
      <c r="L125" s="228">
        <v>6</v>
      </c>
      <c r="M125" s="228">
        <v>9</v>
      </c>
      <c r="N125" s="228">
        <v>5</v>
      </c>
      <c r="O125" s="230">
        <v>95</v>
      </c>
      <c r="P125" s="228">
        <v>47</v>
      </c>
      <c r="Q125" s="231">
        <v>142</v>
      </c>
    </row>
    <row r="126" spans="1:17">
      <c r="A126" s="95">
        <v>1270</v>
      </c>
      <c r="B126" s="109" t="s">
        <v>351</v>
      </c>
      <c r="C126" s="228" t="s">
        <v>147</v>
      </c>
      <c r="D126" s="229">
        <v>10</v>
      </c>
      <c r="E126" s="228" t="s">
        <v>147</v>
      </c>
      <c r="F126" s="229">
        <v>8</v>
      </c>
      <c r="G126" s="228">
        <v>18</v>
      </c>
      <c r="H126" s="229">
        <v>12</v>
      </c>
      <c r="I126" s="228">
        <v>20</v>
      </c>
      <c r="J126" s="228">
        <v>11</v>
      </c>
      <c r="K126" s="228">
        <v>22</v>
      </c>
      <c r="L126" s="228" t="s">
        <v>147</v>
      </c>
      <c r="M126" s="228">
        <v>10</v>
      </c>
      <c r="N126" s="228" t="s">
        <v>147</v>
      </c>
      <c r="O126" s="230">
        <v>84</v>
      </c>
      <c r="P126" s="228">
        <v>49</v>
      </c>
      <c r="Q126" s="231">
        <v>133</v>
      </c>
    </row>
    <row r="127" spans="1:17" ht="12.75" customHeight="1">
      <c r="A127" s="95">
        <v>1272</v>
      </c>
      <c r="B127" s="109" t="s">
        <v>352</v>
      </c>
      <c r="C127" s="228" t="s">
        <v>147</v>
      </c>
      <c r="D127" s="229">
        <v>6</v>
      </c>
      <c r="E127" s="228">
        <v>10</v>
      </c>
      <c r="F127" s="229">
        <v>4</v>
      </c>
      <c r="G127" s="228">
        <v>14</v>
      </c>
      <c r="H127" s="229">
        <v>8</v>
      </c>
      <c r="I127" s="228">
        <v>22</v>
      </c>
      <c r="J127" s="228">
        <v>19</v>
      </c>
      <c r="K127" s="228">
        <v>21</v>
      </c>
      <c r="L127" s="228" t="s">
        <v>147</v>
      </c>
      <c r="M127" s="228" t="s">
        <v>147</v>
      </c>
      <c r="N127" s="228" t="s">
        <v>147</v>
      </c>
      <c r="O127" s="230">
        <v>77</v>
      </c>
      <c r="P127" s="228">
        <v>42</v>
      </c>
      <c r="Q127" s="231">
        <v>119</v>
      </c>
    </row>
    <row r="128" spans="1:17">
      <c r="A128" s="95">
        <v>1273</v>
      </c>
      <c r="B128" s="109" t="s">
        <v>353</v>
      </c>
      <c r="C128" s="228">
        <v>6</v>
      </c>
      <c r="D128" s="229" t="s">
        <v>147</v>
      </c>
      <c r="E128" s="228">
        <v>9</v>
      </c>
      <c r="F128" s="229">
        <v>9</v>
      </c>
      <c r="G128" s="228">
        <v>16</v>
      </c>
      <c r="H128" s="229">
        <v>5</v>
      </c>
      <c r="I128" s="228">
        <v>22</v>
      </c>
      <c r="J128" s="228">
        <v>12</v>
      </c>
      <c r="K128" s="228">
        <v>32</v>
      </c>
      <c r="L128" s="228" t="s">
        <v>147</v>
      </c>
      <c r="M128" s="228">
        <v>17</v>
      </c>
      <c r="N128" s="228">
        <v>10</v>
      </c>
      <c r="O128" s="230">
        <v>102</v>
      </c>
      <c r="P128" s="228">
        <v>44</v>
      </c>
      <c r="Q128" s="231">
        <v>146</v>
      </c>
    </row>
    <row r="129" spans="1:17">
      <c r="A129" s="95">
        <v>1275</v>
      </c>
      <c r="B129" s="109" t="s">
        <v>354</v>
      </c>
      <c r="C129" s="228" t="s">
        <v>147</v>
      </c>
      <c r="D129" s="229" t="s">
        <v>147</v>
      </c>
      <c r="E129" s="228" t="s">
        <v>147</v>
      </c>
      <c r="F129" s="229" t="s">
        <v>147</v>
      </c>
      <c r="G129" s="228">
        <v>14</v>
      </c>
      <c r="H129" s="229">
        <v>9</v>
      </c>
      <c r="I129" s="228">
        <v>6</v>
      </c>
      <c r="J129" s="228" t="s">
        <v>147</v>
      </c>
      <c r="K129" s="228">
        <v>6</v>
      </c>
      <c r="L129" s="228" t="s">
        <v>147</v>
      </c>
      <c r="M129" s="228" t="s">
        <v>147</v>
      </c>
      <c r="N129" s="228" t="s">
        <v>147</v>
      </c>
      <c r="O129" s="230">
        <v>33</v>
      </c>
      <c r="P129" s="228">
        <v>19</v>
      </c>
      <c r="Q129" s="231">
        <v>52</v>
      </c>
    </row>
    <row r="130" spans="1:17">
      <c r="A130" s="95">
        <v>1276</v>
      </c>
      <c r="B130" s="109" t="s">
        <v>355</v>
      </c>
      <c r="C130" s="228" t="s">
        <v>147</v>
      </c>
      <c r="D130" s="229">
        <v>7</v>
      </c>
      <c r="E130" s="228" t="s">
        <v>147</v>
      </c>
      <c r="F130" s="229">
        <v>7</v>
      </c>
      <c r="G130" s="228">
        <v>16</v>
      </c>
      <c r="H130" s="229">
        <v>10</v>
      </c>
      <c r="I130" s="228">
        <v>19</v>
      </c>
      <c r="J130" s="228">
        <v>15</v>
      </c>
      <c r="K130" s="228">
        <v>14</v>
      </c>
      <c r="L130" s="228" t="s">
        <v>147</v>
      </c>
      <c r="M130" s="228">
        <v>15</v>
      </c>
      <c r="N130" s="228" t="s">
        <v>147</v>
      </c>
      <c r="O130" s="230">
        <v>75</v>
      </c>
      <c r="P130" s="228">
        <v>50</v>
      </c>
      <c r="Q130" s="231">
        <v>125</v>
      </c>
    </row>
    <row r="131" spans="1:17">
      <c r="A131" s="95">
        <v>1277</v>
      </c>
      <c r="B131" s="109" t="s">
        <v>356</v>
      </c>
      <c r="C131" s="228">
        <v>5</v>
      </c>
      <c r="D131" s="229" t="s">
        <v>147</v>
      </c>
      <c r="E131" s="228">
        <v>7</v>
      </c>
      <c r="F131" s="229">
        <v>8</v>
      </c>
      <c r="G131" s="228">
        <v>14</v>
      </c>
      <c r="H131" s="229">
        <v>6</v>
      </c>
      <c r="I131" s="228">
        <v>11</v>
      </c>
      <c r="J131" s="228" t="s">
        <v>147</v>
      </c>
      <c r="K131" s="228">
        <v>6</v>
      </c>
      <c r="L131" s="228" t="s">
        <v>147</v>
      </c>
      <c r="M131" s="228">
        <v>5</v>
      </c>
      <c r="N131" s="228" t="s">
        <v>147</v>
      </c>
      <c r="O131" s="230">
        <v>48</v>
      </c>
      <c r="P131" s="228">
        <v>21</v>
      </c>
      <c r="Q131" s="231">
        <v>69</v>
      </c>
    </row>
    <row r="132" spans="1:17">
      <c r="A132" s="95">
        <v>1278</v>
      </c>
      <c r="B132" s="109" t="s">
        <v>357</v>
      </c>
      <c r="C132" s="228" t="s">
        <v>147</v>
      </c>
      <c r="D132" s="229">
        <v>12</v>
      </c>
      <c r="E132" s="228" t="s">
        <v>147</v>
      </c>
      <c r="F132" s="229" t="s">
        <v>147</v>
      </c>
      <c r="G132" s="228">
        <v>12</v>
      </c>
      <c r="H132" s="229">
        <v>9</v>
      </c>
      <c r="I132" s="228">
        <v>24</v>
      </c>
      <c r="J132" s="228">
        <v>8</v>
      </c>
      <c r="K132" s="228">
        <v>35</v>
      </c>
      <c r="L132" s="228">
        <v>12</v>
      </c>
      <c r="M132" s="228">
        <v>17</v>
      </c>
      <c r="N132" s="228" t="s">
        <v>147</v>
      </c>
      <c r="O132" s="230">
        <v>98</v>
      </c>
      <c r="P132" s="228">
        <v>50</v>
      </c>
      <c r="Q132" s="231">
        <v>148</v>
      </c>
    </row>
    <row r="133" spans="1:17">
      <c r="A133" s="95">
        <v>1280</v>
      </c>
      <c r="B133" s="109" t="s">
        <v>358</v>
      </c>
      <c r="C133" s="228">
        <v>100</v>
      </c>
      <c r="D133" s="229">
        <v>122</v>
      </c>
      <c r="E133" s="228">
        <v>150</v>
      </c>
      <c r="F133" s="229">
        <v>119</v>
      </c>
      <c r="G133" s="228">
        <v>237</v>
      </c>
      <c r="H133" s="229">
        <v>149</v>
      </c>
      <c r="I133" s="228">
        <v>306</v>
      </c>
      <c r="J133" s="228">
        <v>118</v>
      </c>
      <c r="K133" s="228">
        <v>280</v>
      </c>
      <c r="L133" s="228">
        <v>107</v>
      </c>
      <c r="M133" s="228">
        <v>187</v>
      </c>
      <c r="N133" s="228">
        <v>36</v>
      </c>
      <c r="O133" s="230">
        <v>1260</v>
      </c>
      <c r="P133" s="228">
        <v>651</v>
      </c>
      <c r="Q133" s="231">
        <v>1911</v>
      </c>
    </row>
    <row r="134" spans="1:17">
      <c r="A134" s="95">
        <v>1281</v>
      </c>
      <c r="B134" s="109" t="s">
        <v>359</v>
      </c>
      <c r="C134" s="228">
        <v>39</v>
      </c>
      <c r="D134" s="229">
        <v>41</v>
      </c>
      <c r="E134" s="228">
        <v>48</v>
      </c>
      <c r="F134" s="229">
        <v>46</v>
      </c>
      <c r="G134" s="228">
        <v>115</v>
      </c>
      <c r="H134" s="229">
        <v>65</v>
      </c>
      <c r="I134" s="228">
        <v>139</v>
      </c>
      <c r="J134" s="228">
        <v>49</v>
      </c>
      <c r="K134" s="228">
        <v>124</v>
      </c>
      <c r="L134" s="228">
        <v>41</v>
      </c>
      <c r="M134" s="228">
        <v>86</v>
      </c>
      <c r="N134" s="228">
        <v>11</v>
      </c>
      <c r="O134" s="230">
        <v>551</v>
      </c>
      <c r="P134" s="228">
        <v>253</v>
      </c>
      <c r="Q134" s="231">
        <v>804</v>
      </c>
    </row>
    <row r="135" spans="1:17">
      <c r="A135" s="95">
        <v>1282</v>
      </c>
      <c r="B135" s="109" t="s">
        <v>360</v>
      </c>
      <c r="C135" s="228">
        <v>12</v>
      </c>
      <c r="D135" s="229">
        <v>14</v>
      </c>
      <c r="E135" s="228">
        <v>36</v>
      </c>
      <c r="F135" s="229">
        <v>27</v>
      </c>
      <c r="G135" s="228">
        <v>38</v>
      </c>
      <c r="H135" s="229">
        <v>31</v>
      </c>
      <c r="I135" s="228">
        <v>38</v>
      </c>
      <c r="J135" s="228">
        <v>26</v>
      </c>
      <c r="K135" s="228">
        <v>49</v>
      </c>
      <c r="L135" s="228">
        <v>16</v>
      </c>
      <c r="M135" s="228">
        <v>23</v>
      </c>
      <c r="N135" s="228">
        <v>7</v>
      </c>
      <c r="O135" s="230">
        <v>196</v>
      </c>
      <c r="P135" s="228">
        <v>121</v>
      </c>
      <c r="Q135" s="231">
        <v>317</v>
      </c>
    </row>
    <row r="136" spans="1:17">
      <c r="A136" s="95">
        <v>1283</v>
      </c>
      <c r="B136" s="109" t="s">
        <v>361</v>
      </c>
      <c r="C136" s="228">
        <v>54</v>
      </c>
      <c r="D136" s="229">
        <v>64</v>
      </c>
      <c r="E136" s="228">
        <v>103</v>
      </c>
      <c r="F136" s="229">
        <v>79</v>
      </c>
      <c r="G136" s="228">
        <v>134</v>
      </c>
      <c r="H136" s="229">
        <v>94</v>
      </c>
      <c r="I136" s="228">
        <v>190</v>
      </c>
      <c r="J136" s="228">
        <v>87</v>
      </c>
      <c r="K136" s="228">
        <v>190</v>
      </c>
      <c r="L136" s="228">
        <v>49</v>
      </c>
      <c r="M136" s="228">
        <v>133</v>
      </c>
      <c r="N136" s="228">
        <v>29</v>
      </c>
      <c r="O136" s="230">
        <v>804</v>
      </c>
      <c r="P136" s="228">
        <v>402</v>
      </c>
      <c r="Q136" s="231">
        <v>1206</v>
      </c>
    </row>
    <row r="137" spans="1:17">
      <c r="A137" s="95">
        <v>1284</v>
      </c>
      <c r="B137" s="109" t="s">
        <v>362</v>
      </c>
      <c r="C137" s="228">
        <v>12</v>
      </c>
      <c r="D137" s="229">
        <v>13</v>
      </c>
      <c r="E137" s="228">
        <v>11</v>
      </c>
      <c r="F137" s="229">
        <v>15</v>
      </c>
      <c r="G137" s="228">
        <v>26</v>
      </c>
      <c r="H137" s="229">
        <v>23</v>
      </c>
      <c r="I137" s="228">
        <v>35</v>
      </c>
      <c r="J137" s="228">
        <v>15</v>
      </c>
      <c r="K137" s="228">
        <v>38</v>
      </c>
      <c r="L137" s="228">
        <v>19</v>
      </c>
      <c r="M137" s="228">
        <v>26</v>
      </c>
      <c r="N137" s="228">
        <v>4</v>
      </c>
      <c r="O137" s="230">
        <v>148</v>
      </c>
      <c r="P137" s="228">
        <v>89</v>
      </c>
      <c r="Q137" s="231">
        <v>237</v>
      </c>
    </row>
    <row r="138" spans="1:17">
      <c r="A138" s="95">
        <v>1285</v>
      </c>
      <c r="B138" s="109" t="s">
        <v>363</v>
      </c>
      <c r="C138" s="228" t="s">
        <v>147</v>
      </c>
      <c r="D138" s="229" t="s">
        <v>147</v>
      </c>
      <c r="E138" s="228">
        <v>12</v>
      </c>
      <c r="F138" s="229">
        <v>13</v>
      </c>
      <c r="G138" s="228">
        <v>15</v>
      </c>
      <c r="H138" s="229" t="s">
        <v>147</v>
      </c>
      <c r="I138" s="228">
        <v>15</v>
      </c>
      <c r="J138" s="228">
        <v>17</v>
      </c>
      <c r="K138" s="228">
        <v>27</v>
      </c>
      <c r="L138" s="228">
        <v>10</v>
      </c>
      <c r="M138" s="228">
        <v>18</v>
      </c>
      <c r="N138" s="228" t="s">
        <v>147</v>
      </c>
      <c r="O138" s="230">
        <v>90</v>
      </c>
      <c r="P138" s="228">
        <v>62</v>
      </c>
      <c r="Q138" s="231">
        <v>152</v>
      </c>
    </row>
    <row r="139" spans="1:17">
      <c r="A139" s="95">
        <v>1286</v>
      </c>
      <c r="B139" s="109" t="s">
        <v>364</v>
      </c>
      <c r="C139" s="228">
        <v>12</v>
      </c>
      <c r="D139" s="229">
        <v>13</v>
      </c>
      <c r="E139" s="228">
        <v>15</v>
      </c>
      <c r="F139" s="229">
        <v>16</v>
      </c>
      <c r="G139" s="228">
        <v>36</v>
      </c>
      <c r="H139" s="229">
        <v>20</v>
      </c>
      <c r="I139" s="228">
        <v>36</v>
      </c>
      <c r="J139" s="228">
        <v>19</v>
      </c>
      <c r="K139" s="228">
        <v>42</v>
      </c>
      <c r="L139" s="228">
        <v>19</v>
      </c>
      <c r="M139" s="228">
        <v>30</v>
      </c>
      <c r="N139" s="228">
        <v>6</v>
      </c>
      <c r="O139" s="230">
        <v>171</v>
      </c>
      <c r="P139" s="228">
        <v>93</v>
      </c>
      <c r="Q139" s="231">
        <v>264</v>
      </c>
    </row>
    <row r="140" spans="1:17">
      <c r="A140" s="95">
        <v>1287</v>
      </c>
      <c r="B140" s="109" t="s">
        <v>365</v>
      </c>
      <c r="C140" s="228">
        <v>13</v>
      </c>
      <c r="D140" s="229">
        <v>24</v>
      </c>
      <c r="E140" s="228">
        <v>32</v>
      </c>
      <c r="F140" s="229">
        <v>21</v>
      </c>
      <c r="G140" s="228">
        <v>45</v>
      </c>
      <c r="H140" s="229">
        <v>39</v>
      </c>
      <c r="I140" s="228">
        <v>77</v>
      </c>
      <c r="J140" s="228">
        <v>29</v>
      </c>
      <c r="K140" s="228">
        <v>70</v>
      </c>
      <c r="L140" s="228">
        <v>31</v>
      </c>
      <c r="M140" s="228">
        <v>33</v>
      </c>
      <c r="N140" s="228">
        <v>7</v>
      </c>
      <c r="O140" s="230">
        <v>270</v>
      </c>
      <c r="P140" s="228">
        <v>151</v>
      </c>
      <c r="Q140" s="231">
        <v>421</v>
      </c>
    </row>
    <row r="141" spans="1:17">
      <c r="A141" s="95">
        <v>1290</v>
      </c>
      <c r="B141" s="109" t="s">
        <v>366</v>
      </c>
      <c r="C141" s="228">
        <v>27</v>
      </c>
      <c r="D141" s="229">
        <v>30</v>
      </c>
      <c r="E141" s="228">
        <v>58</v>
      </c>
      <c r="F141" s="229">
        <v>36</v>
      </c>
      <c r="G141" s="228">
        <v>92</v>
      </c>
      <c r="H141" s="229">
        <v>68</v>
      </c>
      <c r="I141" s="228">
        <v>150</v>
      </c>
      <c r="J141" s="228">
        <v>64</v>
      </c>
      <c r="K141" s="228">
        <v>129</v>
      </c>
      <c r="L141" s="228">
        <v>42</v>
      </c>
      <c r="M141" s="228">
        <v>90</v>
      </c>
      <c r="N141" s="228">
        <v>25</v>
      </c>
      <c r="O141" s="230">
        <v>546</v>
      </c>
      <c r="P141" s="228">
        <v>265</v>
      </c>
      <c r="Q141" s="231">
        <v>811</v>
      </c>
    </row>
    <row r="142" spans="1:17">
      <c r="A142" s="95">
        <v>1291</v>
      </c>
      <c r="B142" s="109" t="s">
        <v>367</v>
      </c>
      <c r="C142" s="228">
        <v>13</v>
      </c>
      <c r="D142" s="229">
        <v>10</v>
      </c>
      <c r="E142" s="228">
        <v>29</v>
      </c>
      <c r="F142" s="229">
        <v>10</v>
      </c>
      <c r="G142" s="228">
        <v>23</v>
      </c>
      <c r="H142" s="229">
        <v>21</v>
      </c>
      <c r="I142" s="228">
        <v>44</v>
      </c>
      <c r="J142" s="228">
        <v>14</v>
      </c>
      <c r="K142" s="228">
        <v>42</v>
      </c>
      <c r="L142" s="228">
        <v>21</v>
      </c>
      <c r="M142" s="228">
        <v>16</v>
      </c>
      <c r="N142" s="228">
        <v>4</v>
      </c>
      <c r="O142" s="230">
        <v>167</v>
      </c>
      <c r="P142" s="228">
        <v>80</v>
      </c>
      <c r="Q142" s="231">
        <v>247</v>
      </c>
    </row>
    <row r="143" spans="1:17">
      <c r="A143" s="95">
        <v>1292</v>
      </c>
      <c r="B143" s="109" t="s">
        <v>368</v>
      </c>
      <c r="C143" s="228">
        <v>19</v>
      </c>
      <c r="D143" s="229">
        <v>14</v>
      </c>
      <c r="E143" s="228">
        <v>26</v>
      </c>
      <c r="F143" s="229">
        <v>24</v>
      </c>
      <c r="G143" s="228">
        <v>58</v>
      </c>
      <c r="H143" s="229">
        <v>27</v>
      </c>
      <c r="I143" s="228">
        <v>60</v>
      </c>
      <c r="J143" s="228">
        <v>35</v>
      </c>
      <c r="K143" s="228">
        <v>72</v>
      </c>
      <c r="L143" s="228">
        <v>23</v>
      </c>
      <c r="M143" s="228">
        <v>57</v>
      </c>
      <c r="N143" s="228">
        <v>7</v>
      </c>
      <c r="O143" s="230">
        <v>292</v>
      </c>
      <c r="P143" s="228">
        <v>130</v>
      </c>
      <c r="Q143" s="231">
        <v>422</v>
      </c>
    </row>
    <row r="144" spans="1:17">
      <c r="A144" s="118">
        <v>1293</v>
      </c>
      <c r="B144" s="119" t="s">
        <v>369</v>
      </c>
      <c r="C144" s="222">
        <v>17</v>
      </c>
      <c r="D144" s="223">
        <v>20</v>
      </c>
      <c r="E144" s="222">
        <v>33</v>
      </c>
      <c r="F144" s="223">
        <v>31</v>
      </c>
      <c r="G144" s="222">
        <v>67</v>
      </c>
      <c r="H144" s="223">
        <v>50</v>
      </c>
      <c r="I144" s="222">
        <v>68</v>
      </c>
      <c r="J144" s="222">
        <v>36</v>
      </c>
      <c r="K144" s="222">
        <v>66</v>
      </c>
      <c r="L144" s="222">
        <v>41</v>
      </c>
      <c r="M144" s="222">
        <v>61</v>
      </c>
      <c r="N144" s="222">
        <v>24</v>
      </c>
      <c r="O144" s="222">
        <v>312</v>
      </c>
      <c r="P144" s="222">
        <v>202</v>
      </c>
      <c r="Q144" s="224">
        <v>514</v>
      </c>
    </row>
    <row r="145" spans="1:17">
      <c r="A145" s="104">
        <v>13</v>
      </c>
      <c r="B145" s="110" t="s">
        <v>541</v>
      </c>
      <c r="C145" s="232">
        <v>101</v>
      </c>
      <c r="D145" s="226">
        <v>134</v>
      </c>
      <c r="E145" s="232">
        <v>170</v>
      </c>
      <c r="F145" s="226">
        <v>154</v>
      </c>
      <c r="G145" s="232">
        <v>324</v>
      </c>
      <c r="H145" s="226">
        <v>228</v>
      </c>
      <c r="I145" s="232">
        <v>456</v>
      </c>
      <c r="J145" s="232">
        <v>247</v>
      </c>
      <c r="K145" s="232">
        <v>492</v>
      </c>
      <c r="L145" s="232">
        <v>161</v>
      </c>
      <c r="M145" s="232">
        <v>299</v>
      </c>
      <c r="N145" s="232">
        <v>65</v>
      </c>
      <c r="O145" s="232">
        <v>1842</v>
      </c>
      <c r="P145" s="232">
        <v>989</v>
      </c>
      <c r="Q145" s="236">
        <v>2831</v>
      </c>
    </row>
    <row r="146" spans="1:17">
      <c r="A146" s="95">
        <v>1315</v>
      </c>
      <c r="B146" s="109" t="s">
        <v>370</v>
      </c>
      <c r="C146" s="222" t="s">
        <v>147</v>
      </c>
      <c r="D146" s="223" t="s">
        <v>147</v>
      </c>
      <c r="E146" s="222">
        <v>6</v>
      </c>
      <c r="F146" s="223" t="s">
        <v>147</v>
      </c>
      <c r="G146" s="222">
        <v>10</v>
      </c>
      <c r="H146" s="223">
        <v>5</v>
      </c>
      <c r="I146" s="222">
        <v>16</v>
      </c>
      <c r="J146" s="222">
        <v>6</v>
      </c>
      <c r="K146" s="222">
        <v>12</v>
      </c>
      <c r="L146" s="222" t="s">
        <v>147</v>
      </c>
      <c r="M146" s="222">
        <v>15</v>
      </c>
      <c r="N146" s="222" t="s">
        <v>147</v>
      </c>
      <c r="O146" s="222">
        <v>61</v>
      </c>
      <c r="P146" s="222">
        <v>24</v>
      </c>
      <c r="Q146" s="224">
        <v>85</v>
      </c>
    </row>
    <row r="147" spans="1:17">
      <c r="A147" s="95">
        <v>1380</v>
      </c>
      <c r="B147" s="109" t="s">
        <v>371</v>
      </c>
      <c r="C147" s="222">
        <v>33</v>
      </c>
      <c r="D147" s="223">
        <v>36</v>
      </c>
      <c r="E147" s="222">
        <v>45</v>
      </c>
      <c r="F147" s="223">
        <v>52</v>
      </c>
      <c r="G147" s="222">
        <v>100</v>
      </c>
      <c r="H147" s="223">
        <v>63</v>
      </c>
      <c r="I147" s="222">
        <v>145</v>
      </c>
      <c r="J147" s="222">
        <v>67</v>
      </c>
      <c r="K147" s="222">
        <v>138</v>
      </c>
      <c r="L147" s="222">
        <v>44</v>
      </c>
      <c r="M147" s="222">
        <v>103</v>
      </c>
      <c r="N147" s="222">
        <v>20</v>
      </c>
      <c r="O147" s="222">
        <v>564</v>
      </c>
      <c r="P147" s="222">
        <v>282</v>
      </c>
      <c r="Q147" s="224">
        <v>846</v>
      </c>
    </row>
    <row r="148" spans="1:17">
      <c r="A148" s="95">
        <v>1381</v>
      </c>
      <c r="B148" s="109" t="s">
        <v>372</v>
      </c>
      <c r="C148" s="222" t="s">
        <v>147</v>
      </c>
      <c r="D148" s="223" t="s">
        <v>147</v>
      </c>
      <c r="E148" s="222">
        <v>12</v>
      </c>
      <c r="F148" s="223" t="s">
        <v>147</v>
      </c>
      <c r="G148" s="222">
        <v>17</v>
      </c>
      <c r="H148" s="223">
        <v>19</v>
      </c>
      <c r="I148" s="222">
        <v>31</v>
      </c>
      <c r="J148" s="222">
        <v>22</v>
      </c>
      <c r="K148" s="222">
        <v>34</v>
      </c>
      <c r="L148" s="222" t="s">
        <v>147</v>
      </c>
      <c r="M148" s="222">
        <v>22</v>
      </c>
      <c r="N148" s="222" t="s">
        <v>147</v>
      </c>
      <c r="O148" s="222">
        <v>124</v>
      </c>
      <c r="P148" s="222">
        <v>73</v>
      </c>
      <c r="Q148" s="224">
        <v>197</v>
      </c>
    </row>
    <row r="149" spans="1:17">
      <c r="A149" s="95">
        <v>1382</v>
      </c>
      <c r="B149" s="109" t="s">
        <v>373</v>
      </c>
      <c r="C149" s="228">
        <v>20</v>
      </c>
      <c r="D149" s="229">
        <v>22</v>
      </c>
      <c r="E149" s="228">
        <v>31</v>
      </c>
      <c r="F149" s="229">
        <v>24</v>
      </c>
      <c r="G149" s="228">
        <v>48</v>
      </c>
      <c r="H149" s="229">
        <v>38</v>
      </c>
      <c r="I149" s="228">
        <v>71</v>
      </c>
      <c r="J149" s="228">
        <v>42</v>
      </c>
      <c r="K149" s="228">
        <v>86</v>
      </c>
      <c r="L149" s="228">
        <v>29</v>
      </c>
      <c r="M149" s="228">
        <v>46</v>
      </c>
      <c r="N149" s="228">
        <v>10</v>
      </c>
      <c r="O149" s="230">
        <v>302</v>
      </c>
      <c r="P149" s="228">
        <v>165</v>
      </c>
      <c r="Q149" s="231">
        <v>467</v>
      </c>
    </row>
    <row r="150" spans="1:17">
      <c r="A150" s="95">
        <v>1383</v>
      </c>
      <c r="B150" s="109" t="s">
        <v>374</v>
      </c>
      <c r="C150" s="228">
        <v>12</v>
      </c>
      <c r="D150" s="229">
        <v>41</v>
      </c>
      <c r="E150" s="228">
        <v>30</v>
      </c>
      <c r="F150" s="229">
        <v>28</v>
      </c>
      <c r="G150" s="228">
        <v>55</v>
      </c>
      <c r="H150" s="229">
        <v>48</v>
      </c>
      <c r="I150" s="228">
        <v>94</v>
      </c>
      <c r="J150" s="228">
        <v>49</v>
      </c>
      <c r="K150" s="228">
        <v>99</v>
      </c>
      <c r="L150" s="228">
        <v>34</v>
      </c>
      <c r="M150" s="228">
        <v>54</v>
      </c>
      <c r="N150" s="228">
        <v>17</v>
      </c>
      <c r="O150" s="230">
        <v>344</v>
      </c>
      <c r="P150" s="228">
        <v>217</v>
      </c>
      <c r="Q150" s="231">
        <v>561</v>
      </c>
    </row>
    <row r="151" spans="1:17">
      <c r="A151" s="118">
        <v>1384</v>
      </c>
      <c r="B151" s="119" t="s">
        <v>375</v>
      </c>
      <c r="C151" s="228">
        <v>26</v>
      </c>
      <c r="D151" s="229">
        <v>22</v>
      </c>
      <c r="E151" s="228">
        <v>46</v>
      </c>
      <c r="F151" s="229">
        <v>36</v>
      </c>
      <c r="G151" s="228">
        <v>94</v>
      </c>
      <c r="H151" s="229">
        <v>55</v>
      </c>
      <c r="I151" s="228">
        <v>99</v>
      </c>
      <c r="J151" s="228">
        <v>61</v>
      </c>
      <c r="K151" s="228">
        <v>123</v>
      </c>
      <c r="L151" s="228">
        <v>45</v>
      </c>
      <c r="M151" s="228">
        <v>59</v>
      </c>
      <c r="N151" s="228">
        <v>9</v>
      </c>
      <c r="O151" s="230">
        <v>447</v>
      </c>
      <c r="P151" s="228">
        <v>228</v>
      </c>
      <c r="Q151" s="231">
        <v>675</v>
      </c>
    </row>
    <row r="152" spans="1:17">
      <c r="A152" s="104">
        <v>14</v>
      </c>
      <c r="B152" s="110" t="s">
        <v>720</v>
      </c>
      <c r="C152" s="232">
        <v>631</v>
      </c>
      <c r="D152" s="233">
        <v>751</v>
      </c>
      <c r="E152" s="232">
        <v>963</v>
      </c>
      <c r="F152" s="233">
        <v>872</v>
      </c>
      <c r="G152" s="232">
        <v>1506</v>
      </c>
      <c r="H152" s="233">
        <v>1040</v>
      </c>
      <c r="I152" s="232">
        <v>2193</v>
      </c>
      <c r="J152" s="232">
        <v>955</v>
      </c>
      <c r="K152" s="232">
        <v>2129</v>
      </c>
      <c r="L152" s="232">
        <v>754</v>
      </c>
      <c r="M152" s="232">
        <v>1283</v>
      </c>
      <c r="N152" s="232">
        <v>302</v>
      </c>
      <c r="O152" s="234">
        <v>8705</v>
      </c>
      <c r="P152" s="232">
        <v>4674</v>
      </c>
      <c r="Q152" s="235">
        <v>13379</v>
      </c>
    </row>
    <row r="153" spans="1:17">
      <c r="A153" s="95">
        <v>1401</v>
      </c>
      <c r="B153" s="109" t="s">
        <v>376</v>
      </c>
      <c r="C153" s="228">
        <v>12</v>
      </c>
      <c r="D153" s="229">
        <v>15</v>
      </c>
      <c r="E153" s="228">
        <v>21</v>
      </c>
      <c r="F153" s="229">
        <v>20</v>
      </c>
      <c r="G153" s="228">
        <v>30</v>
      </c>
      <c r="H153" s="229">
        <v>23</v>
      </c>
      <c r="I153" s="228">
        <v>46</v>
      </c>
      <c r="J153" s="228">
        <v>18</v>
      </c>
      <c r="K153" s="228">
        <v>47</v>
      </c>
      <c r="L153" s="228" t="s">
        <v>147</v>
      </c>
      <c r="M153" s="228">
        <v>19</v>
      </c>
      <c r="N153" s="228" t="s">
        <v>147</v>
      </c>
      <c r="O153" s="230">
        <v>175</v>
      </c>
      <c r="P153" s="228">
        <v>91</v>
      </c>
      <c r="Q153" s="231">
        <v>266</v>
      </c>
    </row>
    <row r="154" spans="1:17">
      <c r="A154" s="95">
        <v>1402</v>
      </c>
      <c r="B154" s="109" t="s">
        <v>377</v>
      </c>
      <c r="C154" s="228">
        <v>6</v>
      </c>
      <c r="D154" s="229">
        <v>12</v>
      </c>
      <c r="E154" s="228">
        <v>16</v>
      </c>
      <c r="F154" s="229" t="s">
        <v>147</v>
      </c>
      <c r="G154" s="228">
        <v>17</v>
      </c>
      <c r="H154" s="229">
        <v>12</v>
      </c>
      <c r="I154" s="228">
        <v>40</v>
      </c>
      <c r="J154" s="228">
        <v>17</v>
      </c>
      <c r="K154" s="228">
        <v>38</v>
      </c>
      <c r="L154" s="228">
        <v>14</v>
      </c>
      <c r="M154" s="228">
        <v>18</v>
      </c>
      <c r="N154" s="228" t="s">
        <v>147</v>
      </c>
      <c r="O154" s="230">
        <v>135</v>
      </c>
      <c r="P154" s="228">
        <v>69</v>
      </c>
      <c r="Q154" s="231">
        <v>204</v>
      </c>
    </row>
    <row r="155" spans="1:17">
      <c r="A155" s="95">
        <v>1407</v>
      </c>
      <c r="B155" s="109" t="s">
        <v>378</v>
      </c>
      <c r="C155" s="228" t="s">
        <v>147</v>
      </c>
      <c r="D155" s="229" t="s">
        <v>147</v>
      </c>
      <c r="E155" s="228">
        <v>13</v>
      </c>
      <c r="F155" s="229" t="s">
        <v>147</v>
      </c>
      <c r="G155" s="228">
        <v>14</v>
      </c>
      <c r="H155" s="229">
        <v>8</v>
      </c>
      <c r="I155" s="228">
        <v>17</v>
      </c>
      <c r="J155" s="228">
        <v>8</v>
      </c>
      <c r="K155" s="228">
        <v>17</v>
      </c>
      <c r="L155" s="228" t="s">
        <v>147</v>
      </c>
      <c r="M155" s="228">
        <v>9</v>
      </c>
      <c r="N155" s="228" t="s">
        <v>147</v>
      </c>
      <c r="O155" s="230">
        <v>73</v>
      </c>
      <c r="P155" s="228">
        <v>29</v>
      </c>
      <c r="Q155" s="231">
        <v>102</v>
      </c>
    </row>
    <row r="156" spans="1:17">
      <c r="A156" s="95">
        <v>1415</v>
      </c>
      <c r="B156" s="109" t="s">
        <v>379</v>
      </c>
      <c r="C156" s="228">
        <v>14</v>
      </c>
      <c r="D156" s="229">
        <v>9</v>
      </c>
      <c r="E156" s="228">
        <v>7</v>
      </c>
      <c r="F156" s="229">
        <v>6</v>
      </c>
      <c r="G156" s="228">
        <v>20</v>
      </c>
      <c r="H156" s="229">
        <v>10</v>
      </c>
      <c r="I156" s="228">
        <v>39</v>
      </c>
      <c r="J156" s="228">
        <v>14</v>
      </c>
      <c r="K156" s="228">
        <v>28</v>
      </c>
      <c r="L156" s="228">
        <v>9</v>
      </c>
      <c r="M156" s="228">
        <v>21</v>
      </c>
      <c r="N156" s="228">
        <v>5</v>
      </c>
      <c r="O156" s="230">
        <v>129</v>
      </c>
      <c r="P156" s="228">
        <v>53</v>
      </c>
      <c r="Q156" s="231">
        <v>182</v>
      </c>
    </row>
    <row r="157" spans="1:17">
      <c r="A157" s="95">
        <v>1419</v>
      </c>
      <c r="B157" s="109" t="s">
        <v>380</v>
      </c>
      <c r="C157" s="228">
        <v>6</v>
      </c>
      <c r="D157" s="229">
        <v>4</v>
      </c>
      <c r="E157" s="228">
        <v>8</v>
      </c>
      <c r="F157" s="229">
        <v>9</v>
      </c>
      <c r="G157" s="228">
        <v>15</v>
      </c>
      <c r="H157" s="229">
        <v>14</v>
      </c>
      <c r="I157" s="228">
        <v>21</v>
      </c>
      <c r="J157" s="228">
        <v>11</v>
      </c>
      <c r="K157" s="228">
        <v>22</v>
      </c>
      <c r="L157" s="228">
        <v>11</v>
      </c>
      <c r="M157" s="228">
        <v>11</v>
      </c>
      <c r="N157" s="228">
        <v>4</v>
      </c>
      <c r="O157" s="230">
        <v>83</v>
      </c>
      <c r="P157" s="228">
        <v>53</v>
      </c>
      <c r="Q157" s="231">
        <v>136</v>
      </c>
    </row>
    <row r="158" spans="1:17">
      <c r="A158" s="95">
        <v>1421</v>
      </c>
      <c r="B158" s="109" t="s">
        <v>381</v>
      </c>
      <c r="C158" s="228">
        <v>8</v>
      </c>
      <c r="D158" s="229" t="s">
        <v>147</v>
      </c>
      <c r="E158" s="228">
        <v>11</v>
      </c>
      <c r="F158" s="229">
        <v>10</v>
      </c>
      <c r="G158" s="228">
        <v>20</v>
      </c>
      <c r="H158" s="229">
        <v>20</v>
      </c>
      <c r="I158" s="228">
        <v>29</v>
      </c>
      <c r="J158" s="228">
        <v>9</v>
      </c>
      <c r="K158" s="228">
        <v>20</v>
      </c>
      <c r="L158" s="228">
        <v>6</v>
      </c>
      <c r="M158" s="228">
        <v>14</v>
      </c>
      <c r="N158" s="228" t="s">
        <v>147</v>
      </c>
      <c r="O158" s="230">
        <v>102</v>
      </c>
      <c r="P158" s="228">
        <v>50</v>
      </c>
      <c r="Q158" s="231">
        <v>152</v>
      </c>
    </row>
    <row r="159" spans="1:17">
      <c r="A159" s="95">
        <v>1427</v>
      </c>
      <c r="B159" s="109" t="s">
        <v>382</v>
      </c>
      <c r="C159" s="228" t="s">
        <v>147</v>
      </c>
      <c r="D159" s="229" t="s">
        <v>147</v>
      </c>
      <c r="E159" s="228" t="s">
        <v>147</v>
      </c>
      <c r="F159" s="229">
        <v>9</v>
      </c>
      <c r="G159" s="228">
        <v>13</v>
      </c>
      <c r="H159" s="229">
        <v>12</v>
      </c>
      <c r="I159" s="228">
        <v>17</v>
      </c>
      <c r="J159" s="228">
        <v>11</v>
      </c>
      <c r="K159" s="228">
        <v>16</v>
      </c>
      <c r="L159" s="228">
        <v>7</v>
      </c>
      <c r="M159" s="228">
        <v>16</v>
      </c>
      <c r="N159" s="228" t="s">
        <v>147</v>
      </c>
      <c r="O159" s="230">
        <v>70</v>
      </c>
      <c r="P159" s="228">
        <v>49</v>
      </c>
      <c r="Q159" s="231">
        <v>119</v>
      </c>
    </row>
    <row r="160" spans="1:17">
      <c r="A160" s="95">
        <v>1430</v>
      </c>
      <c r="B160" s="109" t="s">
        <v>383</v>
      </c>
      <c r="C160" s="228" t="s">
        <v>147</v>
      </c>
      <c r="D160" s="229" t="s">
        <v>147</v>
      </c>
      <c r="E160" s="228" t="s">
        <v>147</v>
      </c>
      <c r="F160" s="229">
        <v>5</v>
      </c>
      <c r="G160" s="228">
        <v>14</v>
      </c>
      <c r="H160" s="229">
        <v>8</v>
      </c>
      <c r="I160" s="228">
        <v>17</v>
      </c>
      <c r="J160" s="228">
        <v>8</v>
      </c>
      <c r="K160" s="228">
        <v>11</v>
      </c>
      <c r="L160" s="228">
        <v>12</v>
      </c>
      <c r="M160" s="228">
        <v>7</v>
      </c>
      <c r="N160" s="228" t="s">
        <v>147</v>
      </c>
      <c r="O160" s="230">
        <v>55</v>
      </c>
      <c r="P160" s="228">
        <v>39</v>
      </c>
      <c r="Q160" s="231">
        <v>94</v>
      </c>
    </row>
    <row r="161" spans="1:17">
      <c r="A161" s="95">
        <v>1435</v>
      </c>
      <c r="B161" s="109" t="s">
        <v>384</v>
      </c>
      <c r="C161" s="228">
        <v>10</v>
      </c>
      <c r="D161" s="229" t="s">
        <v>147</v>
      </c>
      <c r="E161" s="228">
        <v>9</v>
      </c>
      <c r="F161" s="229">
        <v>12</v>
      </c>
      <c r="G161" s="228">
        <v>6</v>
      </c>
      <c r="H161" s="229">
        <v>11</v>
      </c>
      <c r="I161" s="228">
        <v>19</v>
      </c>
      <c r="J161" s="228">
        <v>13</v>
      </c>
      <c r="K161" s="228">
        <v>19</v>
      </c>
      <c r="L161" s="228">
        <v>13</v>
      </c>
      <c r="M161" s="228">
        <v>16</v>
      </c>
      <c r="N161" s="228" t="s">
        <v>757</v>
      </c>
      <c r="O161" s="230">
        <v>79</v>
      </c>
      <c r="P161" s="228">
        <v>59</v>
      </c>
      <c r="Q161" s="231">
        <v>138</v>
      </c>
    </row>
    <row r="162" spans="1:17">
      <c r="A162" s="95">
        <v>1438</v>
      </c>
      <c r="B162" s="109" t="s">
        <v>385</v>
      </c>
      <c r="C162" s="228" t="s">
        <v>147</v>
      </c>
      <c r="D162" s="229" t="s">
        <v>147</v>
      </c>
      <c r="E162" s="228" t="s">
        <v>147</v>
      </c>
      <c r="F162" s="229" t="s">
        <v>147</v>
      </c>
      <c r="G162" s="228">
        <v>4</v>
      </c>
      <c r="H162" s="229">
        <v>5</v>
      </c>
      <c r="I162" s="228">
        <v>9</v>
      </c>
      <c r="J162" s="228" t="s">
        <v>147</v>
      </c>
      <c r="K162" s="228">
        <v>6</v>
      </c>
      <c r="L162" s="228" t="s">
        <v>147</v>
      </c>
      <c r="M162" s="228" t="s">
        <v>147</v>
      </c>
      <c r="N162" s="228" t="s">
        <v>147</v>
      </c>
      <c r="O162" s="230">
        <v>25</v>
      </c>
      <c r="P162" s="228">
        <v>12</v>
      </c>
      <c r="Q162" s="231">
        <v>37</v>
      </c>
    </row>
    <row r="163" spans="1:17">
      <c r="A163" s="95">
        <v>1439</v>
      </c>
      <c r="B163" s="109" t="s">
        <v>386</v>
      </c>
      <c r="C163" s="228">
        <v>5</v>
      </c>
      <c r="D163" s="229">
        <v>5</v>
      </c>
      <c r="E163" s="228">
        <v>4</v>
      </c>
      <c r="F163" s="229">
        <v>4</v>
      </c>
      <c r="G163" s="228">
        <v>7</v>
      </c>
      <c r="H163" s="229">
        <v>8</v>
      </c>
      <c r="I163" s="228">
        <v>11</v>
      </c>
      <c r="J163" s="228">
        <v>7</v>
      </c>
      <c r="K163" s="228">
        <v>8</v>
      </c>
      <c r="L163" s="228" t="s">
        <v>147</v>
      </c>
      <c r="M163" s="228">
        <v>6</v>
      </c>
      <c r="N163" s="228" t="s">
        <v>147</v>
      </c>
      <c r="O163" s="230">
        <v>41</v>
      </c>
      <c r="P163" s="228">
        <v>28</v>
      </c>
      <c r="Q163" s="231">
        <v>69</v>
      </c>
    </row>
    <row r="164" spans="1:17">
      <c r="A164" s="95">
        <v>1440</v>
      </c>
      <c r="B164" s="109" t="s">
        <v>387</v>
      </c>
      <c r="C164" s="228">
        <v>8</v>
      </c>
      <c r="D164" s="229" t="s">
        <v>147</v>
      </c>
      <c r="E164" s="228">
        <v>18</v>
      </c>
      <c r="F164" s="229">
        <v>12</v>
      </c>
      <c r="G164" s="228">
        <v>18</v>
      </c>
      <c r="H164" s="229">
        <v>17</v>
      </c>
      <c r="I164" s="228">
        <v>33</v>
      </c>
      <c r="J164" s="228">
        <v>14</v>
      </c>
      <c r="K164" s="228">
        <v>21</v>
      </c>
      <c r="L164" s="228">
        <v>9</v>
      </c>
      <c r="M164" s="228">
        <v>18</v>
      </c>
      <c r="N164" s="228" t="s">
        <v>147</v>
      </c>
      <c r="O164" s="230">
        <v>116</v>
      </c>
      <c r="P164" s="228">
        <v>61</v>
      </c>
      <c r="Q164" s="231">
        <v>177</v>
      </c>
    </row>
    <row r="165" spans="1:17">
      <c r="A165" s="95">
        <v>1441</v>
      </c>
      <c r="B165" s="109" t="s">
        <v>388</v>
      </c>
      <c r="C165" s="228">
        <v>17</v>
      </c>
      <c r="D165" s="229">
        <v>9</v>
      </c>
      <c r="E165" s="228">
        <v>18</v>
      </c>
      <c r="F165" s="229">
        <v>19</v>
      </c>
      <c r="G165" s="228">
        <v>38</v>
      </c>
      <c r="H165" s="229">
        <v>18</v>
      </c>
      <c r="I165" s="228">
        <v>44</v>
      </c>
      <c r="J165" s="228">
        <v>19</v>
      </c>
      <c r="K165" s="228">
        <v>64</v>
      </c>
      <c r="L165" s="228">
        <v>21</v>
      </c>
      <c r="M165" s="228">
        <v>29</v>
      </c>
      <c r="N165" s="228">
        <v>7</v>
      </c>
      <c r="O165" s="230">
        <v>210</v>
      </c>
      <c r="P165" s="228">
        <v>93</v>
      </c>
      <c r="Q165" s="231">
        <v>303</v>
      </c>
    </row>
    <row r="166" spans="1:17">
      <c r="A166" s="95">
        <v>1442</v>
      </c>
      <c r="B166" s="109" t="s">
        <v>389</v>
      </c>
      <c r="C166" s="228">
        <v>7</v>
      </c>
      <c r="D166" s="229">
        <v>8</v>
      </c>
      <c r="E166" s="228">
        <v>5</v>
      </c>
      <c r="F166" s="229">
        <v>4</v>
      </c>
      <c r="G166" s="228">
        <v>7</v>
      </c>
      <c r="H166" s="229">
        <v>7</v>
      </c>
      <c r="I166" s="228">
        <v>17</v>
      </c>
      <c r="J166" s="228">
        <v>7</v>
      </c>
      <c r="K166" s="228">
        <v>17</v>
      </c>
      <c r="L166" s="228" t="s">
        <v>147</v>
      </c>
      <c r="M166" s="228">
        <v>4</v>
      </c>
      <c r="N166" s="228" t="s">
        <v>147</v>
      </c>
      <c r="O166" s="230">
        <v>57</v>
      </c>
      <c r="P166" s="228">
        <v>31</v>
      </c>
      <c r="Q166" s="231">
        <v>88</v>
      </c>
    </row>
    <row r="167" spans="1:17">
      <c r="A167" s="95">
        <v>1443</v>
      </c>
      <c r="B167" s="109" t="s">
        <v>390</v>
      </c>
      <c r="C167" s="228" t="s">
        <v>147</v>
      </c>
      <c r="D167" s="229" t="s">
        <v>147</v>
      </c>
      <c r="E167" s="228">
        <v>7</v>
      </c>
      <c r="F167" s="229" t="s">
        <v>147</v>
      </c>
      <c r="G167" s="228">
        <v>8</v>
      </c>
      <c r="H167" s="229" t="s">
        <v>147</v>
      </c>
      <c r="I167" s="228">
        <v>13</v>
      </c>
      <c r="J167" s="228" t="s">
        <v>147</v>
      </c>
      <c r="K167" s="228">
        <v>13</v>
      </c>
      <c r="L167" s="228" t="s">
        <v>147</v>
      </c>
      <c r="M167" s="228">
        <v>6</v>
      </c>
      <c r="N167" s="228" t="s">
        <v>147</v>
      </c>
      <c r="O167" s="230">
        <v>50</v>
      </c>
      <c r="P167" s="228">
        <v>16</v>
      </c>
      <c r="Q167" s="231">
        <v>66</v>
      </c>
    </row>
    <row r="168" spans="1:17">
      <c r="A168" s="95">
        <v>1444</v>
      </c>
      <c r="B168" s="109" t="s">
        <v>391</v>
      </c>
      <c r="C168" s="228" t="s">
        <v>147</v>
      </c>
      <c r="D168" s="229" t="s">
        <v>147</v>
      </c>
      <c r="E168" s="228" t="s">
        <v>147</v>
      </c>
      <c r="F168" s="229">
        <v>0</v>
      </c>
      <c r="G168" s="228">
        <v>8</v>
      </c>
      <c r="H168" s="229">
        <v>5</v>
      </c>
      <c r="I168" s="228">
        <v>4</v>
      </c>
      <c r="J168" s="228">
        <v>6</v>
      </c>
      <c r="K168" s="228">
        <v>6</v>
      </c>
      <c r="L168" s="228">
        <v>4</v>
      </c>
      <c r="M168" s="228" t="s">
        <v>147</v>
      </c>
      <c r="N168" s="228" t="s">
        <v>147</v>
      </c>
      <c r="O168" s="230">
        <v>32</v>
      </c>
      <c r="P168" s="228">
        <v>20</v>
      </c>
      <c r="Q168" s="231">
        <v>52</v>
      </c>
    </row>
    <row r="169" spans="1:17">
      <c r="A169" s="95">
        <v>1445</v>
      </c>
      <c r="B169" s="109" t="s">
        <v>392</v>
      </c>
      <c r="C169" s="228">
        <v>0</v>
      </c>
      <c r="D169" s="229" t="s">
        <v>147</v>
      </c>
      <c r="E169" s="228">
        <v>0</v>
      </c>
      <c r="F169" s="229" t="s">
        <v>147</v>
      </c>
      <c r="G169" s="228">
        <v>8</v>
      </c>
      <c r="H169" s="229" t="s">
        <v>147</v>
      </c>
      <c r="I169" s="228" t="s">
        <v>147</v>
      </c>
      <c r="J169" s="228">
        <v>4</v>
      </c>
      <c r="K169" s="228">
        <v>8</v>
      </c>
      <c r="L169" s="228">
        <v>4</v>
      </c>
      <c r="M169" s="228" t="s">
        <v>147</v>
      </c>
      <c r="N169" s="228">
        <v>0</v>
      </c>
      <c r="O169" s="230">
        <v>23</v>
      </c>
      <c r="P169" s="228">
        <v>15</v>
      </c>
      <c r="Q169" s="231">
        <v>38</v>
      </c>
    </row>
    <row r="170" spans="1:17">
      <c r="A170" s="95">
        <v>1446</v>
      </c>
      <c r="B170" s="109" t="s">
        <v>393</v>
      </c>
      <c r="C170" s="228" t="s">
        <v>147</v>
      </c>
      <c r="D170" s="229" t="s">
        <v>147</v>
      </c>
      <c r="E170" s="228">
        <v>12</v>
      </c>
      <c r="F170" s="229">
        <v>4</v>
      </c>
      <c r="G170" s="228">
        <v>7</v>
      </c>
      <c r="H170" s="229">
        <v>10</v>
      </c>
      <c r="I170" s="228" t="s">
        <v>147</v>
      </c>
      <c r="J170" s="228" t="s">
        <v>147</v>
      </c>
      <c r="K170" s="228">
        <v>7</v>
      </c>
      <c r="L170" s="228">
        <v>4</v>
      </c>
      <c r="M170" s="228">
        <v>10</v>
      </c>
      <c r="N170" s="228" t="s">
        <v>147</v>
      </c>
      <c r="O170" s="230">
        <v>46</v>
      </c>
      <c r="P170" s="228">
        <v>23</v>
      </c>
      <c r="Q170" s="231">
        <v>69</v>
      </c>
    </row>
    <row r="171" spans="1:17">
      <c r="A171" s="95">
        <v>1447</v>
      </c>
      <c r="B171" s="109" t="s">
        <v>394</v>
      </c>
      <c r="C171" s="228">
        <v>4</v>
      </c>
      <c r="D171" s="229">
        <v>4</v>
      </c>
      <c r="E171" s="228">
        <v>4</v>
      </c>
      <c r="F171" s="229" t="s">
        <v>147</v>
      </c>
      <c r="G171" s="228">
        <v>5</v>
      </c>
      <c r="H171" s="229">
        <v>5</v>
      </c>
      <c r="I171" s="228">
        <v>6</v>
      </c>
      <c r="J171" s="228">
        <v>4</v>
      </c>
      <c r="K171" s="228">
        <v>7</v>
      </c>
      <c r="L171" s="228" t="s">
        <v>147</v>
      </c>
      <c r="M171" s="228">
        <v>4</v>
      </c>
      <c r="N171" s="228" t="s">
        <v>147</v>
      </c>
      <c r="O171" s="230">
        <v>30</v>
      </c>
      <c r="P171" s="228">
        <v>17</v>
      </c>
      <c r="Q171" s="231">
        <v>47</v>
      </c>
    </row>
    <row r="172" spans="1:17">
      <c r="A172" s="95">
        <v>1452</v>
      </c>
      <c r="B172" s="109" t="s">
        <v>395</v>
      </c>
      <c r="C172" s="228">
        <v>5</v>
      </c>
      <c r="D172" s="229">
        <v>4</v>
      </c>
      <c r="E172" s="228">
        <v>5</v>
      </c>
      <c r="F172" s="229">
        <v>4</v>
      </c>
      <c r="G172" s="228">
        <v>8</v>
      </c>
      <c r="H172" s="229">
        <v>8</v>
      </c>
      <c r="I172" s="228">
        <v>15</v>
      </c>
      <c r="J172" s="228">
        <v>4</v>
      </c>
      <c r="K172" s="228">
        <v>14</v>
      </c>
      <c r="L172" s="228">
        <v>8</v>
      </c>
      <c r="M172" s="228">
        <v>16</v>
      </c>
      <c r="N172" s="228">
        <v>5</v>
      </c>
      <c r="O172" s="230">
        <v>63</v>
      </c>
      <c r="P172" s="228">
        <v>33</v>
      </c>
      <c r="Q172" s="231">
        <v>96</v>
      </c>
    </row>
    <row r="173" spans="1:17">
      <c r="A173" s="95">
        <v>1460</v>
      </c>
      <c r="B173" s="109" t="s">
        <v>396</v>
      </c>
      <c r="C173" s="228">
        <v>4</v>
      </c>
      <c r="D173" s="229">
        <v>0</v>
      </c>
      <c r="E173" s="228">
        <v>5</v>
      </c>
      <c r="F173" s="229">
        <v>9</v>
      </c>
      <c r="G173" s="228">
        <v>9</v>
      </c>
      <c r="H173" s="229">
        <v>8</v>
      </c>
      <c r="I173" s="228">
        <v>11</v>
      </c>
      <c r="J173" s="228">
        <v>12</v>
      </c>
      <c r="K173" s="228">
        <v>11</v>
      </c>
      <c r="L173" s="228">
        <v>6</v>
      </c>
      <c r="M173" s="228">
        <v>11</v>
      </c>
      <c r="N173" s="228">
        <v>5</v>
      </c>
      <c r="O173" s="230">
        <v>51</v>
      </c>
      <c r="P173" s="228">
        <v>40</v>
      </c>
      <c r="Q173" s="231">
        <v>91</v>
      </c>
    </row>
    <row r="174" spans="1:17">
      <c r="A174" s="95">
        <v>1461</v>
      </c>
      <c r="B174" s="109" t="s">
        <v>397</v>
      </c>
      <c r="C174" s="228">
        <v>5</v>
      </c>
      <c r="D174" s="229" t="s">
        <v>147</v>
      </c>
      <c r="E174" s="228">
        <v>5</v>
      </c>
      <c r="F174" s="229">
        <v>10</v>
      </c>
      <c r="G174" s="228">
        <v>7</v>
      </c>
      <c r="H174" s="229">
        <v>8</v>
      </c>
      <c r="I174" s="228">
        <v>14</v>
      </c>
      <c r="J174" s="228" t="s">
        <v>147</v>
      </c>
      <c r="K174" s="228">
        <v>13</v>
      </c>
      <c r="L174" s="228">
        <v>6</v>
      </c>
      <c r="M174" s="228">
        <v>10</v>
      </c>
      <c r="N174" s="228" t="s">
        <v>147</v>
      </c>
      <c r="O174" s="230">
        <v>54</v>
      </c>
      <c r="P174" s="228">
        <v>31</v>
      </c>
      <c r="Q174" s="231">
        <v>85</v>
      </c>
    </row>
    <row r="175" spans="1:17">
      <c r="A175" s="95">
        <v>1462</v>
      </c>
      <c r="B175" s="109" t="s">
        <v>398</v>
      </c>
      <c r="C175" s="228" t="s">
        <v>147</v>
      </c>
      <c r="D175" s="229">
        <v>12</v>
      </c>
      <c r="E175" s="228">
        <v>5</v>
      </c>
      <c r="F175" s="229">
        <v>9</v>
      </c>
      <c r="G175" s="228">
        <v>13</v>
      </c>
      <c r="H175" s="229">
        <v>9</v>
      </c>
      <c r="I175" s="228">
        <v>13</v>
      </c>
      <c r="J175" s="228">
        <v>13</v>
      </c>
      <c r="K175" s="228">
        <v>15</v>
      </c>
      <c r="L175" s="228">
        <v>10</v>
      </c>
      <c r="M175" s="228">
        <v>6</v>
      </c>
      <c r="N175" s="228" t="s">
        <v>147</v>
      </c>
      <c r="O175" s="230">
        <v>58</v>
      </c>
      <c r="P175" s="228">
        <v>55</v>
      </c>
      <c r="Q175" s="231">
        <v>113</v>
      </c>
    </row>
    <row r="176" spans="1:17">
      <c r="A176" s="95">
        <v>1463</v>
      </c>
      <c r="B176" s="109" t="s">
        <v>399</v>
      </c>
      <c r="C176" s="228">
        <v>14</v>
      </c>
      <c r="D176" s="229">
        <v>15</v>
      </c>
      <c r="E176" s="228">
        <v>16</v>
      </c>
      <c r="F176" s="229">
        <v>18</v>
      </c>
      <c r="G176" s="228">
        <v>27</v>
      </c>
      <c r="H176" s="229">
        <v>26</v>
      </c>
      <c r="I176" s="228">
        <v>49</v>
      </c>
      <c r="J176" s="228">
        <v>22</v>
      </c>
      <c r="K176" s="228">
        <v>55</v>
      </c>
      <c r="L176" s="228">
        <v>24</v>
      </c>
      <c r="M176" s="228">
        <v>25</v>
      </c>
      <c r="N176" s="228">
        <v>5</v>
      </c>
      <c r="O176" s="230">
        <v>186</v>
      </c>
      <c r="P176" s="228">
        <v>110</v>
      </c>
      <c r="Q176" s="231">
        <v>296</v>
      </c>
    </row>
    <row r="177" spans="1:17">
      <c r="A177" s="95">
        <v>1465</v>
      </c>
      <c r="B177" s="109" t="s">
        <v>400</v>
      </c>
      <c r="C177" s="228" t="s">
        <v>147</v>
      </c>
      <c r="D177" s="229" t="s">
        <v>147</v>
      </c>
      <c r="E177" s="228">
        <v>5</v>
      </c>
      <c r="F177" s="229" t="s">
        <v>147</v>
      </c>
      <c r="G177" s="228">
        <v>8</v>
      </c>
      <c r="H177" s="229" t="s">
        <v>147</v>
      </c>
      <c r="I177" s="228">
        <v>4</v>
      </c>
      <c r="J177" s="228" t="s">
        <v>147</v>
      </c>
      <c r="K177" s="228">
        <v>5</v>
      </c>
      <c r="L177" s="228">
        <v>6</v>
      </c>
      <c r="M177" s="228" t="s">
        <v>147</v>
      </c>
      <c r="N177" s="228">
        <v>0</v>
      </c>
      <c r="O177" s="230">
        <v>28</v>
      </c>
      <c r="P177" s="228">
        <v>14</v>
      </c>
      <c r="Q177" s="231">
        <v>42</v>
      </c>
    </row>
    <row r="178" spans="1:17">
      <c r="A178" s="95">
        <v>1466</v>
      </c>
      <c r="B178" s="109" t="s">
        <v>401</v>
      </c>
      <c r="C178" s="228" t="s">
        <v>147</v>
      </c>
      <c r="D178" s="229" t="s">
        <v>147</v>
      </c>
      <c r="E178" s="228" t="s">
        <v>147</v>
      </c>
      <c r="F178" s="229">
        <v>10</v>
      </c>
      <c r="G178" s="228">
        <v>6</v>
      </c>
      <c r="H178" s="229">
        <v>5</v>
      </c>
      <c r="I178" s="228">
        <v>12</v>
      </c>
      <c r="J178" s="228">
        <v>8</v>
      </c>
      <c r="K178" s="228">
        <v>9</v>
      </c>
      <c r="L178" s="228" t="s">
        <v>147</v>
      </c>
      <c r="M178" s="228">
        <v>13</v>
      </c>
      <c r="N178" s="228" t="s">
        <v>147</v>
      </c>
      <c r="O178" s="230">
        <v>46</v>
      </c>
      <c r="P178" s="228">
        <v>28</v>
      </c>
      <c r="Q178" s="231">
        <v>74</v>
      </c>
    </row>
    <row r="179" spans="1:17">
      <c r="A179" s="95">
        <v>1470</v>
      </c>
      <c r="B179" s="109" t="s">
        <v>402</v>
      </c>
      <c r="C179" s="228" t="s">
        <v>147</v>
      </c>
      <c r="D179" s="229" t="s">
        <v>147</v>
      </c>
      <c r="E179" s="228" t="s">
        <v>147</v>
      </c>
      <c r="F179" s="229" t="s">
        <v>147</v>
      </c>
      <c r="G179" s="228">
        <v>7</v>
      </c>
      <c r="H179" s="229">
        <v>11</v>
      </c>
      <c r="I179" s="228">
        <v>14</v>
      </c>
      <c r="J179" s="228">
        <v>4</v>
      </c>
      <c r="K179" s="228">
        <v>19</v>
      </c>
      <c r="L179" s="228">
        <v>7</v>
      </c>
      <c r="M179" s="228">
        <v>12</v>
      </c>
      <c r="N179" s="228">
        <v>4</v>
      </c>
      <c r="O179" s="230">
        <v>62</v>
      </c>
      <c r="P179" s="228">
        <v>34</v>
      </c>
      <c r="Q179" s="231">
        <v>96</v>
      </c>
    </row>
    <row r="180" spans="1:17">
      <c r="A180" s="95">
        <v>1471</v>
      </c>
      <c r="B180" s="109" t="s">
        <v>403</v>
      </c>
      <c r="C180" s="228" t="s">
        <v>147</v>
      </c>
      <c r="D180" s="229">
        <v>6</v>
      </c>
      <c r="E180" s="228">
        <v>12</v>
      </c>
      <c r="F180" s="229">
        <v>10</v>
      </c>
      <c r="G180" s="228">
        <v>16</v>
      </c>
      <c r="H180" s="229">
        <v>8</v>
      </c>
      <c r="I180" s="228">
        <v>22</v>
      </c>
      <c r="J180" s="228">
        <v>5</v>
      </c>
      <c r="K180" s="228">
        <v>14</v>
      </c>
      <c r="L180" s="228" t="s">
        <v>147</v>
      </c>
      <c r="M180" s="228" t="s">
        <v>147</v>
      </c>
      <c r="N180" s="228" t="s">
        <v>147</v>
      </c>
      <c r="O180" s="230">
        <v>73</v>
      </c>
      <c r="P180" s="228">
        <v>36</v>
      </c>
      <c r="Q180" s="231">
        <v>109</v>
      </c>
    </row>
    <row r="181" spans="1:17">
      <c r="A181" s="95">
        <v>1472</v>
      </c>
      <c r="B181" s="109" t="s">
        <v>404</v>
      </c>
      <c r="C181" s="228" t="s">
        <v>147</v>
      </c>
      <c r="D181" s="229" t="s">
        <v>147</v>
      </c>
      <c r="E181" s="228">
        <v>8</v>
      </c>
      <c r="F181" s="229">
        <v>9</v>
      </c>
      <c r="G181" s="228">
        <v>13</v>
      </c>
      <c r="H181" s="229">
        <v>9</v>
      </c>
      <c r="I181" s="228">
        <v>24</v>
      </c>
      <c r="J181" s="228">
        <v>8</v>
      </c>
      <c r="K181" s="228">
        <v>10</v>
      </c>
      <c r="L181" s="228">
        <v>12</v>
      </c>
      <c r="M181" s="228" t="s">
        <v>147</v>
      </c>
      <c r="N181" s="228" t="s">
        <v>147</v>
      </c>
      <c r="O181" s="230">
        <v>69</v>
      </c>
      <c r="P181" s="228">
        <v>46</v>
      </c>
      <c r="Q181" s="231">
        <v>115</v>
      </c>
    </row>
    <row r="182" spans="1:17">
      <c r="A182" s="95">
        <v>1473</v>
      </c>
      <c r="B182" s="109" t="s">
        <v>405</v>
      </c>
      <c r="C182" s="228" t="s">
        <v>147</v>
      </c>
      <c r="D182" s="229">
        <v>4</v>
      </c>
      <c r="E182" s="228" t="s">
        <v>147</v>
      </c>
      <c r="F182" s="229">
        <v>8</v>
      </c>
      <c r="G182" s="228">
        <v>10</v>
      </c>
      <c r="H182" s="229">
        <v>5</v>
      </c>
      <c r="I182" s="228">
        <v>12</v>
      </c>
      <c r="J182" s="228">
        <v>4</v>
      </c>
      <c r="K182" s="228">
        <v>7</v>
      </c>
      <c r="L182" s="228">
        <v>7</v>
      </c>
      <c r="M182" s="228">
        <v>7</v>
      </c>
      <c r="N182" s="228">
        <v>0</v>
      </c>
      <c r="O182" s="230">
        <v>44</v>
      </c>
      <c r="P182" s="228">
        <v>28</v>
      </c>
      <c r="Q182" s="231">
        <v>72</v>
      </c>
    </row>
    <row r="183" spans="1:17">
      <c r="A183" s="95">
        <v>1480</v>
      </c>
      <c r="B183" s="109" t="s">
        <v>406</v>
      </c>
      <c r="C183" s="228">
        <v>221</v>
      </c>
      <c r="D183" s="229">
        <v>299</v>
      </c>
      <c r="E183" s="228">
        <v>312</v>
      </c>
      <c r="F183" s="229">
        <v>294</v>
      </c>
      <c r="G183" s="228">
        <v>473</v>
      </c>
      <c r="H183" s="229">
        <v>326</v>
      </c>
      <c r="I183" s="228">
        <v>633</v>
      </c>
      <c r="J183" s="228">
        <v>297</v>
      </c>
      <c r="K183" s="228">
        <v>638</v>
      </c>
      <c r="L183" s="228">
        <v>203</v>
      </c>
      <c r="M183" s="228">
        <v>402</v>
      </c>
      <c r="N183" s="228">
        <v>83</v>
      </c>
      <c r="O183" s="230">
        <v>2679</v>
      </c>
      <c r="P183" s="228">
        <v>1502</v>
      </c>
      <c r="Q183" s="231">
        <v>4181</v>
      </c>
    </row>
    <row r="184" spans="1:17">
      <c r="A184" s="95">
        <v>1481</v>
      </c>
      <c r="B184" s="109" t="s">
        <v>407</v>
      </c>
      <c r="C184" s="228">
        <v>28</v>
      </c>
      <c r="D184" s="229">
        <v>33</v>
      </c>
      <c r="E184" s="228">
        <v>38</v>
      </c>
      <c r="F184" s="229">
        <v>28</v>
      </c>
      <c r="G184" s="228">
        <v>55</v>
      </c>
      <c r="H184" s="229">
        <v>39</v>
      </c>
      <c r="I184" s="228">
        <v>72</v>
      </c>
      <c r="J184" s="228">
        <v>37</v>
      </c>
      <c r="K184" s="228">
        <v>93</v>
      </c>
      <c r="L184" s="228">
        <v>16</v>
      </c>
      <c r="M184" s="228">
        <v>53</v>
      </c>
      <c r="N184" s="228">
        <v>9</v>
      </c>
      <c r="O184" s="230">
        <v>339</v>
      </c>
      <c r="P184" s="228">
        <v>162</v>
      </c>
      <c r="Q184" s="231">
        <v>501</v>
      </c>
    </row>
    <row r="185" spans="1:17">
      <c r="A185" s="95">
        <v>1482</v>
      </c>
      <c r="B185" s="109" t="s">
        <v>408</v>
      </c>
      <c r="C185" s="228">
        <v>13</v>
      </c>
      <c r="D185" s="229">
        <v>16</v>
      </c>
      <c r="E185" s="228">
        <v>28</v>
      </c>
      <c r="F185" s="229">
        <v>21</v>
      </c>
      <c r="G185" s="228">
        <v>35</v>
      </c>
      <c r="H185" s="229">
        <v>35</v>
      </c>
      <c r="I185" s="228">
        <v>74</v>
      </c>
      <c r="J185" s="228">
        <v>22</v>
      </c>
      <c r="K185" s="228">
        <v>76</v>
      </c>
      <c r="L185" s="228">
        <v>32</v>
      </c>
      <c r="M185" s="228">
        <v>39</v>
      </c>
      <c r="N185" s="228">
        <v>6</v>
      </c>
      <c r="O185" s="230">
        <v>265</v>
      </c>
      <c r="P185" s="228">
        <v>132</v>
      </c>
      <c r="Q185" s="231">
        <v>397</v>
      </c>
    </row>
    <row r="186" spans="1:17">
      <c r="A186" s="95">
        <v>1484</v>
      </c>
      <c r="B186" s="109" t="s">
        <v>409</v>
      </c>
      <c r="C186" s="228" t="s">
        <v>147</v>
      </c>
      <c r="D186" s="229" t="s">
        <v>147</v>
      </c>
      <c r="E186" s="228">
        <v>9</v>
      </c>
      <c r="F186" s="229">
        <v>9</v>
      </c>
      <c r="G186" s="228">
        <v>10</v>
      </c>
      <c r="H186" s="229">
        <v>9</v>
      </c>
      <c r="I186" s="228">
        <v>15</v>
      </c>
      <c r="J186" s="228">
        <v>4</v>
      </c>
      <c r="K186" s="228">
        <v>13</v>
      </c>
      <c r="L186" s="228">
        <v>4</v>
      </c>
      <c r="M186" s="228" t="s">
        <v>147</v>
      </c>
      <c r="N186" s="228" t="s">
        <v>147</v>
      </c>
      <c r="O186" s="230">
        <v>60</v>
      </c>
      <c r="P186" s="228">
        <v>36</v>
      </c>
      <c r="Q186" s="231">
        <v>96</v>
      </c>
    </row>
    <row r="187" spans="1:17">
      <c r="A187" s="95">
        <v>1485</v>
      </c>
      <c r="B187" s="109" t="s">
        <v>410</v>
      </c>
      <c r="C187" s="228">
        <v>29</v>
      </c>
      <c r="D187" s="229">
        <v>33</v>
      </c>
      <c r="E187" s="228">
        <v>41</v>
      </c>
      <c r="F187" s="229">
        <v>41</v>
      </c>
      <c r="G187" s="228">
        <v>60</v>
      </c>
      <c r="H187" s="229">
        <v>36</v>
      </c>
      <c r="I187" s="228">
        <v>99</v>
      </c>
      <c r="J187" s="228">
        <v>53</v>
      </c>
      <c r="K187" s="228">
        <v>90</v>
      </c>
      <c r="L187" s="228">
        <v>34</v>
      </c>
      <c r="M187" s="228">
        <v>48</v>
      </c>
      <c r="N187" s="228">
        <v>9</v>
      </c>
      <c r="O187" s="230">
        <v>367</v>
      </c>
      <c r="P187" s="228">
        <v>206</v>
      </c>
      <c r="Q187" s="231">
        <v>573</v>
      </c>
    </row>
    <row r="188" spans="1:17">
      <c r="A188" s="95">
        <v>1486</v>
      </c>
      <c r="B188" s="109" t="s">
        <v>411</v>
      </c>
      <c r="C188" s="228">
        <v>4</v>
      </c>
      <c r="D188" s="229" t="s">
        <v>147</v>
      </c>
      <c r="E188" s="228">
        <v>10</v>
      </c>
      <c r="F188" s="229">
        <v>8</v>
      </c>
      <c r="G188" s="228">
        <v>9</v>
      </c>
      <c r="H188" s="229">
        <v>4</v>
      </c>
      <c r="I188" s="228">
        <v>17</v>
      </c>
      <c r="J188" s="228">
        <v>8</v>
      </c>
      <c r="K188" s="228">
        <v>15</v>
      </c>
      <c r="L188" s="228">
        <v>8</v>
      </c>
      <c r="M188" s="228">
        <v>14</v>
      </c>
      <c r="N188" s="228" t="s">
        <v>147</v>
      </c>
      <c r="O188" s="230">
        <v>69</v>
      </c>
      <c r="P188" s="228">
        <v>38</v>
      </c>
      <c r="Q188" s="231">
        <v>107</v>
      </c>
    </row>
    <row r="189" spans="1:17">
      <c r="A189" s="95">
        <v>1487</v>
      </c>
      <c r="B189" s="109" t="s">
        <v>412</v>
      </c>
      <c r="C189" s="228">
        <v>14</v>
      </c>
      <c r="D189" s="229">
        <v>12</v>
      </c>
      <c r="E189" s="228">
        <v>25</v>
      </c>
      <c r="F189" s="229">
        <v>23</v>
      </c>
      <c r="G189" s="228">
        <v>39</v>
      </c>
      <c r="H189" s="229">
        <v>24</v>
      </c>
      <c r="I189" s="228">
        <v>75</v>
      </c>
      <c r="J189" s="228">
        <v>16</v>
      </c>
      <c r="K189" s="228">
        <v>50</v>
      </c>
      <c r="L189" s="228">
        <v>19</v>
      </c>
      <c r="M189" s="228">
        <v>37</v>
      </c>
      <c r="N189" s="228">
        <v>7</v>
      </c>
      <c r="O189" s="230">
        <v>240</v>
      </c>
      <c r="P189" s="228">
        <v>101</v>
      </c>
      <c r="Q189" s="231">
        <v>341</v>
      </c>
    </row>
    <row r="190" spans="1:17">
      <c r="A190" s="95">
        <v>1488</v>
      </c>
      <c r="B190" s="109" t="s">
        <v>413</v>
      </c>
      <c r="C190" s="228">
        <v>26</v>
      </c>
      <c r="D190" s="229">
        <v>29</v>
      </c>
      <c r="E190" s="228">
        <v>30</v>
      </c>
      <c r="F190" s="229">
        <v>32</v>
      </c>
      <c r="G190" s="228">
        <v>68</v>
      </c>
      <c r="H190" s="229">
        <v>23</v>
      </c>
      <c r="I190" s="228">
        <v>64</v>
      </c>
      <c r="J190" s="228">
        <v>20</v>
      </c>
      <c r="K190" s="228">
        <v>66</v>
      </c>
      <c r="L190" s="228">
        <v>27</v>
      </c>
      <c r="M190" s="228">
        <v>25</v>
      </c>
      <c r="N190" s="228">
        <v>7</v>
      </c>
      <c r="O190" s="230">
        <v>279</v>
      </c>
      <c r="P190" s="228">
        <v>138</v>
      </c>
      <c r="Q190" s="231">
        <v>417</v>
      </c>
    </row>
    <row r="191" spans="1:17">
      <c r="A191" s="95">
        <v>1489</v>
      </c>
      <c r="B191" s="109" t="s">
        <v>414</v>
      </c>
      <c r="C191" s="228">
        <v>14</v>
      </c>
      <c r="D191" s="229">
        <v>20</v>
      </c>
      <c r="E191" s="228">
        <v>32</v>
      </c>
      <c r="F191" s="229">
        <v>22</v>
      </c>
      <c r="G191" s="228">
        <v>36</v>
      </c>
      <c r="H191" s="229">
        <v>27</v>
      </c>
      <c r="I191" s="228">
        <v>66</v>
      </c>
      <c r="J191" s="228">
        <v>23</v>
      </c>
      <c r="K191" s="228">
        <v>51</v>
      </c>
      <c r="L191" s="228">
        <v>28</v>
      </c>
      <c r="M191" s="228">
        <v>34</v>
      </c>
      <c r="N191" s="228">
        <v>13</v>
      </c>
      <c r="O191" s="230">
        <v>233</v>
      </c>
      <c r="P191" s="228">
        <v>133</v>
      </c>
      <c r="Q191" s="231">
        <v>366</v>
      </c>
    </row>
    <row r="192" spans="1:17">
      <c r="A192" s="95">
        <v>1490</v>
      </c>
      <c r="B192" s="109" t="s">
        <v>415</v>
      </c>
      <c r="C192" s="228">
        <v>36</v>
      </c>
      <c r="D192" s="229">
        <v>48</v>
      </c>
      <c r="E192" s="228">
        <v>68</v>
      </c>
      <c r="F192" s="229">
        <v>39</v>
      </c>
      <c r="G192" s="228">
        <v>105</v>
      </c>
      <c r="H192" s="229">
        <v>67</v>
      </c>
      <c r="I192" s="228">
        <v>143</v>
      </c>
      <c r="J192" s="228">
        <v>61</v>
      </c>
      <c r="K192" s="228">
        <v>148</v>
      </c>
      <c r="L192" s="228">
        <v>44</v>
      </c>
      <c r="M192" s="228">
        <v>76</v>
      </c>
      <c r="N192" s="228">
        <v>16</v>
      </c>
      <c r="O192" s="230">
        <v>576</v>
      </c>
      <c r="P192" s="228">
        <v>275</v>
      </c>
      <c r="Q192" s="231">
        <v>851</v>
      </c>
    </row>
    <row r="193" spans="1:17">
      <c r="A193" s="95">
        <v>1491</v>
      </c>
      <c r="B193" s="109" t="s">
        <v>416</v>
      </c>
      <c r="C193" s="228">
        <v>10</v>
      </c>
      <c r="D193" s="229">
        <v>9</v>
      </c>
      <c r="E193" s="228">
        <v>16</v>
      </c>
      <c r="F193" s="229">
        <v>16</v>
      </c>
      <c r="G193" s="228">
        <v>27</v>
      </c>
      <c r="H193" s="229">
        <v>20</v>
      </c>
      <c r="I193" s="228">
        <v>36</v>
      </c>
      <c r="J193" s="228">
        <v>21</v>
      </c>
      <c r="K193" s="228">
        <v>44</v>
      </c>
      <c r="L193" s="228">
        <v>10</v>
      </c>
      <c r="M193" s="228">
        <v>26</v>
      </c>
      <c r="N193" s="228">
        <v>15</v>
      </c>
      <c r="O193" s="230">
        <v>159</v>
      </c>
      <c r="P193" s="228">
        <v>91</v>
      </c>
      <c r="Q193" s="231">
        <v>250</v>
      </c>
    </row>
    <row r="194" spans="1:17">
      <c r="A194" s="95">
        <v>1492</v>
      </c>
      <c r="B194" s="109" t="s">
        <v>417</v>
      </c>
      <c r="C194" s="228">
        <v>9</v>
      </c>
      <c r="D194" s="229" t="s">
        <v>147</v>
      </c>
      <c r="E194" s="228">
        <v>7</v>
      </c>
      <c r="F194" s="229">
        <v>7</v>
      </c>
      <c r="G194" s="228">
        <v>15</v>
      </c>
      <c r="H194" s="229">
        <v>9</v>
      </c>
      <c r="I194" s="228">
        <v>33</v>
      </c>
      <c r="J194" s="228">
        <v>13</v>
      </c>
      <c r="K194" s="228">
        <v>29</v>
      </c>
      <c r="L194" s="228">
        <v>11</v>
      </c>
      <c r="M194" s="228">
        <v>15</v>
      </c>
      <c r="N194" s="228" t="s">
        <v>147</v>
      </c>
      <c r="O194" s="230">
        <v>108</v>
      </c>
      <c r="P194" s="228">
        <v>47</v>
      </c>
      <c r="Q194" s="231">
        <v>155</v>
      </c>
    </row>
    <row r="195" spans="1:17">
      <c r="A195" s="95">
        <v>1493</v>
      </c>
      <c r="B195" s="109" t="s">
        <v>418</v>
      </c>
      <c r="C195" s="228">
        <v>7</v>
      </c>
      <c r="D195" s="229">
        <v>6</v>
      </c>
      <c r="E195" s="228">
        <v>5</v>
      </c>
      <c r="F195" s="229">
        <v>11</v>
      </c>
      <c r="G195" s="228">
        <v>21</v>
      </c>
      <c r="H195" s="229">
        <v>13</v>
      </c>
      <c r="I195" s="228">
        <v>19</v>
      </c>
      <c r="J195" s="228">
        <v>9</v>
      </c>
      <c r="K195" s="228">
        <v>22</v>
      </c>
      <c r="L195" s="228">
        <v>6</v>
      </c>
      <c r="M195" s="228">
        <v>19</v>
      </c>
      <c r="N195" s="228">
        <v>0</v>
      </c>
      <c r="O195" s="230">
        <v>93</v>
      </c>
      <c r="P195" s="228">
        <v>45</v>
      </c>
      <c r="Q195" s="231">
        <v>138</v>
      </c>
    </row>
    <row r="196" spans="1:17">
      <c r="A196" s="95">
        <v>1494</v>
      </c>
      <c r="B196" s="109" t="s">
        <v>419</v>
      </c>
      <c r="C196" s="228">
        <v>7</v>
      </c>
      <c r="D196" s="229">
        <v>22</v>
      </c>
      <c r="E196" s="228">
        <v>23</v>
      </c>
      <c r="F196" s="229">
        <v>19</v>
      </c>
      <c r="G196" s="228">
        <v>36</v>
      </c>
      <c r="H196" s="229">
        <v>21</v>
      </c>
      <c r="I196" s="228">
        <v>56</v>
      </c>
      <c r="J196" s="228">
        <v>29</v>
      </c>
      <c r="K196" s="228">
        <v>56</v>
      </c>
      <c r="L196" s="228">
        <v>15</v>
      </c>
      <c r="M196" s="228">
        <v>28</v>
      </c>
      <c r="N196" s="228">
        <v>16</v>
      </c>
      <c r="O196" s="230">
        <v>206</v>
      </c>
      <c r="P196" s="228">
        <v>122</v>
      </c>
      <c r="Q196" s="231">
        <v>328</v>
      </c>
    </row>
    <row r="197" spans="1:17">
      <c r="A197" s="95">
        <v>1495</v>
      </c>
      <c r="B197" s="109" t="s">
        <v>420</v>
      </c>
      <c r="C197" s="228">
        <v>7</v>
      </c>
      <c r="D197" s="229">
        <v>6</v>
      </c>
      <c r="E197" s="228">
        <v>9</v>
      </c>
      <c r="F197" s="229" t="s">
        <v>147</v>
      </c>
      <c r="G197" s="228">
        <v>22</v>
      </c>
      <c r="H197" s="229">
        <v>12</v>
      </c>
      <c r="I197" s="228">
        <v>30</v>
      </c>
      <c r="J197" s="228">
        <v>11</v>
      </c>
      <c r="K197" s="228">
        <v>27</v>
      </c>
      <c r="L197" s="228">
        <v>10</v>
      </c>
      <c r="M197" s="228">
        <v>18</v>
      </c>
      <c r="N197" s="228" t="s">
        <v>147</v>
      </c>
      <c r="O197" s="230">
        <v>113</v>
      </c>
      <c r="P197" s="228">
        <v>48</v>
      </c>
      <c r="Q197" s="231">
        <v>161</v>
      </c>
    </row>
    <row r="198" spans="1:17">
      <c r="A198" s="95">
        <v>1496</v>
      </c>
      <c r="B198" s="109" t="s">
        <v>421</v>
      </c>
      <c r="C198" s="228">
        <v>26</v>
      </c>
      <c r="D198" s="229">
        <v>18</v>
      </c>
      <c r="E198" s="228">
        <v>30</v>
      </c>
      <c r="F198" s="229">
        <v>32</v>
      </c>
      <c r="G198" s="228">
        <v>51</v>
      </c>
      <c r="H198" s="229">
        <v>29</v>
      </c>
      <c r="I198" s="228">
        <v>71</v>
      </c>
      <c r="J198" s="228">
        <v>33</v>
      </c>
      <c r="K198" s="228">
        <v>71</v>
      </c>
      <c r="L198" s="228">
        <v>22</v>
      </c>
      <c r="M198" s="228">
        <v>32</v>
      </c>
      <c r="N198" s="228">
        <v>10</v>
      </c>
      <c r="O198" s="230">
        <v>281</v>
      </c>
      <c r="P198" s="228">
        <v>144</v>
      </c>
      <c r="Q198" s="231">
        <v>425</v>
      </c>
    </row>
    <row r="199" spans="1:17">
      <c r="A199" s="95">
        <v>1497</v>
      </c>
      <c r="B199" s="109" t="s">
        <v>422</v>
      </c>
      <c r="C199" s="228">
        <v>5</v>
      </c>
      <c r="D199" s="229" t="s">
        <v>147</v>
      </c>
      <c r="E199" s="228">
        <v>5</v>
      </c>
      <c r="F199" s="229">
        <v>13</v>
      </c>
      <c r="G199" s="228">
        <v>16</v>
      </c>
      <c r="H199" s="229">
        <v>10</v>
      </c>
      <c r="I199" s="228">
        <v>10</v>
      </c>
      <c r="J199" s="228">
        <v>8</v>
      </c>
      <c r="K199" s="228">
        <v>16</v>
      </c>
      <c r="L199" s="228">
        <v>6</v>
      </c>
      <c r="M199" s="228">
        <v>8</v>
      </c>
      <c r="N199" s="228" t="s">
        <v>147</v>
      </c>
      <c r="O199" s="230">
        <v>60</v>
      </c>
      <c r="P199" s="228">
        <v>42</v>
      </c>
      <c r="Q199" s="231">
        <v>102</v>
      </c>
    </row>
    <row r="200" spans="1:17">
      <c r="A200" s="95">
        <v>1498</v>
      </c>
      <c r="B200" s="109" t="s">
        <v>423</v>
      </c>
      <c r="C200" s="228">
        <v>0</v>
      </c>
      <c r="D200" s="229" t="s">
        <v>147</v>
      </c>
      <c r="E200" s="228">
        <v>11</v>
      </c>
      <c r="F200" s="229">
        <v>9</v>
      </c>
      <c r="G200" s="228">
        <v>11</v>
      </c>
      <c r="H200" s="229">
        <v>7</v>
      </c>
      <c r="I200" s="228">
        <v>34</v>
      </c>
      <c r="J200" s="228">
        <v>6</v>
      </c>
      <c r="K200" s="228">
        <v>20</v>
      </c>
      <c r="L200" s="228">
        <v>5</v>
      </c>
      <c r="M200" s="228">
        <v>18</v>
      </c>
      <c r="N200" s="228" t="s">
        <v>147</v>
      </c>
      <c r="O200" s="230">
        <v>94</v>
      </c>
      <c r="P200" s="228">
        <v>35</v>
      </c>
      <c r="Q200" s="231">
        <v>129</v>
      </c>
    </row>
    <row r="201" spans="1:17">
      <c r="A201" s="118">
        <v>1499</v>
      </c>
      <c r="B201" s="119" t="s">
        <v>424</v>
      </c>
      <c r="C201" s="228">
        <v>14</v>
      </c>
      <c r="D201" s="229">
        <v>18</v>
      </c>
      <c r="E201" s="228">
        <v>17</v>
      </c>
      <c r="F201" s="229">
        <v>12</v>
      </c>
      <c r="G201" s="228">
        <v>34</v>
      </c>
      <c r="H201" s="229">
        <v>33</v>
      </c>
      <c r="I201" s="228">
        <v>62</v>
      </c>
      <c r="J201" s="228">
        <v>23</v>
      </c>
      <c r="K201" s="228">
        <v>58</v>
      </c>
      <c r="L201" s="228">
        <v>20</v>
      </c>
      <c r="M201" s="228">
        <v>38</v>
      </c>
      <c r="N201" s="228">
        <v>9</v>
      </c>
      <c r="O201" s="230">
        <v>223</v>
      </c>
      <c r="P201" s="228">
        <v>115</v>
      </c>
      <c r="Q201" s="231">
        <v>338</v>
      </c>
    </row>
    <row r="202" spans="1:17">
      <c r="A202" s="104">
        <v>17</v>
      </c>
      <c r="B202" s="110" t="s">
        <v>543</v>
      </c>
      <c r="C202" s="232">
        <v>119</v>
      </c>
      <c r="D202" s="233">
        <v>147</v>
      </c>
      <c r="E202" s="232">
        <v>165</v>
      </c>
      <c r="F202" s="233">
        <v>150</v>
      </c>
      <c r="G202" s="232">
        <v>281</v>
      </c>
      <c r="H202" s="233">
        <v>193</v>
      </c>
      <c r="I202" s="232">
        <v>427</v>
      </c>
      <c r="J202" s="232">
        <v>202</v>
      </c>
      <c r="K202" s="232">
        <v>438</v>
      </c>
      <c r="L202" s="232">
        <v>129</v>
      </c>
      <c r="M202" s="232">
        <v>222</v>
      </c>
      <c r="N202" s="232">
        <v>49</v>
      </c>
      <c r="O202" s="234">
        <v>1652</v>
      </c>
      <c r="P202" s="232">
        <v>870</v>
      </c>
      <c r="Q202" s="235">
        <v>2522</v>
      </c>
    </row>
    <row r="203" spans="1:17">
      <c r="A203" s="95">
        <v>1715</v>
      </c>
      <c r="B203" s="109" t="s">
        <v>425</v>
      </c>
      <c r="C203" s="228" t="s">
        <v>147</v>
      </c>
      <c r="D203" s="229">
        <v>4</v>
      </c>
      <c r="E203" s="228" t="s">
        <v>147</v>
      </c>
      <c r="F203" s="229">
        <v>4</v>
      </c>
      <c r="G203" s="228">
        <v>9</v>
      </c>
      <c r="H203" s="229">
        <v>5</v>
      </c>
      <c r="I203" s="228">
        <v>19</v>
      </c>
      <c r="J203" s="228">
        <v>8</v>
      </c>
      <c r="K203" s="228">
        <v>8</v>
      </c>
      <c r="L203" s="228" t="s">
        <v>147</v>
      </c>
      <c r="M203" s="228">
        <v>9</v>
      </c>
      <c r="N203" s="228" t="s">
        <v>147</v>
      </c>
      <c r="O203" s="230">
        <v>58</v>
      </c>
      <c r="P203" s="228">
        <v>23</v>
      </c>
      <c r="Q203" s="231">
        <v>81</v>
      </c>
    </row>
    <row r="204" spans="1:17">
      <c r="A204" s="95">
        <v>1730</v>
      </c>
      <c r="B204" s="109" t="s">
        <v>426</v>
      </c>
      <c r="C204" s="228">
        <v>8</v>
      </c>
      <c r="D204" s="229">
        <v>6</v>
      </c>
      <c r="E204" s="228">
        <v>5</v>
      </c>
      <c r="F204" s="229" t="s">
        <v>147</v>
      </c>
      <c r="G204" s="228">
        <v>8</v>
      </c>
      <c r="H204" s="229">
        <v>7</v>
      </c>
      <c r="I204" s="228">
        <v>11</v>
      </c>
      <c r="J204" s="228">
        <v>12</v>
      </c>
      <c r="K204" s="228">
        <v>23</v>
      </c>
      <c r="L204" s="228">
        <v>4</v>
      </c>
      <c r="M204" s="228">
        <v>12</v>
      </c>
      <c r="N204" s="228" t="s">
        <v>147</v>
      </c>
      <c r="O204" s="230">
        <v>67</v>
      </c>
      <c r="P204" s="228">
        <v>33</v>
      </c>
      <c r="Q204" s="231">
        <v>100</v>
      </c>
    </row>
    <row r="205" spans="1:17">
      <c r="A205" s="95">
        <v>1737</v>
      </c>
      <c r="B205" s="109" t="s">
        <v>427</v>
      </c>
      <c r="C205" s="228" t="s">
        <v>147</v>
      </c>
      <c r="D205" s="229">
        <v>7</v>
      </c>
      <c r="E205" s="228" t="s">
        <v>147</v>
      </c>
      <c r="F205" s="229">
        <v>6</v>
      </c>
      <c r="G205" s="228">
        <v>14</v>
      </c>
      <c r="H205" s="229">
        <v>6</v>
      </c>
      <c r="I205" s="228">
        <v>21</v>
      </c>
      <c r="J205" s="228">
        <v>12</v>
      </c>
      <c r="K205" s="228">
        <v>14</v>
      </c>
      <c r="L205" s="228" t="s">
        <v>147</v>
      </c>
      <c r="M205" s="228">
        <v>7</v>
      </c>
      <c r="N205" s="228" t="s">
        <v>147</v>
      </c>
      <c r="O205" s="230">
        <v>63</v>
      </c>
      <c r="P205" s="228">
        <v>37</v>
      </c>
      <c r="Q205" s="231">
        <v>100</v>
      </c>
    </row>
    <row r="206" spans="1:17">
      <c r="A206" s="95">
        <v>1760</v>
      </c>
      <c r="B206" s="109" t="s">
        <v>428</v>
      </c>
      <c r="C206" s="228" t="s">
        <v>147</v>
      </c>
      <c r="D206" s="229" t="s">
        <v>147</v>
      </c>
      <c r="E206" s="228">
        <v>5</v>
      </c>
      <c r="F206" s="229" t="s">
        <v>147</v>
      </c>
      <c r="G206" s="228" t="s">
        <v>147</v>
      </c>
      <c r="H206" s="229">
        <v>6</v>
      </c>
      <c r="I206" s="228">
        <v>7</v>
      </c>
      <c r="J206" s="228" t="s">
        <v>147</v>
      </c>
      <c r="K206" s="228">
        <v>8</v>
      </c>
      <c r="L206" s="228" t="s">
        <v>147</v>
      </c>
      <c r="M206" s="228" t="s">
        <v>147</v>
      </c>
      <c r="N206" s="228" t="s">
        <v>147</v>
      </c>
      <c r="O206" s="230">
        <v>25</v>
      </c>
      <c r="P206" s="228">
        <v>18</v>
      </c>
      <c r="Q206" s="231">
        <v>43</v>
      </c>
    </row>
    <row r="207" spans="1:17">
      <c r="A207" s="95">
        <v>1761</v>
      </c>
      <c r="B207" s="109" t="s">
        <v>429</v>
      </c>
      <c r="C207" s="228" t="s">
        <v>147</v>
      </c>
      <c r="D207" s="229">
        <v>11</v>
      </c>
      <c r="E207" s="228">
        <v>6</v>
      </c>
      <c r="F207" s="229">
        <v>10</v>
      </c>
      <c r="G207" s="228">
        <v>8</v>
      </c>
      <c r="H207" s="229">
        <v>7</v>
      </c>
      <c r="I207" s="228">
        <v>18</v>
      </c>
      <c r="J207" s="228">
        <v>12</v>
      </c>
      <c r="K207" s="228">
        <v>18</v>
      </c>
      <c r="L207" s="228" t="s">
        <v>147</v>
      </c>
      <c r="M207" s="228" t="s">
        <v>147</v>
      </c>
      <c r="N207" s="228" t="s">
        <v>147</v>
      </c>
      <c r="O207" s="230">
        <v>57</v>
      </c>
      <c r="P207" s="228">
        <v>46</v>
      </c>
      <c r="Q207" s="231">
        <v>103</v>
      </c>
    </row>
    <row r="208" spans="1:17">
      <c r="A208" s="95">
        <v>1762</v>
      </c>
      <c r="B208" s="109" t="s">
        <v>430</v>
      </c>
      <c r="C208" s="228" t="s">
        <v>147</v>
      </c>
      <c r="D208" s="229" t="s">
        <v>147</v>
      </c>
      <c r="E208" s="228" t="s">
        <v>147</v>
      </c>
      <c r="F208" s="229" t="s">
        <v>147</v>
      </c>
      <c r="G208" s="228">
        <v>8</v>
      </c>
      <c r="H208" s="229" t="s">
        <v>147</v>
      </c>
      <c r="I208" s="228">
        <v>9</v>
      </c>
      <c r="J208" s="228">
        <v>7</v>
      </c>
      <c r="K208" s="228">
        <v>9</v>
      </c>
      <c r="L208" s="228" t="s">
        <v>147</v>
      </c>
      <c r="M208" s="228" t="s">
        <v>147</v>
      </c>
      <c r="N208" s="228" t="s">
        <v>147</v>
      </c>
      <c r="O208" s="230">
        <v>32</v>
      </c>
      <c r="P208" s="228">
        <v>18</v>
      </c>
      <c r="Q208" s="231">
        <v>50</v>
      </c>
    </row>
    <row r="209" spans="1:17">
      <c r="A209" s="95">
        <v>1763</v>
      </c>
      <c r="B209" s="109" t="s">
        <v>431</v>
      </c>
      <c r="C209" s="228" t="s">
        <v>147</v>
      </c>
      <c r="D209" s="229" t="s">
        <v>147</v>
      </c>
      <c r="E209" s="228">
        <v>5</v>
      </c>
      <c r="F209" s="229">
        <v>4</v>
      </c>
      <c r="G209" s="228">
        <v>11</v>
      </c>
      <c r="H209" s="229">
        <v>6</v>
      </c>
      <c r="I209" s="228">
        <v>14</v>
      </c>
      <c r="J209" s="228">
        <v>6</v>
      </c>
      <c r="K209" s="228">
        <v>14</v>
      </c>
      <c r="L209" s="228" t="s">
        <v>147</v>
      </c>
      <c r="M209" s="228" t="s">
        <v>147</v>
      </c>
      <c r="N209" s="228" t="s">
        <v>147</v>
      </c>
      <c r="O209" s="230">
        <v>52</v>
      </c>
      <c r="P209" s="228">
        <v>21</v>
      </c>
      <c r="Q209" s="231">
        <v>73</v>
      </c>
    </row>
    <row r="210" spans="1:17">
      <c r="A210" s="95">
        <v>1764</v>
      </c>
      <c r="B210" s="109" t="s">
        <v>432</v>
      </c>
      <c r="C210" s="228" t="s">
        <v>147</v>
      </c>
      <c r="D210" s="229" t="s">
        <v>147</v>
      </c>
      <c r="E210" s="228" t="s">
        <v>147</v>
      </c>
      <c r="F210" s="229" t="s">
        <v>147</v>
      </c>
      <c r="G210" s="228">
        <v>8</v>
      </c>
      <c r="H210" s="229">
        <v>4</v>
      </c>
      <c r="I210" s="228">
        <v>10</v>
      </c>
      <c r="J210" s="228" t="s">
        <v>147</v>
      </c>
      <c r="K210" s="228">
        <v>9</v>
      </c>
      <c r="L210" s="228" t="s">
        <v>147</v>
      </c>
      <c r="M210" s="228">
        <v>10</v>
      </c>
      <c r="N210" s="228">
        <v>4</v>
      </c>
      <c r="O210" s="230">
        <v>41</v>
      </c>
      <c r="P210" s="228">
        <v>17</v>
      </c>
      <c r="Q210" s="231">
        <v>58</v>
      </c>
    </row>
    <row r="211" spans="1:17">
      <c r="A211" s="95">
        <v>1765</v>
      </c>
      <c r="B211" s="109" t="s">
        <v>433</v>
      </c>
      <c r="C211" s="228">
        <v>8</v>
      </c>
      <c r="D211" s="229">
        <v>8</v>
      </c>
      <c r="E211" s="228">
        <v>11</v>
      </c>
      <c r="F211" s="229">
        <v>10</v>
      </c>
      <c r="G211" s="228">
        <v>6</v>
      </c>
      <c r="H211" s="229" t="s">
        <v>147</v>
      </c>
      <c r="I211" s="228">
        <v>22</v>
      </c>
      <c r="J211" s="228">
        <v>7</v>
      </c>
      <c r="K211" s="228">
        <v>19</v>
      </c>
      <c r="L211" s="228">
        <v>7</v>
      </c>
      <c r="M211" s="228">
        <v>12</v>
      </c>
      <c r="N211" s="228" t="s">
        <v>147</v>
      </c>
      <c r="O211" s="230">
        <v>78</v>
      </c>
      <c r="P211" s="228">
        <v>41</v>
      </c>
      <c r="Q211" s="231">
        <v>119</v>
      </c>
    </row>
    <row r="212" spans="1:17">
      <c r="A212" s="95">
        <v>1766</v>
      </c>
      <c r="B212" s="109" t="s">
        <v>434</v>
      </c>
      <c r="C212" s="228" t="s">
        <v>147</v>
      </c>
      <c r="D212" s="229">
        <v>4</v>
      </c>
      <c r="E212" s="228">
        <v>5</v>
      </c>
      <c r="F212" s="229" t="s">
        <v>147</v>
      </c>
      <c r="G212" s="228">
        <v>7</v>
      </c>
      <c r="H212" s="229">
        <v>7</v>
      </c>
      <c r="I212" s="228">
        <v>12</v>
      </c>
      <c r="J212" s="228">
        <v>7</v>
      </c>
      <c r="K212" s="228">
        <v>12</v>
      </c>
      <c r="L212" s="228" t="s">
        <v>147</v>
      </c>
      <c r="M212" s="228" t="s">
        <v>147</v>
      </c>
      <c r="N212" s="228">
        <v>0</v>
      </c>
      <c r="O212" s="230">
        <v>41</v>
      </c>
      <c r="P212" s="228">
        <v>22</v>
      </c>
      <c r="Q212" s="231">
        <v>63</v>
      </c>
    </row>
    <row r="213" spans="1:17">
      <c r="A213" s="95">
        <v>1780</v>
      </c>
      <c r="B213" s="109" t="s">
        <v>435</v>
      </c>
      <c r="C213" s="228">
        <v>33</v>
      </c>
      <c r="D213" s="229">
        <v>46</v>
      </c>
      <c r="E213" s="228">
        <v>54</v>
      </c>
      <c r="F213" s="229">
        <v>52</v>
      </c>
      <c r="G213" s="228">
        <v>97</v>
      </c>
      <c r="H213" s="229">
        <v>57</v>
      </c>
      <c r="I213" s="228">
        <v>118</v>
      </c>
      <c r="J213" s="228">
        <v>62</v>
      </c>
      <c r="K213" s="228">
        <v>135</v>
      </c>
      <c r="L213" s="228">
        <v>40</v>
      </c>
      <c r="M213" s="228">
        <v>70</v>
      </c>
      <c r="N213" s="228">
        <v>16</v>
      </c>
      <c r="O213" s="230">
        <v>507</v>
      </c>
      <c r="P213" s="228">
        <v>273</v>
      </c>
      <c r="Q213" s="231">
        <v>780</v>
      </c>
    </row>
    <row r="214" spans="1:17">
      <c r="A214" s="95">
        <v>1781</v>
      </c>
      <c r="B214" s="109" t="s">
        <v>436</v>
      </c>
      <c r="C214" s="228">
        <v>13</v>
      </c>
      <c r="D214" s="229">
        <v>16</v>
      </c>
      <c r="E214" s="228">
        <v>18</v>
      </c>
      <c r="F214" s="229">
        <v>16</v>
      </c>
      <c r="G214" s="228">
        <v>38</v>
      </c>
      <c r="H214" s="229">
        <v>26</v>
      </c>
      <c r="I214" s="228">
        <v>44</v>
      </c>
      <c r="J214" s="228">
        <v>11</v>
      </c>
      <c r="K214" s="228">
        <v>39</v>
      </c>
      <c r="L214" s="228">
        <v>11</v>
      </c>
      <c r="M214" s="228">
        <v>15</v>
      </c>
      <c r="N214" s="228">
        <v>4</v>
      </c>
      <c r="O214" s="230">
        <v>167</v>
      </c>
      <c r="P214" s="228">
        <v>84</v>
      </c>
      <c r="Q214" s="231">
        <v>251</v>
      </c>
    </row>
    <row r="215" spans="1:17">
      <c r="A215" s="95">
        <v>1782</v>
      </c>
      <c r="B215" s="109" t="s">
        <v>437</v>
      </c>
      <c r="C215" s="228">
        <v>8</v>
      </c>
      <c r="D215" s="229">
        <v>8</v>
      </c>
      <c r="E215" s="228">
        <v>4</v>
      </c>
      <c r="F215" s="229" t="s">
        <v>147</v>
      </c>
      <c r="G215" s="228">
        <v>7</v>
      </c>
      <c r="H215" s="229">
        <v>10</v>
      </c>
      <c r="I215" s="228">
        <v>28</v>
      </c>
      <c r="J215" s="228">
        <v>15</v>
      </c>
      <c r="K215" s="228">
        <v>20</v>
      </c>
      <c r="L215" s="228">
        <v>5</v>
      </c>
      <c r="M215" s="228">
        <v>12</v>
      </c>
      <c r="N215" s="228" t="s">
        <v>147</v>
      </c>
      <c r="O215" s="230">
        <v>79</v>
      </c>
      <c r="P215" s="228">
        <v>41</v>
      </c>
      <c r="Q215" s="231">
        <v>120</v>
      </c>
    </row>
    <row r="216" spans="1:17">
      <c r="A216" s="95">
        <v>1783</v>
      </c>
      <c r="B216" s="109" t="s">
        <v>438</v>
      </c>
      <c r="C216" s="228">
        <v>5</v>
      </c>
      <c r="D216" s="229">
        <v>7</v>
      </c>
      <c r="E216" s="228">
        <v>7</v>
      </c>
      <c r="F216" s="229">
        <v>4</v>
      </c>
      <c r="G216" s="228">
        <v>7</v>
      </c>
      <c r="H216" s="229">
        <v>8</v>
      </c>
      <c r="I216" s="228">
        <v>12</v>
      </c>
      <c r="J216" s="228">
        <v>6</v>
      </c>
      <c r="K216" s="228">
        <v>20</v>
      </c>
      <c r="L216" s="228" t="s">
        <v>147</v>
      </c>
      <c r="M216" s="228">
        <v>6</v>
      </c>
      <c r="N216" s="228" t="s">
        <v>147</v>
      </c>
      <c r="O216" s="230">
        <v>57</v>
      </c>
      <c r="P216" s="228">
        <v>29</v>
      </c>
      <c r="Q216" s="231">
        <v>86</v>
      </c>
    </row>
    <row r="217" spans="1:17">
      <c r="A217" s="95">
        <v>1784</v>
      </c>
      <c r="B217" s="109" t="s">
        <v>439</v>
      </c>
      <c r="C217" s="228">
        <v>10</v>
      </c>
      <c r="D217" s="229">
        <v>10</v>
      </c>
      <c r="E217" s="228">
        <v>15</v>
      </c>
      <c r="F217" s="229">
        <v>21</v>
      </c>
      <c r="G217" s="228">
        <v>30</v>
      </c>
      <c r="H217" s="229">
        <v>25</v>
      </c>
      <c r="I217" s="228">
        <v>48</v>
      </c>
      <c r="J217" s="228">
        <v>15</v>
      </c>
      <c r="K217" s="228">
        <v>63</v>
      </c>
      <c r="L217" s="228">
        <v>22</v>
      </c>
      <c r="M217" s="228">
        <v>32</v>
      </c>
      <c r="N217" s="228">
        <v>6</v>
      </c>
      <c r="O217" s="230">
        <v>198</v>
      </c>
      <c r="P217" s="228">
        <v>99</v>
      </c>
      <c r="Q217" s="231">
        <v>297</v>
      </c>
    </row>
    <row r="218" spans="1:17">
      <c r="A218" s="118">
        <v>1785</v>
      </c>
      <c r="B218" s="119" t="s">
        <v>440</v>
      </c>
      <c r="C218" s="228">
        <v>13</v>
      </c>
      <c r="D218" s="229">
        <v>11</v>
      </c>
      <c r="E218" s="228">
        <v>13</v>
      </c>
      <c r="F218" s="229">
        <v>11</v>
      </c>
      <c r="G218" s="228">
        <v>21</v>
      </c>
      <c r="H218" s="229" t="s">
        <v>147</v>
      </c>
      <c r="I218" s="228">
        <v>34</v>
      </c>
      <c r="J218" s="228">
        <v>17</v>
      </c>
      <c r="K218" s="228">
        <v>27</v>
      </c>
      <c r="L218" s="228">
        <v>17</v>
      </c>
      <c r="M218" s="228">
        <v>22</v>
      </c>
      <c r="N218" s="228" t="s">
        <v>147</v>
      </c>
      <c r="O218" s="230">
        <v>130</v>
      </c>
      <c r="P218" s="228">
        <v>68</v>
      </c>
      <c r="Q218" s="231">
        <v>198</v>
      </c>
    </row>
    <row r="219" spans="1:17">
      <c r="A219" s="104">
        <v>18</v>
      </c>
      <c r="B219" s="110" t="s">
        <v>544</v>
      </c>
      <c r="C219" s="232">
        <v>131</v>
      </c>
      <c r="D219" s="233">
        <v>156</v>
      </c>
      <c r="E219" s="232">
        <v>238</v>
      </c>
      <c r="F219" s="233">
        <v>176</v>
      </c>
      <c r="G219" s="232">
        <v>373</v>
      </c>
      <c r="H219" s="233">
        <v>217</v>
      </c>
      <c r="I219" s="232">
        <v>449</v>
      </c>
      <c r="J219" s="232">
        <v>251</v>
      </c>
      <c r="K219" s="232">
        <v>407</v>
      </c>
      <c r="L219" s="232">
        <v>132</v>
      </c>
      <c r="M219" s="232">
        <v>227</v>
      </c>
      <c r="N219" s="232">
        <v>61</v>
      </c>
      <c r="O219" s="234">
        <v>1825</v>
      </c>
      <c r="P219" s="232">
        <v>993</v>
      </c>
      <c r="Q219" s="235">
        <v>2818</v>
      </c>
    </row>
    <row r="220" spans="1:17">
      <c r="A220" s="95">
        <v>1814</v>
      </c>
      <c r="B220" s="109" t="s">
        <v>442</v>
      </c>
      <c r="C220" s="228" t="s">
        <v>147</v>
      </c>
      <c r="D220" s="229">
        <v>4</v>
      </c>
      <c r="E220" s="228" t="s">
        <v>147</v>
      </c>
      <c r="F220" s="229">
        <v>4</v>
      </c>
      <c r="G220" s="228">
        <v>7</v>
      </c>
      <c r="H220" s="229">
        <v>5</v>
      </c>
      <c r="I220" s="228">
        <v>11</v>
      </c>
      <c r="J220" s="228">
        <v>5</v>
      </c>
      <c r="K220" s="228">
        <v>6</v>
      </c>
      <c r="L220" s="228" t="s">
        <v>147</v>
      </c>
      <c r="M220" s="228">
        <v>5</v>
      </c>
      <c r="N220" s="228" t="s">
        <v>147</v>
      </c>
      <c r="O220" s="230">
        <v>34</v>
      </c>
      <c r="P220" s="228">
        <v>24</v>
      </c>
      <c r="Q220" s="231">
        <v>58</v>
      </c>
    </row>
    <row r="221" spans="1:17">
      <c r="A221" s="95">
        <v>1860</v>
      </c>
      <c r="B221" s="109" t="s">
        <v>762</v>
      </c>
      <c r="C221" s="228">
        <v>0</v>
      </c>
      <c r="D221" s="229" t="s">
        <v>147</v>
      </c>
      <c r="E221" s="228">
        <v>8</v>
      </c>
      <c r="F221" s="229">
        <v>5</v>
      </c>
      <c r="G221" s="228">
        <v>6</v>
      </c>
      <c r="H221" s="229">
        <v>4</v>
      </c>
      <c r="I221" s="228">
        <v>9</v>
      </c>
      <c r="J221" s="228">
        <v>5</v>
      </c>
      <c r="K221" s="228">
        <v>11</v>
      </c>
      <c r="L221" s="228" t="s">
        <v>147</v>
      </c>
      <c r="M221" s="228">
        <v>6</v>
      </c>
      <c r="N221" s="228" t="s">
        <v>147</v>
      </c>
      <c r="O221" s="230">
        <v>40</v>
      </c>
      <c r="P221" s="228">
        <v>19</v>
      </c>
      <c r="Q221" s="231">
        <v>59</v>
      </c>
    </row>
    <row r="222" spans="1:17">
      <c r="A222" s="95">
        <v>1861</v>
      </c>
      <c r="B222" s="109" t="s">
        <v>444</v>
      </c>
      <c r="C222" s="228">
        <v>17</v>
      </c>
      <c r="D222" s="229">
        <v>16</v>
      </c>
      <c r="E222" s="228">
        <v>25</v>
      </c>
      <c r="F222" s="229">
        <v>19</v>
      </c>
      <c r="G222" s="228">
        <v>44</v>
      </c>
      <c r="H222" s="229">
        <v>19</v>
      </c>
      <c r="I222" s="228">
        <v>56</v>
      </c>
      <c r="J222" s="228">
        <v>22</v>
      </c>
      <c r="K222" s="228">
        <v>25</v>
      </c>
      <c r="L222" s="228">
        <v>9</v>
      </c>
      <c r="M222" s="228">
        <v>12</v>
      </c>
      <c r="N222" s="228">
        <v>5</v>
      </c>
      <c r="O222" s="230">
        <v>179</v>
      </c>
      <c r="P222" s="228">
        <v>90</v>
      </c>
      <c r="Q222" s="231">
        <v>269</v>
      </c>
    </row>
    <row r="223" spans="1:17">
      <c r="A223" s="95">
        <v>1862</v>
      </c>
      <c r="B223" s="109" t="s">
        <v>445</v>
      </c>
      <c r="C223" s="228" t="s">
        <v>147</v>
      </c>
      <c r="D223" s="229">
        <v>5</v>
      </c>
      <c r="E223" s="228" t="s">
        <v>147</v>
      </c>
      <c r="F223" s="229" t="s">
        <v>147</v>
      </c>
      <c r="G223" s="228">
        <v>11</v>
      </c>
      <c r="H223" s="229">
        <v>7</v>
      </c>
      <c r="I223" s="228">
        <v>19</v>
      </c>
      <c r="J223" s="228">
        <v>13</v>
      </c>
      <c r="K223" s="228">
        <v>8</v>
      </c>
      <c r="L223" s="228">
        <v>6</v>
      </c>
      <c r="M223" s="228">
        <v>10</v>
      </c>
      <c r="N223" s="228" t="s">
        <v>147</v>
      </c>
      <c r="O223" s="230">
        <v>54</v>
      </c>
      <c r="P223" s="228">
        <v>34</v>
      </c>
      <c r="Q223" s="231">
        <v>88</v>
      </c>
    </row>
    <row r="224" spans="1:17">
      <c r="A224" s="95">
        <v>1863</v>
      </c>
      <c r="B224" s="109" t="s">
        <v>446</v>
      </c>
      <c r="C224" s="228" t="s">
        <v>147</v>
      </c>
      <c r="D224" s="229">
        <v>7</v>
      </c>
      <c r="E224" s="228">
        <v>8</v>
      </c>
      <c r="F224" s="229" t="s">
        <v>147</v>
      </c>
      <c r="G224" s="228">
        <v>11</v>
      </c>
      <c r="H224" s="229">
        <v>5</v>
      </c>
      <c r="I224" s="228">
        <v>8</v>
      </c>
      <c r="J224" s="228">
        <v>7</v>
      </c>
      <c r="K224" s="228">
        <v>11</v>
      </c>
      <c r="L224" s="228">
        <v>4</v>
      </c>
      <c r="M224" s="228" t="s">
        <v>147</v>
      </c>
      <c r="N224" s="228" t="s">
        <v>147</v>
      </c>
      <c r="O224" s="230">
        <v>46</v>
      </c>
      <c r="P224" s="228">
        <v>25</v>
      </c>
      <c r="Q224" s="231">
        <v>71</v>
      </c>
    </row>
    <row r="225" spans="1:17">
      <c r="A225" s="95">
        <v>1864</v>
      </c>
      <c r="B225" s="109" t="s">
        <v>447</v>
      </c>
      <c r="C225" s="228" t="s">
        <v>147</v>
      </c>
      <c r="D225" s="229" t="s">
        <v>147</v>
      </c>
      <c r="E225" s="228" t="s">
        <v>147</v>
      </c>
      <c r="F225" s="229" t="s">
        <v>147</v>
      </c>
      <c r="G225" s="228">
        <v>10</v>
      </c>
      <c r="H225" s="229">
        <v>6</v>
      </c>
      <c r="I225" s="228">
        <v>14</v>
      </c>
      <c r="J225" s="228">
        <v>4</v>
      </c>
      <c r="K225" s="228">
        <v>13</v>
      </c>
      <c r="L225" s="228">
        <v>5</v>
      </c>
      <c r="M225" s="228">
        <v>0</v>
      </c>
      <c r="N225" s="228" t="s">
        <v>147</v>
      </c>
      <c r="O225" s="230">
        <v>45</v>
      </c>
      <c r="P225" s="228">
        <v>20</v>
      </c>
      <c r="Q225" s="231">
        <v>65</v>
      </c>
    </row>
    <row r="226" spans="1:17">
      <c r="A226" s="95">
        <v>1880</v>
      </c>
      <c r="B226" s="109" t="s">
        <v>441</v>
      </c>
      <c r="C226" s="228">
        <v>65</v>
      </c>
      <c r="D226" s="229">
        <v>71</v>
      </c>
      <c r="E226" s="228">
        <v>113</v>
      </c>
      <c r="F226" s="229">
        <v>94</v>
      </c>
      <c r="G226" s="228">
        <v>161</v>
      </c>
      <c r="H226" s="229">
        <v>99</v>
      </c>
      <c r="I226" s="228">
        <v>177</v>
      </c>
      <c r="J226" s="228">
        <v>102</v>
      </c>
      <c r="K226" s="228">
        <v>193</v>
      </c>
      <c r="L226" s="228">
        <v>62</v>
      </c>
      <c r="M226" s="228">
        <v>111</v>
      </c>
      <c r="N226" s="228">
        <v>32</v>
      </c>
      <c r="O226" s="230">
        <v>820</v>
      </c>
      <c r="P226" s="228">
        <v>460</v>
      </c>
      <c r="Q226" s="231">
        <v>1280</v>
      </c>
    </row>
    <row r="227" spans="1:17">
      <c r="A227" s="95">
        <v>1881</v>
      </c>
      <c r="B227" s="109" t="s">
        <v>448</v>
      </c>
      <c r="C227" s="228">
        <v>7</v>
      </c>
      <c r="D227" s="229">
        <v>6</v>
      </c>
      <c r="E227" s="228">
        <v>17</v>
      </c>
      <c r="F227" s="229">
        <v>8</v>
      </c>
      <c r="G227" s="228">
        <v>21</v>
      </c>
      <c r="H227" s="229">
        <v>17</v>
      </c>
      <c r="I227" s="228">
        <v>38</v>
      </c>
      <c r="J227" s="228">
        <v>14</v>
      </c>
      <c r="K227" s="228">
        <v>19</v>
      </c>
      <c r="L227" s="228">
        <v>5</v>
      </c>
      <c r="M227" s="228">
        <v>15</v>
      </c>
      <c r="N227" s="228">
        <v>4</v>
      </c>
      <c r="O227" s="230">
        <v>117</v>
      </c>
      <c r="P227" s="228">
        <v>54</v>
      </c>
      <c r="Q227" s="231">
        <v>171</v>
      </c>
    </row>
    <row r="228" spans="1:17">
      <c r="A228" s="95">
        <v>1882</v>
      </c>
      <c r="B228" s="109" t="s">
        <v>449</v>
      </c>
      <c r="C228" s="228" t="s">
        <v>147</v>
      </c>
      <c r="D228" s="229">
        <v>8</v>
      </c>
      <c r="E228" s="228">
        <v>6</v>
      </c>
      <c r="F228" s="229">
        <v>5</v>
      </c>
      <c r="G228" s="228">
        <v>21</v>
      </c>
      <c r="H228" s="229">
        <v>8</v>
      </c>
      <c r="I228" s="228">
        <v>15</v>
      </c>
      <c r="J228" s="228">
        <v>12</v>
      </c>
      <c r="K228" s="228">
        <v>20</v>
      </c>
      <c r="L228" s="228" t="s">
        <v>147</v>
      </c>
      <c r="M228" s="228" t="s">
        <v>147</v>
      </c>
      <c r="N228" s="228" t="s">
        <v>147</v>
      </c>
      <c r="O228" s="230">
        <v>68</v>
      </c>
      <c r="P228" s="228">
        <v>41</v>
      </c>
      <c r="Q228" s="231">
        <v>109</v>
      </c>
    </row>
    <row r="229" spans="1:17">
      <c r="A229" s="95">
        <v>1883</v>
      </c>
      <c r="B229" s="109" t="s">
        <v>450</v>
      </c>
      <c r="C229" s="228">
        <v>17</v>
      </c>
      <c r="D229" s="229">
        <v>18</v>
      </c>
      <c r="E229" s="228">
        <v>24</v>
      </c>
      <c r="F229" s="229">
        <v>10</v>
      </c>
      <c r="G229" s="228">
        <v>37</v>
      </c>
      <c r="H229" s="229">
        <v>22</v>
      </c>
      <c r="I229" s="228">
        <v>48</v>
      </c>
      <c r="J229" s="228">
        <v>34</v>
      </c>
      <c r="K229" s="228">
        <v>43</v>
      </c>
      <c r="L229" s="228">
        <v>15</v>
      </c>
      <c r="M229" s="228">
        <v>27</v>
      </c>
      <c r="N229" s="228">
        <v>4</v>
      </c>
      <c r="O229" s="230">
        <v>196</v>
      </c>
      <c r="P229" s="228">
        <v>103</v>
      </c>
      <c r="Q229" s="231">
        <v>299</v>
      </c>
    </row>
    <row r="230" spans="1:17">
      <c r="A230" s="95">
        <v>1884</v>
      </c>
      <c r="B230" s="109" t="s">
        <v>451</v>
      </c>
      <c r="C230" s="228" t="s">
        <v>147</v>
      </c>
      <c r="D230" s="229">
        <v>5</v>
      </c>
      <c r="E230" s="228">
        <v>8</v>
      </c>
      <c r="F230" s="229">
        <v>8</v>
      </c>
      <c r="G230" s="228">
        <v>16</v>
      </c>
      <c r="H230" s="229">
        <v>8</v>
      </c>
      <c r="I230" s="228">
        <v>18</v>
      </c>
      <c r="J230" s="228">
        <v>16</v>
      </c>
      <c r="K230" s="228">
        <v>18</v>
      </c>
      <c r="L230" s="228">
        <v>4</v>
      </c>
      <c r="M230" s="228" t="s">
        <v>147</v>
      </c>
      <c r="N230" s="228">
        <v>0</v>
      </c>
      <c r="O230" s="230">
        <v>71</v>
      </c>
      <c r="P230" s="228">
        <v>41</v>
      </c>
      <c r="Q230" s="231">
        <v>112</v>
      </c>
    </row>
    <row r="231" spans="1:17">
      <c r="A231" s="118">
        <v>1885</v>
      </c>
      <c r="B231" s="119" t="s">
        <v>452</v>
      </c>
      <c r="C231" s="228">
        <v>10</v>
      </c>
      <c r="D231" s="229">
        <v>13</v>
      </c>
      <c r="E231" s="228">
        <v>17</v>
      </c>
      <c r="F231" s="229">
        <v>19</v>
      </c>
      <c r="G231" s="228">
        <v>28</v>
      </c>
      <c r="H231" s="229">
        <v>17</v>
      </c>
      <c r="I231" s="228">
        <v>36</v>
      </c>
      <c r="J231" s="228">
        <v>17</v>
      </c>
      <c r="K231" s="228">
        <v>40</v>
      </c>
      <c r="L231" s="228">
        <v>10</v>
      </c>
      <c r="M231" s="228">
        <v>24</v>
      </c>
      <c r="N231" s="228">
        <v>6</v>
      </c>
      <c r="O231" s="230">
        <v>155</v>
      </c>
      <c r="P231" s="228">
        <v>82</v>
      </c>
      <c r="Q231" s="231">
        <v>237</v>
      </c>
    </row>
    <row r="232" spans="1:17">
      <c r="A232" s="104">
        <v>19</v>
      </c>
      <c r="B232" s="110" t="s">
        <v>551</v>
      </c>
      <c r="C232" s="232">
        <v>123</v>
      </c>
      <c r="D232" s="233">
        <v>164</v>
      </c>
      <c r="E232" s="232">
        <v>213</v>
      </c>
      <c r="F232" s="233">
        <v>193</v>
      </c>
      <c r="G232" s="232">
        <v>330</v>
      </c>
      <c r="H232" s="233">
        <v>222</v>
      </c>
      <c r="I232" s="232">
        <v>440</v>
      </c>
      <c r="J232" s="232">
        <v>235</v>
      </c>
      <c r="K232" s="232">
        <v>400</v>
      </c>
      <c r="L232" s="232">
        <v>174</v>
      </c>
      <c r="M232" s="232">
        <v>258</v>
      </c>
      <c r="N232" s="232">
        <v>64</v>
      </c>
      <c r="O232" s="234">
        <v>1764</v>
      </c>
      <c r="P232" s="232">
        <v>1052</v>
      </c>
      <c r="Q232" s="235">
        <v>2816</v>
      </c>
    </row>
    <row r="233" spans="1:17">
      <c r="A233" s="95">
        <v>1904</v>
      </c>
      <c r="B233" s="109" t="s">
        <v>453</v>
      </c>
      <c r="C233" s="228" t="s">
        <v>147</v>
      </c>
      <c r="D233" s="229" t="s">
        <v>147</v>
      </c>
      <c r="E233" s="228">
        <v>0</v>
      </c>
      <c r="F233" s="229" t="s">
        <v>147</v>
      </c>
      <c r="G233" s="228">
        <v>5</v>
      </c>
      <c r="H233" s="229">
        <v>6</v>
      </c>
      <c r="I233" s="228">
        <v>8</v>
      </c>
      <c r="J233" s="228">
        <v>5</v>
      </c>
      <c r="K233" s="228">
        <v>9</v>
      </c>
      <c r="L233" s="228" t="s">
        <v>147</v>
      </c>
      <c r="M233" s="228" t="s">
        <v>147</v>
      </c>
      <c r="N233" s="228" t="s">
        <v>147</v>
      </c>
      <c r="O233" s="230">
        <v>26</v>
      </c>
      <c r="P233" s="228">
        <v>18</v>
      </c>
      <c r="Q233" s="231">
        <v>44</v>
      </c>
    </row>
    <row r="234" spans="1:17">
      <c r="A234" s="95">
        <v>1907</v>
      </c>
      <c r="B234" s="109" t="s">
        <v>454</v>
      </c>
      <c r="C234" s="228">
        <v>7</v>
      </c>
      <c r="D234" s="229">
        <v>8</v>
      </c>
      <c r="E234" s="228">
        <v>11</v>
      </c>
      <c r="F234" s="229" t="s">
        <v>147</v>
      </c>
      <c r="G234" s="228">
        <v>14</v>
      </c>
      <c r="H234" s="229">
        <v>15</v>
      </c>
      <c r="I234" s="228">
        <v>13</v>
      </c>
      <c r="J234" s="228">
        <v>6</v>
      </c>
      <c r="K234" s="228">
        <v>19</v>
      </c>
      <c r="L234" s="228">
        <v>5</v>
      </c>
      <c r="M234" s="228">
        <v>9</v>
      </c>
      <c r="N234" s="228" t="s">
        <v>147</v>
      </c>
      <c r="O234" s="230">
        <v>73</v>
      </c>
      <c r="P234" s="228">
        <v>39</v>
      </c>
      <c r="Q234" s="231">
        <v>112</v>
      </c>
    </row>
    <row r="235" spans="1:17">
      <c r="A235" s="95">
        <v>1960</v>
      </c>
      <c r="B235" s="109" t="s">
        <v>455</v>
      </c>
      <c r="C235" s="228" t="s">
        <v>147</v>
      </c>
      <c r="D235" s="229">
        <v>7</v>
      </c>
      <c r="E235" s="228" t="s">
        <v>147</v>
      </c>
      <c r="F235" s="229">
        <v>8</v>
      </c>
      <c r="G235" s="228">
        <v>6</v>
      </c>
      <c r="H235" s="229" t="s">
        <v>147</v>
      </c>
      <c r="I235" s="228">
        <v>10</v>
      </c>
      <c r="J235" s="228" t="s">
        <v>147</v>
      </c>
      <c r="K235" s="228">
        <v>9</v>
      </c>
      <c r="L235" s="228">
        <v>0</v>
      </c>
      <c r="M235" s="228">
        <v>6</v>
      </c>
      <c r="N235" s="228">
        <v>0</v>
      </c>
      <c r="O235" s="230">
        <v>36</v>
      </c>
      <c r="P235" s="228">
        <v>22</v>
      </c>
      <c r="Q235" s="231">
        <v>58</v>
      </c>
    </row>
    <row r="236" spans="1:17">
      <c r="A236" s="95">
        <v>1961</v>
      </c>
      <c r="B236" s="109" t="s">
        <v>456</v>
      </c>
      <c r="C236" s="228">
        <v>6</v>
      </c>
      <c r="D236" s="229" t="s">
        <v>147</v>
      </c>
      <c r="E236" s="228">
        <v>14</v>
      </c>
      <c r="F236" s="229">
        <v>16</v>
      </c>
      <c r="G236" s="228">
        <v>26</v>
      </c>
      <c r="H236" s="229">
        <v>11</v>
      </c>
      <c r="I236" s="228">
        <v>26</v>
      </c>
      <c r="J236" s="228">
        <v>15</v>
      </c>
      <c r="K236" s="228">
        <v>21</v>
      </c>
      <c r="L236" s="228">
        <v>12</v>
      </c>
      <c r="M236" s="228">
        <v>14</v>
      </c>
      <c r="N236" s="228" t="s">
        <v>147</v>
      </c>
      <c r="O236" s="230">
        <v>107</v>
      </c>
      <c r="P236" s="228">
        <v>59</v>
      </c>
      <c r="Q236" s="231">
        <v>166</v>
      </c>
    </row>
    <row r="237" spans="1:17">
      <c r="A237" s="95">
        <v>1962</v>
      </c>
      <c r="B237" s="109" t="s">
        <v>457</v>
      </c>
      <c r="C237" s="228" t="s">
        <v>147</v>
      </c>
      <c r="D237" s="229">
        <v>4</v>
      </c>
      <c r="E237" s="228" t="s">
        <v>147</v>
      </c>
      <c r="F237" s="229">
        <v>5</v>
      </c>
      <c r="G237" s="228">
        <v>4</v>
      </c>
      <c r="H237" s="229">
        <v>10</v>
      </c>
      <c r="I237" s="228">
        <v>12</v>
      </c>
      <c r="J237" s="228" t="s">
        <v>147</v>
      </c>
      <c r="K237" s="228">
        <v>9</v>
      </c>
      <c r="L237" s="228" t="s">
        <v>147</v>
      </c>
      <c r="M237" s="228">
        <v>5</v>
      </c>
      <c r="N237" s="228">
        <v>4</v>
      </c>
      <c r="O237" s="230">
        <v>33</v>
      </c>
      <c r="P237" s="228">
        <v>29</v>
      </c>
      <c r="Q237" s="231">
        <v>62</v>
      </c>
    </row>
    <row r="238" spans="1:17">
      <c r="A238" s="95">
        <v>1980</v>
      </c>
      <c r="B238" s="109" t="s">
        <v>458</v>
      </c>
      <c r="C238" s="228">
        <v>69</v>
      </c>
      <c r="D238" s="229">
        <v>91</v>
      </c>
      <c r="E238" s="228">
        <v>117</v>
      </c>
      <c r="F238" s="229">
        <v>90</v>
      </c>
      <c r="G238" s="228">
        <v>174</v>
      </c>
      <c r="H238" s="229">
        <v>112</v>
      </c>
      <c r="I238" s="228">
        <v>233</v>
      </c>
      <c r="J238" s="228">
        <v>133</v>
      </c>
      <c r="K238" s="228">
        <v>191</v>
      </c>
      <c r="L238" s="228">
        <v>91</v>
      </c>
      <c r="M238" s="228">
        <v>146</v>
      </c>
      <c r="N238" s="228">
        <v>23</v>
      </c>
      <c r="O238" s="230">
        <v>930</v>
      </c>
      <c r="P238" s="228">
        <v>540</v>
      </c>
      <c r="Q238" s="231">
        <v>1470</v>
      </c>
    </row>
    <row r="239" spans="1:17">
      <c r="A239" s="95">
        <v>1981</v>
      </c>
      <c r="B239" s="109" t="s">
        <v>459</v>
      </c>
      <c r="C239" s="228">
        <v>11</v>
      </c>
      <c r="D239" s="229">
        <v>18</v>
      </c>
      <c r="E239" s="228">
        <v>10</v>
      </c>
      <c r="F239" s="229">
        <v>24</v>
      </c>
      <c r="G239" s="228">
        <v>25</v>
      </c>
      <c r="H239" s="229">
        <v>17</v>
      </c>
      <c r="I239" s="228">
        <v>38</v>
      </c>
      <c r="J239" s="228">
        <v>17</v>
      </c>
      <c r="K239" s="228">
        <v>33</v>
      </c>
      <c r="L239" s="228">
        <v>20</v>
      </c>
      <c r="M239" s="228">
        <v>22</v>
      </c>
      <c r="N239" s="228">
        <v>8</v>
      </c>
      <c r="O239" s="230">
        <v>139</v>
      </c>
      <c r="P239" s="228">
        <v>104</v>
      </c>
      <c r="Q239" s="231">
        <v>243</v>
      </c>
    </row>
    <row r="240" spans="1:17">
      <c r="A240" s="95">
        <v>1982</v>
      </c>
      <c r="B240" s="109" t="s">
        <v>460</v>
      </c>
      <c r="C240" s="228">
        <v>4</v>
      </c>
      <c r="D240" s="229">
        <v>10</v>
      </c>
      <c r="E240" s="228">
        <v>19</v>
      </c>
      <c r="F240" s="229">
        <v>11</v>
      </c>
      <c r="G240" s="228">
        <v>20</v>
      </c>
      <c r="H240" s="229">
        <v>10</v>
      </c>
      <c r="I240" s="228">
        <v>22</v>
      </c>
      <c r="J240" s="228">
        <v>17</v>
      </c>
      <c r="K240" s="228">
        <v>26</v>
      </c>
      <c r="L240" s="228">
        <v>5</v>
      </c>
      <c r="M240" s="228">
        <v>11</v>
      </c>
      <c r="N240" s="228">
        <v>7</v>
      </c>
      <c r="O240" s="230">
        <v>102</v>
      </c>
      <c r="P240" s="228">
        <v>60</v>
      </c>
      <c r="Q240" s="231">
        <v>162</v>
      </c>
    </row>
    <row r="241" spans="1:17">
      <c r="A241" s="95">
        <v>1983</v>
      </c>
      <c r="B241" s="109" t="s">
        <v>461</v>
      </c>
      <c r="C241" s="228">
        <v>16</v>
      </c>
      <c r="D241" s="229">
        <v>15</v>
      </c>
      <c r="E241" s="228">
        <v>21</v>
      </c>
      <c r="F241" s="229">
        <v>20</v>
      </c>
      <c r="G241" s="228">
        <v>36</v>
      </c>
      <c r="H241" s="229">
        <v>20</v>
      </c>
      <c r="I241" s="228">
        <v>53</v>
      </c>
      <c r="J241" s="228">
        <v>23</v>
      </c>
      <c r="K241" s="228">
        <v>50</v>
      </c>
      <c r="L241" s="228">
        <v>21</v>
      </c>
      <c r="M241" s="228">
        <v>30</v>
      </c>
      <c r="N241" s="228">
        <v>10</v>
      </c>
      <c r="O241" s="230">
        <v>206</v>
      </c>
      <c r="P241" s="228">
        <v>109</v>
      </c>
      <c r="Q241" s="231">
        <v>315</v>
      </c>
    </row>
    <row r="242" spans="1:17">
      <c r="A242" s="118">
        <v>1984</v>
      </c>
      <c r="B242" s="119" t="s">
        <v>462</v>
      </c>
      <c r="C242" s="228">
        <v>7</v>
      </c>
      <c r="D242" s="229">
        <v>7</v>
      </c>
      <c r="E242" s="228">
        <v>15</v>
      </c>
      <c r="F242" s="229">
        <v>14</v>
      </c>
      <c r="G242" s="228">
        <v>20</v>
      </c>
      <c r="H242" s="229">
        <v>17</v>
      </c>
      <c r="I242" s="228">
        <v>25</v>
      </c>
      <c r="J242" s="228">
        <v>13</v>
      </c>
      <c r="K242" s="228">
        <v>33</v>
      </c>
      <c r="L242" s="228">
        <v>15</v>
      </c>
      <c r="M242" s="228">
        <v>12</v>
      </c>
      <c r="N242" s="228">
        <v>6</v>
      </c>
      <c r="O242" s="230">
        <v>112</v>
      </c>
      <c r="P242" s="228">
        <v>72</v>
      </c>
      <c r="Q242" s="231">
        <v>184</v>
      </c>
    </row>
    <row r="243" spans="1:17">
      <c r="A243" s="104">
        <v>20</v>
      </c>
      <c r="B243" s="110" t="s">
        <v>545</v>
      </c>
      <c r="C243" s="232">
        <v>122</v>
      </c>
      <c r="D243" s="233">
        <v>128</v>
      </c>
      <c r="E243" s="232">
        <v>207</v>
      </c>
      <c r="F243" s="233">
        <v>177</v>
      </c>
      <c r="G243" s="232">
        <v>359</v>
      </c>
      <c r="H243" s="233">
        <v>228</v>
      </c>
      <c r="I243" s="232">
        <v>441</v>
      </c>
      <c r="J243" s="232">
        <v>229</v>
      </c>
      <c r="K243" s="232">
        <v>412</v>
      </c>
      <c r="L243" s="232">
        <v>149</v>
      </c>
      <c r="M243" s="232">
        <v>216</v>
      </c>
      <c r="N243" s="232">
        <v>54</v>
      </c>
      <c r="O243" s="234">
        <v>1757</v>
      </c>
      <c r="P243" s="232">
        <v>965</v>
      </c>
      <c r="Q243" s="235">
        <v>2722</v>
      </c>
    </row>
    <row r="244" spans="1:17">
      <c r="A244" s="95">
        <v>2021</v>
      </c>
      <c r="B244" s="109" t="s">
        <v>463</v>
      </c>
      <c r="C244" s="228">
        <v>4</v>
      </c>
      <c r="D244" s="229" t="s">
        <v>147</v>
      </c>
      <c r="E244" s="228">
        <v>6</v>
      </c>
      <c r="F244" s="229">
        <v>4</v>
      </c>
      <c r="G244" s="228">
        <v>18</v>
      </c>
      <c r="H244" s="229">
        <v>7</v>
      </c>
      <c r="I244" s="228">
        <v>13</v>
      </c>
      <c r="J244" s="228">
        <v>11</v>
      </c>
      <c r="K244" s="228">
        <v>13</v>
      </c>
      <c r="L244" s="228" t="s">
        <v>147</v>
      </c>
      <c r="M244" s="228">
        <v>5</v>
      </c>
      <c r="N244" s="228">
        <v>0</v>
      </c>
      <c r="O244" s="230">
        <v>59</v>
      </c>
      <c r="P244" s="228">
        <v>30</v>
      </c>
      <c r="Q244" s="231">
        <v>89</v>
      </c>
    </row>
    <row r="245" spans="1:17">
      <c r="A245" s="95">
        <v>2023</v>
      </c>
      <c r="B245" s="109" t="s">
        <v>464</v>
      </c>
      <c r="C245" s="228">
        <v>4</v>
      </c>
      <c r="D245" s="229">
        <v>10</v>
      </c>
      <c r="E245" s="228">
        <v>10</v>
      </c>
      <c r="F245" s="229">
        <v>8</v>
      </c>
      <c r="G245" s="228">
        <v>6</v>
      </c>
      <c r="H245" s="229">
        <v>13</v>
      </c>
      <c r="I245" s="228">
        <v>20</v>
      </c>
      <c r="J245" s="228">
        <v>8</v>
      </c>
      <c r="K245" s="228">
        <v>18</v>
      </c>
      <c r="L245" s="228" t="s">
        <v>147</v>
      </c>
      <c r="M245" s="228">
        <v>14</v>
      </c>
      <c r="N245" s="228" t="s">
        <v>147</v>
      </c>
      <c r="O245" s="230">
        <v>72</v>
      </c>
      <c r="P245" s="228">
        <v>49</v>
      </c>
      <c r="Q245" s="231">
        <v>121</v>
      </c>
    </row>
    <row r="246" spans="1:17">
      <c r="A246" s="95">
        <v>2026</v>
      </c>
      <c r="B246" s="109" t="s">
        <v>465</v>
      </c>
      <c r="C246" s="228" t="s">
        <v>147</v>
      </c>
      <c r="D246" s="229">
        <v>7</v>
      </c>
      <c r="E246" s="228" t="s">
        <v>147</v>
      </c>
      <c r="F246" s="229">
        <v>7</v>
      </c>
      <c r="G246" s="228">
        <v>20</v>
      </c>
      <c r="H246" s="229" t="s">
        <v>147</v>
      </c>
      <c r="I246" s="228">
        <v>20</v>
      </c>
      <c r="J246" s="228">
        <v>12</v>
      </c>
      <c r="K246" s="228">
        <v>8</v>
      </c>
      <c r="L246" s="228" t="s">
        <v>147</v>
      </c>
      <c r="M246" s="228">
        <v>9</v>
      </c>
      <c r="N246" s="228" t="s">
        <v>147</v>
      </c>
      <c r="O246" s="230">
        <v>67</v>
      </c>
      <c r="P246" s="228">
        <v>32</v>
      </c>
      <c r="Q246" s="231">
        <v>99</v>
      </c>
    </row>
    <row r="247" spans="1:17">
      <c r="A247" s="95">
        <v>2029</v>
      </c>
      <c r="B247" s="109" t="s">
        <v>466</v>
      </c>
      <c r="C247" s="228">
        <v>7</v>
      </c>
      <c r="D247" s="229">
        <v>5</v>
      </c>
      <c r="E247" s="228">
        <v>13</v>
      </c>
      <c r="F247" s="229">
        <v>10</v>
      </c>
      <c r="G247" s="228">
        <v>30</v>
      </c>
      <c r="H247" s="229">
        <v>20</v>
      </c>
      <c r="I247" s="228">
        <v>22</v>
      </c>
      <c r="J247" s="228">
        <v>11</v>
      </c>
      <c r="K247" s="228">
        <v>32</v>
      </c>
      <c r="L247" s="228">
        <v>8</v>
      </c>
      <c r="M247" s="228">
        <v>16</v>
      </c>
      <c r="N247" s="228">
        <v>7</v>
      </c>
      <c r="O247" s="230">
        <v>120</v>
      </c>
      <c r="P247" s="228">
        <v>61</v>
      </c>
      <c r="Q247" s="231">
        <v>181</v>
      </c>
    </row>
    <row r="248" spans="1:17">
      <c r="A248" s="95">
        <v>2031</v>
      </c>
      <c r="B248" s="109" t="s">
        <v>467</v>
      </c>
      <c r="C248" s="228">
        <v>4</v>
      </c>
      <c r="D248" s="229">
        <v>7</v>
      </c>
      <c r="E248" s="228">
        <v>7</v>
      </c>
      <c r="F248" s="229">
        <v>8</v>
      </c>
      <c r="G248" s="228">
        <v>11</v>
      </c>
      <c r="H248" s="229">
        <v>12</v>
      </c>
      <c r="I248" s="228">
        <v>17</v>
      </c>
      <c r="J248" s="228">
        <v>12</v>
      </c>
      <c r="K248" s="228">
        <v>21</v>
      </c>
      <c r="L248" s="228">
        <v>6</v>
      </c>
      <c r="M248" s="228">
        <v>9</v>
      </c>
      <c r="N248" s="228">
        <v>5</v>
      </c>
      <c r="O248" s="230">
        <v>69</v>
      </c>
      <c r="P248" s="228">
        <v>50</v>
      </c>
      <c r="Q248" s="231">
        <v>119</v>
      </c>
    </row>
    <row r="249" spans="1:17">
      <c r="A249" s="95">
        <v>2034</v>
      </c>
      <c r="B249" s="109" t="s">
        <v>468</v>
      </c>
      <c r="C249" s="228">
        <v>4</v>
      </c>
      <c r="D249" s="229" t="s">
        <v>147</v>
      </c>
      <c r="E249" s="228">
        <v>8</v>
      </c>
      <c r="F249" s="229">
        <v>4</v>
      </c>
      <c r="G249" s="228">
        <v>9</v>
      </c>
      <c r="H249" s="229" t="s">
        <v>147</v>
      </c>
      <c r="I249" s="228">
        <v>21</v>
      </c>
      <c r="J249" s="228">
        <v>5</v>
      </c>
      <c r="K249" s="228">
        <v>13</v>
      </c>
      <c r="L249" s="228">
        <v>5</v>
      </c>
      <c r="M249" s="228">
        <v>6</v>
      </c>
      <c r="N249" s="228" t="s">
        <v>147</v>
      </c>
      <c r="O249" s="230">
        <v>61</v>
      </c>
      <c r="P249" s="228">
        <v>21</v>
      </c>
      <c r="Q249" s="231">
        <v>82</v>
      </c>
    </row>
    <row r="250" spans="1:17">
      <c r="A250" s="95">
        <v>2039</v>
      </c>
      <c r="B250" s="109" t="s">
        <v>469</v>
      </c>
      <c r="C250" s="228" t="s">
        <v>147</v>
      </c>
      <c r="D250" s="229" t="s">
        <v>147</v>
      </c>
      <c r="E250" s="228" t="s">
        <v>147</v>
      </c>
      <c r="F250" s="229">
        <v>6</v>
      </c>
      <c r="G250" s="228">
        <v>6</v>
      </c>
      <c r="H250" s="229">
        <v>7</v>
      </c>
      <c r="I250" s="228">
        <v>16</v>
      </c>
      <c r="J250" s="228">
        <v>8</v>
      </c>
      <c r="K250" s="228">
        <v>14</v>
      </c>
      <c r="L250" s="228">
        <v>8</v>
      </c>
      <c r="M250" s="228">
        <v>6</v>
      </c>
      <c r="N250" s="228" t="s">
        <v>147</v>
      </c>
      <c r="O250" s="230">
        <v>48</v>
      </c>
      <c r="P250" s="228">
        <v>33</v>
      </c>
      <c r="Q250" s="231">
        <v>81</v>
      </c>
    </row>
    <row r="251" spans="1:17">
      <c r="A251" s="95">
        <v>2061</v>
      </c>
      <c r="B251" s="109" t="s">
        <v>470</v>
      </c>
      <c r="C251" s="228">
        <v>4</v>
      </c>
      <c r="D251" s="229">
        <v>8</v>
      </c>
      <c r="E251" s="228">
        <v>8</v>
      </c>
      <c r="F251" s="229">
        <v>6</v>
      </c>
      <c r="G251" s="228">
        <v>13</v>
      </c>
      <c r="H251" s="229">
        <v>7</v>
      </c>
      <c r="I251" s="228">
        <v>18</v>
      </c>
      <c r="J251" s="228">
        <v>11</v>
      </c>
      <c r="K251" s="228">
        <v>7</v>
      </c>
      <c r="L251" s="228" t="s">
        <v>147</v>
      </c>
      <c r="M251" s="228">
        <v>5</v>
      </c>
      <c r="N251" s="228" t="s">
        <v>147</v>
      </c>
      <c r="O251" s="230">
        <v>55</v>
      </c>
      <c r="P251" s="228">
        <v>38</v>
      </c>
      <c r="Q251" s="231">
        <v>93</v>
      </c>
    </row>
    <row r="252" spans="1:17">
      <c r="A252" s="95">
        <v>2062</v>
      </c>
      <c r="B252" s="109" t="s">
        <v>471</v>
      </c>
      <c r="C252" s="228">
        <v>7</v>
      </c>
      <c r="D252" s="229">
        <v>8</v>
      </c>
      <c r="E252" s="228">
        <v>13</v>
      </c>
      <c r="F252" s="229">
        <v>17</v>
      </c>
      <c r="G252" s="228">
        <v>27</v>
      </c>
      <c r="H252" s="229">
        <v>17</v>
      </c>
      <c r="I252" s="228">
        <v>38</v>
      </c>
      <c r="J252" s="228">
        <v>20</v>
      </c>
      <c r="K252" s="228">
        <v>35</v>
      </c>
      <c r="L252" s="228" t="s">
        <v>147</v>
      </c>
      <c r="M252" s="228">
        <v>18</v>
      </c>
      <c r="N252" s="228" t="s">
        <v>147</v>
      </c>
      <c r="O252" s="230">
        <v>138</v>
      </c>
      <c r="P252" s="228">
        <v>73</v>
      </c>
      <c r="Q252" s="231">
        <v>211</v>
      </c>
    </row>
    <row r="253" spans="1:17">
      <c r="A253" s="95">
        <v>2080</v>
      </c>
      <c r="B253" s="109" t="s">
        <v>472</v>
      </c>
      <c r="C253" s="228">
        <v>28</v>
      </c>
      <c r="D253" s="229">
        <v>32</v>
      </c>
      <c r="E253" s="228">
        <v>45</v>
      </c>
      <c r="F253" s="229">
        <v>32</v>
      </c>
      <c r="G253" s="228">
        <v>75</v>
      </c>
      <c r="H253" s="229">
        <v>44</v>
      </c>
      <c r="I253" s="228">
        <v>86</v>
      </c>
      <c r="J253" s="228">
        <v>50</v>
      </c>
      <c r="K253" s="228">
        <v>70</v>
      </c>
      <c r="L253" s="228">
        <v>39</v>
      </c>
      <c r="M253" s="228">
        <v>45</v>
      </c>
      <c r="N253" s="228">
        <v>10</v>
      </c>
      <c r="O253" s="230">
        <v>349</v>
      </c>
      <c r="P253" s="228">
        <v>207</v>
      </c>
      <c r="Q253" s="231">
        <v>556</v>
      </c>
    </row>
    <row r="254" spans="1:17">
      <c r="A254" s="95">
        <v>2081</v>
      </c>
      <c r="B254" s="109" t="s">
        <v>473</v>
      </c>
      <c r="C254" s="228">
        <v>17</v>
      </c>
      <c r="D254" s="229">
        <v>13</v>
      </c>
      <c r="E254" s="228">
        <v>25</v>
      </c>
      <c r="F254" s="229">
        <v>14</v>
      </c>
      <c r="G254" s="228">
        <v>48</v>
      </c>
      <c r="H254" s="229">
        <v>30</v>
      </c>
      <c r="I254" s="228">
        <v>62</v>
      </c>
      <c r="J254" s="228">
        <v>23</v>
      </c>
      <c r="K254" s="228">
        <v>60</v>
      </c>
      <c r="L254" s="228">
        <v>22</v>
      </c>
      <c r="M254" s="228">
        <v>32</v>
      </c>
      <c r="N254" s="228">
        <v>7</v>
      </c>
      <c r="O254" s="230">
        <v>244</v>
      </c>
      <c r="P254" s="228">
        <v>109</v>
      </c>
      <c r="Q254" s="231">
        <v>353</v>
      </c>
    </row>
    <row r="255" spans="1:17">
      <c r="A255" s="95">
        <v>2082</v>
      </c>
      <c r="B255" s="109" t="s">
        <v>474</v>
      </c>
      <c r="C255" s="228">
        <v>7</v>
      </c>
      <c r="D255" s="229">
        <v>6</v>
      </c>
      <c r="E255" s="228">
        <v>10</v>
      </c>
      <c r="F255" s="229">
        <v>12</v>
      </c>
      <c r="G255" s="228">
        <v>10</v>
      </c>
      <c r="H255" s="229">
        <v>13</v>
      </c>
      <c r="I255" s="228">
        <v>16</v>
      </c>
      <c r="J255" s="228">
        <v>16</v>
      </c>
      <c r="K255" s="228">
        <v>20</v>
      </c>
      <c r="L255" s="228" t="s">
        <v>147</v>
      </c>
      <c r="M255" s="228">
        <v>8</v>
      </c>
      <c r="N255" s="228" t="s">
        <v>147</v>
      </c>
      <c r="O255" s="230">
        <v>71</v>
      </c>
      <c r="P255" s="228">
        <v>54</v>
      </c>
      <c r="Q255" s="231">
        <v>125</v>
      </c>
    </row>
    <row r="256" spans="1:17">
      <c r="A256" s="95">
        <v>2083</v>
      </c>
      <c r="B256" s="109" t="s">
        <v>475</v>
      </c>
      <c r="C256" s="228">
        <v>11</v>
      </c>
      <c r="D256" s="229" t="s">
        <v>147</v>
      </c>
      <c r="E256" s="228">
        <v>7</v>
      </c>
      <c r="F256" s="229">
        <v>12</v>
      </c>
      <c r="G256" s="228">
        <v>18</v>
      </c>
      <c r="H256" s="229">
        <v>11</v>
      </c>
      <c r="I256" s="228">
        <v>16</v>
      </c>
      <c r="J256" s="228">
        <v>10</v>
      </c>
      <c r="K256" s="228">
        <v>20</v>
      </c>
      <c r="L256" s="228">
        <v>10</v>
      </c>
      <c r="M256" s="228">
        <v>7</v>
      </c>
      <c r="N256" s="228" t="s">
        <v>147</v>
      </c>
      <c r="O256" s="230">
        <v>79</v>
      </c>
      <c r="P256" s="228">
        <v>51</v>
      </c>
      <c r="Q256" s="231">
        <v>130</v>
      </c>
    </row>
    <row r="257" spans="1:17">
      <c r="A257" s="95">
        <v>2084</v>
      </c>
      <c r="B257" s="109" t="s">
        <v>476</v>
      </c>
      <c r="C257" s="228">
        <v>8</v>
      </c>
      <c r="D257" s="229">
        <v>9</v>
      </c>
      <c r="E257" s="228">
        <v>21</v>
      </c>
      <c r="F257" s="229">
        <v>22</v>
      </c>
      <c r="G257" s="228">
        <v>33</v>
      </c>
      <c r="H257" s="229">
        <v>23</v>
      </c>
      <c r="I257" s="228">
        <v>31</v>
      </c>
      <c r="J257" s="228">
        <v>23</v>
      </c>
      <c r="K257" s="228">
        <v>33</v>
      </c>
      <c r="L257" s="228">
        <v>10</v>
      </c>
      <c r="M257" s="228">
        <v>12</v>
      </c>
      <c r="N257" s="228">
        <v>5</v>
      </c>
      <c r="O257" s="230">
        <v>138</v>
      </c>
      <c r="P257" s="228">
        <v>92</v>
      </c>
      <c r="Q257" s="231">
        <v>230</v>
      </c>
    </row>
    <row r="258" spans="1:17">
      <c r="A258" s="118">
        <v>2085</v>
      </c>
      <c r="B258" s="119" t="s">
        <v>477</v>
      </c>
      <c r="C258" s="228">
        <v>12</v>
      </c>
      <c r="D258" s="229">
        <v>8</v>
      </c>
      <c r="E258" s="228">
        <v>23</v>
      </c>
      <c r="F258" s="229">
        <v>15</v>
      </c>
      <c r="G258" s="228">
        <v>35</v>
      </c>
      <c r="H258" s="229">
        <v>18</v>
      </c>
      <c r="I258" s="228">
        <v>45</v>
      </c>
      <c r="J258" s="228">
        <v>9</v>
      </c>
      <c r="K258" s="228">
        <v>48</v>
      </c>
      <c r="L258" s="228">
        <v>11</v>
      </c>
      <c r="M258" s="228">
        <v>24</v>
      </c>
      <c r="N258" s="228">
        <v>4</v>
      </c>
      <c r="O258" s="230">
        <v>187</v>
      </c>
      <c r="P258" s="228">
        <v>65</v>
      </c>
      <c r="Q258" s="231">
        <v>252</v>
      </c>
    </row>
    <row r="259" spans="1:17">
      <c r="A259" s="104">
        <v>21</v>
      </c>
      <c r="B259" s="110" t="s">
        <v>546</v>
      </c>
      <c r="C259" s="232">
        <v>144</v>
      </c>
      <c r="D259" s="233">
        <v>161</v>
      </c>
      <c r="E259" s="232">
        <v>231</v>
      </c>
      <c r="F259" s="233">
        <v>215</v>
      </c>
      <c r="G259" s="232">
        <v>384</v>
      </c>
      <c r="H259" s="233">
        <v>264</v>
      </c>
      <c r="I259" s="232">
        <v>527</v>
      </c>
      <c r="J259" s="232">
        <v>221</v>
      </c>
      <c r="K259" s="232">
        <v>443</v>
      </c>
      <c r="L259" s="232">
        <v>148</v>
      </c>
      <c r="M259" s="232">
        <v>220</v>
      </c>
      <c r="N259" s="232">
        <v>54</v>
      </c>
      <c r="O259" s="234">
        <v>1949</v>
      </c>
      <c r="P259" s="232">
        <v>1063</v>
      </c>
      <c r="Q259" s="235">
        <v>3012</v>
      </c>
    </row>
    <row r="260" spans="1:17">
      <c r="A260" s="95">
        <v>2101</v>
      </c>
      <c r="B260" s="109" t="s">
        <v>478</v>
      </c>
      <c r="C260" s="228">
        <v>4</v>
      </c>
      <c r="D260" s="229" t="s">
        <v>147</v>
      </c>
      <c r="E260" s="228">
        <v>7</v>
      </c>
      <c r="F260" s="229">
        <v>5</v>
      </c>
      <c r="G260" s="228">
        <v>6</v>
      </c>
      <c r="H260" s="229">
        <v>6</v>
      </c>
      <c r="I260" s="228">
        <v>8</v>
      </c>
      <c r="J260" s="228" t="s">
        <v>147</v>
      </c>
      <c r="K260" s="228">
        <v>11</v>
      </c>
      <c r="L260" s="228" t="s">
        <v>147</v>
      </c>
      <c r="M260" s="228">
        <v>9</v>
      </c>
      <c r="N260" s="228" t="s">
        <v>147</v>
      </c>
      <c r="O260" s="230">
        <v>45</v>
      </c>
      <c r="P260" s="228">
        <v>17</v>
      </c>
      <c r="Q260" s="231">
        <v>62</v>
      </c>
    </row>
    <row r="261" spans="1:17">
      <c r="A261" s="95">
        <v>2104</v>
      </c>
      <c r="B261" s="109" t="s">
        <v>479</v>
      </c>
      <c r="C261" s="228">
        <v>6</v>
      </c>
      <c r="D261" s="229">
        <v>9</v>
      </c>
      <c r="E261" s="228">
        <v>8</v>
      </c>
      <c r="F261" s="229">
        <v>13</v>
      </c>
      <c r="G261" s="228">
        <v>12</v>
      </c>
      <c r="H261" s="229">
        <v>9</v>
      </c>
      <c r="I261" s="228">
        <v>23</v>
      </c>
      <c r="J261" s="228" t="s">
        <v>147</v>
      </c>
      <c r="K261" s="228">
        <v>16</v>
      </c>
      <c r="L261" s="228">
        <v>5</v>
      </c>
      <c r="M261" s="228">
        <v>9</v>
      </c>
      <c r="N261" s="228" t="s">
        <v>147</v>
      </c>
      <c r="O261" s="230">
        <v>74</v>
      </c>
      <c r="P261" s="228">
        <v>45</v>
      </c>
      <c r="Q261" s="231">
        <v>119</v>
      </c>
    </row>
    <row r="262" spans="1:17">
      <c r="A262" s="95">
        <v>2121</v>
      </c>
      <c r="B262" s="109" t="s">
        <v>480</v>
      </c>
      <c r="C262" s="228">
        <v>6</v>
      </c>
      <c r="D262" s="229" t="s">
        <v>147</v>
      </c>
      <c r="E262" s="228">
        <v>8</v>
      </c>
      <c r="F262" s="229">
        <v>11</v>
      </c>
      <c r="G262" s="228">
        <v>24</v>
      </c>
      <c r="H262" s="229">
        <v>11</v>
      </c>
      <c r="I262" s="228">
        <v>16</v>
      </c>
      <c r="J262" s="228">
        <v>11</v>
      </c>
      <c r="K262" s="228">
        <v>10</v>
      </c>
      <c r="L262" s="228" t="s">
        <v>147</v>
      </c>
      <c r="M262" s="228">
        <v>7</v>
      </c>
      <c r="N262" s="228" t="s">
        <v>147</v>
      </c>
      <c r="O262" s="230">
        <v>71</v>
      </c>
      <c r="P262" s="228">
        <v>41</v>
      </c>
      <c r="Q262" s="231">
        <v>112</v>
      </c>
    </row>
    <row r="263" spans="1:17">
      <c r="A263" s="95">
        <v>2132</v>
      </c>
      <c r="B263" s="109" t="s">
        <v>481</v>
      </c>
      <c r="C263" s="228">
        <v>0</v>
      </c>
      <c r="D263" s="229" t="s">
        <v>147</v>
      </c>
      <c r="E263" s="228">
        <v>6</v>
      </c>
      <c r="F263" s="229">
        <v>6</v>
      </c>
      <c r="G263" s="228">
        <v>8</v>
      </c>
      <c r="H263" s="229">
        <v>9</v>
      </c>
      <c r="I263" s="228">
        <v>26</v>
      </c>
      <c r="J263" s="228">
        <v>6</v>
      </c>
      <c r="K263" s="228">
        <v>17</v>
      </c>
      <c r="L263" s="228" t="s">
        <v>147</v>
      </c>
      <c r="M263" s="228">
        <v>7</v>
      </c>
      <c r="N263" s="228" t="s">
        <v>147</v>
      </c>
      <c r="O263" s="230">
        <v>64</v>
      </c>
      <c r="P263" s="228">
        <v>24</v>
      </c>
      <c r="Q263" s="231">
        <v>88</v>
      </c>
    </row>
    <row r="264" spans="1:17">
      <c r="A264" s="95">
        <v>2161</v>
      </c>
      <c r="B264" s="109" t="s">
        <v>482</v>
      </c>
      <c r="C264" s="228">
        <v>7</v>
      </c>
      <c r="D264" s="229">
        <v>7</v>
      </c>
      <c r="E264" s="228">
        <v>23</v>
      </c>
      <c r="F264" s="229">
        <v>13</v>
      </c>
      <c r="G264" s="228">
        <v>19</v>
      </c>
      <c r="H264" s="229">
        <v>14</v>
      </c>
      <c r="I264" s="228">
        <v>37</v>
      </c>
      <c r="J264" s="228">
        <v>16</v>
      </c>
      <c r="K264" s="228">
        <v>41</v>
      </c>
      <c r="L264" s="228" t="s">
        <v>147</v>
      </c>
      <c r="M264" s="228">
        <v>13</v>
      </c>
      <c r="N264" s="228" t="s">
        <v>147</v>
      </c>
      <c r="O264" s="230">
        <v>140</v>
      </c>
      <c r="P264" s="228">
        <v>60</v>
      </c>
      <c r="Q264" s="231">
        <v>200</v>
      </c>
    </row>
    <row r="265" spans="1:17">
      <c r="A265" s="95">
        <v>2180</v>
      </c>
      <c r="B265" s="109" t="s">
        <v>483</v>
      </c>
      <c r="C265" s="228">
        <v>56</v>
      </c>
      <c r="D265" s="229">
        <v>72</v>
      </c>
      <c r="E265" s="228">
        <v>77</v>
      </c>
      <c r="F265" s="229">
        <v>73</v>
      </c>
      <c r="G265" s="228">
        <v>140</v>
      </c>
      <c r="H265" s="229">
        <v>103</v>
      </c>
      <c r="I265" s="228">
        <v>202</v>
      </c>
      <c r="J265" s="228">
        <v>86</v>
      </c>
      <c r="K265" s="228">
        <v>176</v>
      </c>
      <c r="L265" s="228">
        <v>66</v>
      </c>
      <c r="M265" s="228">
        <v>89</v>
      </c>
      <c r="N265" s="228">
        <v>23</v>
      </c>
      <c r="O265" s="230">
        <v>740</v>
      </c>
      <c r="P265" s="228">
        <v>423</v>
      </c>
      <c r="Q265" s="231">
        <v>1163</v>
      </c>
    </row>
    <row r="266" spans="1:17">
      <c r="A266" s="95">
        <v>2181</v>
      </c>
      <c r="B266" s="109" t="s">
        <v>484</v>
      </c>
      <c r="C266" s="228">
        <v>13</v>
      </c>
      <c r="D266" s="229">
        <v>19</v>
      </c>
      <c r="E266" s="228">
        <v>28</v>
      </c>
      <c r="F266" s="229">
        <v>30</v>
      </c>
      <c r="G266" s="228">
        <v>60</v>
      </c>
      <c r="H266" s="229">
        <v>39</v>
      </c>
      <c r="I266" s="228">
        <v>64</v>
      </c>
      <c r="J266" s="228">
        <v>36</v>
      </c>
      <c r="K266" s="228">
        <v>57</v>
      </c>
      <c r="L266" s="228">
        <v>14</v>
      </c>
      <c r="M266" s="228">
        <v>24</v>
      </c>
      <c r="N266" s="228">
        <v>8</v>
      </c>
      <c r="O266" s="230">
        <v>246</v>
      </c>
      <c r="P266" s="228">
        <v>146</v>
      </c>
      <c r="Q266" s="231">
        <v>392</v>
      </c>
    </row>
    <row r="267" spans="1:17">
      <c r="A267" s="95">
        <v>2182</v>
      </c>
      <c r="B267" s="109" t="s">
        <v>485</v>
      </c>
      <c r="C267" s="228">
        <v>19</v>
      </c>
      <c r="D267" s="229">
        <v>11</v>
      </c>
      <c r="E267" s="228">
        <v>22</v>
      </c>
      <c r="F267" s="229">
        <v>17</v>
      </c>
      <c r="G267" s="228">
        <v>28</v>
      </c>
      <c r="H267" s="229">
        <v>25</v>
      </c>
      <c r="I267" s="228">
        <v>43</v>
      </c>
      <c r="J267" s="228">
        <v>18</v>
      </c>
      <c r="K267" s="228">
        <v>28</v>
      </c>
      <c r="L267" s="228">
        <v>20</v>
      </c>
      <c r="M267" s="228">
        <v>22</v>
      </c>
      <c r="N267" s="228">
        <v>7</v>
      </c>
      <c r="O267" s="230">
        <v>162</v>
      </c>
      <c r="P267" s="228">
        <v>98</v>
      </c>
      <c r="Q267" s="231">
        <v>260</v>
      </c>
    </row>
    <row r="268" spans="1:17">
      <c r="A268" s="95">
        <v>2183</v>
      </c>
      <c r="B268" s="109" t="s">
        <v>486</v>
      </c>
      <c r="C268" s="228">
        <v>15</v>
      </c>
      <c r="D268" s="229">
        <v>21</v>
      </c>
      <c r="E268" s="228">
        <v>18</v>
      </c>
      <c r="F268" s="229">
        <v>20</v>
      </c>
      <c r="G268" s="228">
        <v>29</v>
      </c>
      <c r="H268" s="229">
        <v>19</v>
      </c>
      <c r="I268" s="228">
        <v>43</v>
      </c>
      <c r="J268" s="228">
        <v>16</v>
      </c>
      <c r="K268" s="228">
        <v>31</v>
      </c>
      <c r="L268" s="228" t="s">
        <v>147</v>
      </c>
      <c r="M268" s="228">
        <v>15</v>
      </c>
      <c r="N268" s="228" t="s">
        <v>147</v>
      </c>
      <c r="O268" s="230">
        <v>151</v>
      </c>
      <c r="P268" s="228">
        <v>89</v>
      </c>
      <c r="Q268" s="231">
        <v>240</v>
      </c>
    </row>
    <row r="269" spans="1:17">
      <c r="A269" s="118">
        <v>2184</v>
      </c>
      <c r="B269" s="119" t="s">
        <v>487</v>
      </c>
      <c r="C269" s="228">
        <v>18</v>
      </c>
      <c r="D269" s="229">
        <v>17</v>
      </c>
      <c r="E269" s="228">
        <v>34</v>
      </c>
      <c r="F269" s="229">
        <v>27</v>
      </c>
      <c r="G269" s="228">
        <v>58</v>
      </c>
      <c r="H269" s="229">
        <v>29</v>
      </c>
      <c r="I269" s="228">
        <v>65</v>
      </c>
      <c r="J269" s="228">
        <v>24</v>
      </c>
      <c r="K269" s="228">
        <v>56</v>
      </c>
      <c r="L269" s="228">
        <v>19</v>
      </c>
      <c r="M269" s="228">
        <v>25</v>
      </c>
      <c r="N269" s="228">
        <v>4</v>
      </c>
      <c r="O269" s="230">
        <v>256</v>
      </c>
      <c r="P269" s="228">
        <v>120</v>
      </c>
      <c r="Q269" s="231">
        <v>376</v>
      </c>
    </row>
    <row r="270" spans="1:17">
      <c r="A270" s="104">
        <v>22</v>
      </c>
      <c r="B270" s="110" t="s">
        <v>552</v>
      </c>
      <c r="C270" s="232">
        <v>143</v>
      </c>
      <c r="D270" s="233">
        <v>157</v>
      </c>
      <c r="E270" s="232">
        <v>223</v>
      </c>
      <c r="F270" s="233">
        <v>166</v>
      </c>
      <c r="G270" s="232">
        <v>317</v>
      </c>
      <c r="H270" s="233">
        <v>234</v>
      </c>
      <c r="I270" s="232">
        <v>433</v>
      </c>
      <c r="J270" s="232">
        <v>193</v>
      </c>
      <c r="K270" s="232">
        <v>381</v>
      </c>
      <c r="L270" s="232">
        <v>121</v>
      </c>
      <c r="M270" s="232">
        <v>182</v>
      </c>
      <c r="N270" s="232">
        <v>40</v>
      </c>
      <c r="O270" s="234">
        <v>1679</v>
      </c>
      <c r="P270" s="232">
        <v>911</v>
      </c>
      <c r="Q270" s="235">
        <v>2590</v>
      </c>
    </row>
    <row r="271" spans="1:17">
      <c r="A271" s="95">
        <v>2260</v>
      </c>
      <c r="B271" s="109" t="s">
        <v>488</v>
      </c>
      <c r="C271" s="228" t="s">
        <v>147</v>
      </c>
      <c r="D271" s="229">
        <v>11</v>
      </c>
      <c r="E271" s="228">
        <v>7</v>
      </c>
      <c r="F271" s="229">
        <v>6</v>
      </c>
      <c r="G271" s="228">
        <v>18</v>
      </c>
      <c r="H271" s="229">
        <v>12</v>
      </c>
      <c r="I271" s="228">
        <v>16</v>
      </c>
      <c r="J271" s="228">
        <v>7</v>
      </c>
      <c r="K271" s="228">
        <v>13</v>
      </c>
      <c r="L271" s="228">
        <v>7</v>
      </c>
      <c r="M271" s="228" t="s">
        <v>147</v>
      </c>
      <c r="N271" s="228">
        <v>0</v>
      </c>
      <c r="O271" s="230">
        <v>64</v>
      </c>
      <c r="P271" s="228">
        <v>43</v>
      </c>
      <c r="Q271" s="231">
        <v>107</v>
      </c>
    </row>
    <row r="272" spans="1:17">
      <c r="A272" s="95">
        <v>2262</v>
      </c>
      <c r="B272" s="109" t="s">
        <v>489</v>
      </c>
      <c r="C272" s="228">
        <v>12</v>
      </c>
      <c r="D272" s="229">
        <v>13</v>
      </c>
      <c r="E272" s="228">
        <v>16</v>
      </c>
      <c r="F272" s="229">
        <v>11</v>
      </c>
      <c r="G272" s="228">
        <v>20</v>
      </c>
      <c r="H272" s="229">
        <v>22</v>
      </c>
      <c r="I272" s="228">
        <v>23</v>
      </c>
      <c r="J272" s="228">
        <v>9</v>
      </c>
      <c r="K272" s="228">
        <v>20</v>
      </c>
      <c r="L272" s="228">
        <v>7</v>
      </c>
      <c r="M272" s="228">
        <v>11</v>
      </c>
      <c r="N272" s="228">
        <v>0</v>
      </c>
      <c r="O272" s="230">
        <v>102</v>
      </c>
      <c r="P272" s="228">
        <v>62</v>
      </c>
      <c r="Q272" s="231">
        <v>164</v>
      </c>
    </row>
    <row r="273" spans="1:17">
      <c r="A273" s="95">
        <v>2280</v>
      </c>
      <c r="B273" s="109" t="s">
        <v>490</v>
      </c>
      <c r="C273" s="228">
        <v>24</v>
      </c>
      <c r="D273" s="229">
        <v>9</v>
      </c>
      <c r="E273" s="228">
        <v>15</v>
      </c>
      <c r="F273" s="229">
        <v>13</v>
      </c>
      <c r="G273" s="228">
        <v>35</v>
      </c>
      <c r="H273" s="229">
        <v>17</v>
      </c>
      <c r="I273" s="228">
        <v>39</v>
      </c>
      <c r="J273" s="228">
        <v>12</v>
      </c>
      <c r="K273" s="228">
        <v>29</v>
      </c>
      <c r="L273" s="228" t="s">
        <v>147</v>
      </c>
      <c r="M273" s="228">
        <v>20</v>
      </c>
      <c r="N273" s="228" t="s">
        <v>147</v>
      </c>
      <c r="O273" s="230">
        <v>162</v>
      </c>
      <c r="P273" s="228">
        <v>64</v>
      </c>
      <c r="Q273" s="231">
        <v>226</v>
      </c>
    </row>
    <row r="274" spans="1:17">
      <c r="A274" s="95">
        <v>2281</v>
      </c>
      <c r="B274" s="109" t="s">
        <v>491</v>
      </c>
      <c r="C274" s="228">
        <v>60</v>
      </c>
      <c r="D274" s="229">
        <v>70</v>
      </c>
      <c r="E274" s="228">
        <v>80</v>
      </c>
      <c r="F274" s="229">
        <v>63</v>
      </c>
      <c r="G274" s="228">
        <v>117</v>
      </c>
      <c r="H274" s="229">
        <v>84</v>
      </c>
      <c r="I274" s="228">
        <v>178</v>
      </c>
      <c r="J274" s="228">
        <v>88</v>
      </c>
      <c r="K274" s="228">
        <v>163</v>
      </c>
      <c r="L274" s="228">
        <v>44</v>
      </c>
      <c r="M274" s="228">
        <v>82</v>
      </c>
      <c r="N274" s="228">
        <v>21</v>
      </c>
      <c r="O274" s="230">
        <v>680</v>
      </c>
      <c r="P274" s="228">
        <v>370</v>
      </c>
      <c r="Q274" s="231">
        <v>1050</v>
      </c>
    </row>
    <row r="275" spans="1:17">
      <c r="A275" s="95">
        <v>2282</v>
      </c>
      <c r="B275" s="109" t="s">
        <v>492</v>
      </c>
      <c r="C275" s="228">
        <v>11</v>
      </c>
      <c r="D275" s="229">
        <v>13</v>
      </c>
      <c r="E275" s="228">
        <v>20</v>
      </c>
      <c r="F275" s="229">
        <v>18</v>
      </c>
      <c r="G275" s="228">
        <v>19</v>
      </c>
      <c r="H275" s="229">
        <v>21</v>
      </c>
      <c r="I275" s="228">
        <v>23</v>
      </c>
      <c r="J275" s="228">
        <v>20</v>
      </c>
      <c r="K275" s="228">
        <v>34</v>
      </c>
      <c r="L275" s="228">
        <v>13</v>
      </c>
      <c r="M275" s="228">
        <v>14</v>
      </c>
      <c r="N275" s="228">
        <v>5</v>
      </c>
      <c r="O275" s="230">
        <v>121</v>
      </c>
      <c r="P275" s="228">
        <v>90</v>
      </c>
      <c r="Q275" s="231">
        <v>211</v>
      </c>
    </row>
    <row r="276" spans="1:17">
      <c r="A276" s="95">
        <v>2283</v>
      </c>
      <c r="B276" s="109" t="s">
        <v>493</v>
      </c>
      <c r="C276" s="228" t="s">
        <v>147</v>
      </c>
      <c r="D276" s="229">
        <v>17</v>
      </c>
      <c r="E276" s="228">
        <v>28</v>
      </c>
      <c r="F276" s="229">
        <v>17</v>
      </c>
      <c r="G276" s="228">
        <v>30</v>
      </c>
      <c r="H276" s="229">
        <v>23</v>
      </c>
      <c r="I276" s="228">
        <v>38</v>
      </c>
      <c r="J276" s="228">
        <v>18</v>
      </c>
      <c r="K276" s="228">
        <v>30</v>
      </c>
      <c r="L276" s="228" t="s">
        <v>147</v>
      </c>
      <c r="M276" s="228" t="s">
        <v>147</v>
      </c>
      <c r="N276" s="228" t="s">
        <v>147</v>
      </c>
      <c r="O276" s="230">
        <v>155</v>
      </c>
      <c r="P276" s="228">
        <v>89</v>
      </c>
      <c r="Q276" s="231">
        <v>244</v>
      </c>
    </row>
    <row r="277" spans="1:17">
      <c r="A277" s="118">
        <v>2284</v>
      </c>
      <c r="B277" s="119" t="s">
        <v>494</v>
      </c>
      <c r="C277" s="228">
        <v>22</v>
      </c>
      <c r="D277" s="229">
        <v>24</v>
      </c>
      <c r="E277" s="228">
        <v>57</v>
      </c>
      <c r="F277" s="229">
        <v>38</v>
      </c>
      <c r="G277" s="228">
        <v>78</v>
      </c>
      <c r="H277" s="229">
        <v>55</v>
      </c>
      <c r="I277" s="228">
        <v>116</v>
      </c>
      <c r="J277" s="228">
        <v>39</v>
      </c>
      <c r="K277" s="228">
        <v>92</v>
      </c>
      <c r="L277" s="228">
        <v>29</v>
      </c>
      <c r="M277" s="228">
        <v>30</v>
      </c>
      <c r="N277" s="228">
        <v>8</v>
      </c>
      <c r="O277" s="230">
        <v>395</v>
      </c>
      <c r="P277" s="228">
        <v>193</v>
      </c>
      <c r="Q277" s="231">
        <v>588</v>
      </c>
    </row>
    <row r="278" spans="1:17">
      <c r="A278" s="104">
        <v>23</v>
      </c>
      <c r="B278" s="110" t="s">
        <v>547</v>
      </c>
      <c r="C278" s="232">
        <v>49</v>
      </c>
      <c r="D278" s="233">
        <v>70</v>
      </c>
      <c r="E278" s="232">
        <v>102</v>
      </c>
      <c r="F278" s="233">
        <v>94</v>
      </c>
      <c r="G278" s="232">
        <v>166</v>
      </c>
      <c r="H278" s="233">
        <v>110</v>
      </c>
      <c r="I278" s="232">
        <v>212</v>
      </c>
      <c r="J278" s="232">
        <v>103</v>
      </c>
      <c r="K278" s="232">
        <v>216</v>
      </c>
      <c r="L278" s="232">
        <v>72</v>
      </c>
      <c r="M278" s="232">
        <v>95</v>
      </c>
      <c r="N278" s="232">
        <v>26</v>
      </c>
      <c r="O278" s="234">
        <v>840</v>
      </c>
      <c r="P278" s="232">
        <v>475</v>
      </c>
      <c r="Q278" s="235">
        <v>1315</v>
      </c>
    </row>
    <row r="279" spans="1:17">
      <c r="A279" s="95">
        <v>2303</v>
      </c>
      <c r="B279" s="109" t="s">
        <v>495</v>
      </c>
      <c r="C279" s="228" t="s">
        <v>147</v>
      </c>
      <c r="D279" s="229" t="s">
        <v>147</v>
      </c>
      <c r="E279" s="228">
        <v>5</v>
      </c>
      <c r="F279" s="229">
        <v>4</v>
      </c>
      <c r="G279" s="228" t="s">
        <v>147</v>
      </c>
      <c r="H279" s="229">
        <v>5</v>
      </c>
      <c r="I279" s="228">
        <v>15</v>
      </c>
      <c r="J279" s="228">
        <v>9</v>
      </c>
      <c r="K279" s="228">
        <v>12</v>
      </c>
      <c r="L279" s="228" t="s">
        <v>147</v>
      </c>
      <c r="M279" s="228">
        <v>5</v>
      </c>
      <c r="N279" s="228" t="s">
        <v>147</v>
      </c>
      <c r="O279" s="230">
        <v>48</v>
      </c>
      <c r="P279" s="228">
        <v>24</v>
      </c>
      <c r="Q279" s="231">
        <v>72</v>
      </c>
    </row>
    <row r="280" spans="1:17">
      <c r="A280" s="95">
        <v>2305</v>
      </c>
      <c r="B280" s="109" t="s">
        <v>496</v>
      </c>
      <c r="C280" s="228" t="s">
        <v>147</v>
      </c>
      <c r="D280" s="229">
        <v>4</v>
      </c>
      <c r="E280" s="228">
        <v>4</v>
      </c>
      <c r="F280" s="229" t="s">
        <v>147</v>
      </c>
      <c r="G280" s="228" t="s">
        <v>147</v>
      </c>
      <c r="H280" s="229">
        <v>8</v>
      </c>
      <c r="I280" s="228">
        <v>11</v>
      </c>
      <c r="J280" s="228" t="s">
        <v>147</v>
      </c>
      <c r="K280" s="228">
        <v>11</v>
      </c>
      <c r="L280" s="228" t="s">
        <v>147</v>
      </c>
      <c r="M280" s="228">
        <v>4</v>
      </c>
      <c r="N280" s="228" t="s">
        <v>147</v>
      </c>
      <c r="O280" s="230">
        <v>34</v>
      </c>
      <c r="P280" s="228">
        <v>21</v>
      </c>
      <c r="Q280" s="231">
        <v>55</v>
      </c>
    </row>
    <row r="281" spans="1:17">
      <c r="A281" s="95">
        <v>2309</v>
      </c>
      <c r="B281" s="109" t="s">
        <v>497</v>
      </c>
      <c r="C281" s="228" t="s">
        <v>147</v>
      </c>
      <c r="D281" s="229">
        <v>5</v>
      </c>
      <c r="E281" s="228">
        <v>8</v>
      </c>
      <c r="F281" s="229">
        <v>11</v>
      </c>
      <c r="G281" s="228">
        <v>18</v>
      </c>
      <c r="H281" s="229">
        <v>20</v>
      </c>
      <c r="I281" s="228">
        <v>17</v>
      </c>
      <c r="J281" s="228">
        <v>10</v>
      </c>
      <c r="K281" s="228">
        <v>14</v>
      </c>
      <c r="L281" s="228" t="s">
        <v>147</v>
      </c>
      <c r="M281" s="228">
        <v>6</v>
      </c>
      <c r="N281" s="228">
        <v>5</v>
      </c>
      <c r="O281" s="230">
        <v>66</v>
      </c>
      <c r="P281" s="228">
        <v>55</v>
      </c>
      <c r="Q281" s="231">
        <v>121</v>
      </c>
    </row>
    <row r="282" spans="1:17">
      <c r="A282" s="95">
        <v>2313</v>
      </c>
      <c r="B282" s="109" t="s">
        <v>498</v>
      </c>
      <c r="C282" s="228">
        <v>10</v>
      </c>
      <c r="D282" s="229">
        <v>9</v>
      </c>
      <c r="E282" s="228">
        <v>13</v>
      </c>
      <c r="F282" s="229">
        <v>13</v>
      </c>
      <c r="G282" s="228">
        <v>16</v>
      </c>
      <c r="H282" s="229">
        <v>11</v>
      </c>
      <c r="I282" s="228">
        <v>22</v>
      </c>
      <c r="J282" s="228" t="s">
        <v>147</v>
      </c>
      <c r="K282" s="228">
        <v>27</v>
      </c>
      <c r="L282" s="228">
        <v>17</v>
      </c>
      <c r="M282" s="228">
        <v>17</v>
      </c>
      <c r="N282" s="228" t="s">
        <v>147</v>
      </c>
      <c r="O282" s="230">
        <v>105</v>
      </c>
      <c r="P282" s="228">
        <v>66</v>
      </c>
      <c r="Q282" s="231">
        <v>171</v>
      </c>
    </row>
    <row r="283" spans="1:17">
      <c r="A283" s="95">
        <v>2321</v>
      </c>
      <c r="B283" s="109" t="s">
        <v>499</v>
      </c>
      <c r="C283" s="228">
        <v>4</v>
      </c>
      <c r="D283" s="229">
        <v>4</v>
      </c>
      <c r="E283" s="228">
        <v>7</v>
      </c>
      <c r="F283" s="229" t="s">
        <v>147</v>
      </c>
      <c r="G283" s="228">
        <v>13</v>
      </c>
      <c r="H283" s="229">
        <v>10</v>
      </c>
      <c r="I283" s="228">
        <v>13</v>
      </c>
      <c r="J283" s="228">
        <v>5</v>
      </c>
      <c r="K283" s="228">
        <v>18</v>
      </c>
      <c r="L283" s="228">
        <v>4</v>
      </c>
      <c r="M283" s="228">
        <v>8</v>
      </c>
      <c r="N283" s="228" t="s">
        <v>147</v>
      </c>
      <c r="O283" s="230">
        <v>63</v>
      </c>
      <c r="P283" s="228">
        <v>30</v>
      </c>
      <c r="Q283" s="231">
        <v>93</v>
      </c>
    </row>
    <row r="284" spans="1:17">
      <c r="A284" s="95">
        <v>2326</v>
      </c>
      <c r="B284" s="109" t="s">
        <v>500</v>
      </c>
      <c r="C284" s="228" t="s">
        <v>147</v>
      </c>
      <c r="D284" s="229">
        <v>6</v>
      </c>
      <c r="E284" s="228">
        <v>6</v>
      </c>
      <c r="F284" s="229">
        <v>6</v>
      </c>
      <c r="G284" s="228">
        <v>14</v>
      </c>
      <c r="H284" s="229">
        <v>10</v>
      </c>
      <c r="I284" s="228">
        <v>14</v>
      </c>
      <c r="J284" s="228">
        <v>10</v>
      </c>
      <c r="K284" s="228">
        <v>12</v>
      </c>
      <c r="L284" s="228" t="s">
        <v>147</v>
      </c>
      <c r="M284" s="228" t="s">
        <v>147</v>
      </c>
      <c r="N284" s="228" t="s">
        <v>147</v>
      </c>
      <c r="O284" s="230">
        <v>52</v>
      </c>
      <c r="P284" s="228">
        <v>38</v>
      </c>
      <c r="Q284" s="231">
        <v>90</v>
      </c>
    </row>
    <row r="285" spans="1:17">
      <c r="A285" s="95">
        <v>2361</v>
      </c>
      <c r="B285" s="109" t="s">
        <v>501</v>
      </c>
      <c r="C285" s="228" t="s">
        <v>147</v>
      </c>
      <c r="D285" s="229" t="s">
        <v>147</v>
      </c>
      <c r="E285" s="228">
        <v>14</v>
      </c>
      <c r="F285" s="229">
        <v>5</v>
      </c>
      <c r="G285" s="228">
        <v>14</v>
      </c>
      <c r="H285" s="229">
        <v>6</v>
      </c>
      <c r="I285" s="228">
        <v>23</v>
      </c>
      <c r="J285" s="228">
        <v>12</v>
      </c>
      <c r="K285" s="228">
        <v>20</v>
      </c>
      <c r="L285" s="228">
        <v>4</v>
      </c>
      <c r="M285" s="228" t="s">
        <v>147</v>
      </c>
      <c r="N285" s="228" t="s">
        <v>147</v>
      </c>
      <c r="O285" s="230">
        <v>85</v>
      </c>
      <c r="P285" s="228">
        <v>33</v>
      </c>
      <c r="Q285" s="231">
        <v>118</v>
      </c>
    </row>
    <row r="286" spans="1:17">
      <c r="A286" s="118">
        <v>2380</v>
      </c>
      <c r="B286" s="119" t="s">
        <v>502</v>
      </c>
      <c r="C286" s="228">
        <v>25</v>
      </c>
      <c r="D286" s="229">
        <v>37</v>
      </c>
      <c r="E286" s="228">
        <v>45</v>
      </c>
      <c r="F286" s="229">
        <v>47</v>
      </c>
      <c r="G286" s="228">
        <v>80</v>
      </c>
      <c r="H286" s="229">
        <v>40</v>
      </c>
      <c r="I286" s="228">
        <v>97</v>
      </c>
      <c r="J286" s="228">
        <v>42</v>
      </c>
      <c r="K286" s="228">
        <v>102</v>
      </c>
      <c r="L286" s="228">
        <v>32</v>
      </c>
      <c r="M286" s="228">
        <v>38</v>
      </c>
      <c r="N286" s="228">
        <v>10</v>
      </c>
      <c r="O286" s="230">
        <v>387</v>
      </c>
      <c r="P286" s="228">
        <v>208</v>
      </c>
      <c r="Q286" s="231">
        <v>595</v>
      </c>
    </row>
    <row r="287" spans="1:17">
      <c r="A287" s="104">
        <v>24</v>
      </c>
      <c r="B287" s="110" t="s">
        <v>553</v>
      </c>
      <c r="C287" s="232">
        <v>99</v>
      </c>
      <c r="D287" s="233">
        <v>125</v>
      </c>
      <c r="E287" s="232">
        <v>204</v>
      </c>
      <c r="F287" s="233">
        <v>167</v>
      </c>
      <c r="G287" s="232">
        <v>337</v>
      </c>
      <c r="H287" s="233">
        <v>215</v>
      </c>
      <c r="I287" s="232">
        <v>422</v>
      </c>
      <c r="J287" s="232">
        <v>186</v>
      </c>
      <c r="K287" s="232">
        <v>328</v>
      </c>
      <c r="L287" s="232">
        <v>133</v>
      </c>
      <c r="M287" s="232">
        <v>148</v>
      </c>
      <c r="N287" s="232">
        <v>48</v>
      </c>
      <c r="O287" s="234">
        <v>1538</v>
      </c>
      <c r="P287" s="232">
        <v>874</v>
      </c>
      <c r="Q287" s="235">
        <v>2412</v>
      </c>
    </row>
    <row r="288" spans="1:17">
      <c r="A288" s="95">
        <v>2401</v>
      </c>
      <c r="B288" s="109" t="s">
        <v>503</v>
      </c>
      <c r="C288" s="228" t="s">
        <v>147</v>
      </c>
      <c r="D288" s="229" t="s">
        <v>147</v>
      </c>
      <c r="E288" s="228">
        <v>8</v>
      </c>
      <c r="F288" s="229">
        <v>7</v>
      </c>
      <c r="G288" s="228">
        <v>8</v>
      </c>
      <c r="H288" s="229">
        <v>11</v>
      </c>
      <c r="I288" s="228">
        <v>13</v>
      </c>
      <c r="J288" s="228">
        <v>4</v>
      </c>
      <c r="K288" s="228">
        <v>10</v>
      </c>
      <c r="L288" s="228">
        <v>7</v>
      </c>
      <c r="M288" s="228" t="s">
        <v>147</v>
      </c>
      <c r="N288" s="228" t="s">
        <v>147</v>
      </c>
      <c r="O288" s="230">
        <v>47</v>
      </c>
      <c r="P288" s="228">
        <v>32</v>
      </c>
      <c r="Q288" s="231">
        <v>79</v>
      </c>
    </row>
    <row r="289" spans="1:17">
      <c r="A289" s="95">
        <v>2403</v>
      </c>
      <c r="B289" s="109" t="s">
        <v>504</v>
      </c>
      <c r="C289" s="228">
        <v>0</v>
      </c>
      <c r="D289" s="229" t="s">
        <v>147</v>
      </c>
      <c r="E289" s="228" t="s">
        <v>147</v>
      </c>
      <c r="F289" s="229" t="s">
        <v>147</v>
      </c>
      <c r="G289" s="228">
        <v>9</v>
      </c>
      <c r="H289" s="229">
        <v>5</v>
      </c>
      <c r="I289" s="228">
        <v>5</v>
      </c>
      <c r="J289" s="228" t="s">
        <v>147</v>
      </c>
      <c r="K289" s="228">
        <v>5</v>
      </c>
      <c r="L289" s="228" t="s">
        <v>147</v>
      </c>
      <c r="M289" s="228" t="s">
        <v>147</v>
      </c>
      <c r="N289" s="228" t="s">
        <v>147</v>
      </c>
      <c r="O289" s="230">
        <v>23</v>
      </c>
      <c r="P289" s="228">
        <v>16</v>
      </c>
      <c r="Q289" s="231">
        <v>39</v>
      </c>
    </row>
    <row r="290" spans="1:17">
      <c r="A290" s="93">
        <v>2404</v>
      </c>
      <c r="B290" s="107" t="s">
        <v>505</v>
      </c>
      <c r="C290" s="228" t="s">
        <v>147</v>
      </c>
      <c r="D290" s="229" t="s">
        <v>147</v>
      </c>
      <c r="E290" s="228" t="s">
        <v>147</v>
      </c>
      <c r="F290" s="229">
        <v>6</v>
      </c>
      <c r="G290" s="228">
        <v>8</v>
      </c>
      <c r="H290" s="229">
        <v>9</v>
      </c>
      <c r="I290" s="228">
        <v>6</v>
      </c>
      <c r="J290" s="228" t="s">
        <v>147</v>
      </c>
      <c r="K290" s="228">
        <v>8</v>
      </c>
      <c r="L290" s="228" t="s">
        <v>147</v>
      </c>
      <c r="M290" s="228">
        <v>8</v>
      </c>
      <c r="N290" s="228" t="s">
        <v>147</v>
      </c>
      <c r="O290" s="230">
        <v>36</v>
      </c>
      <c r="P290" s="228">
        <v>21</v>
      </c>
      <c r="Q290" s="231">
        <v>57</v>
      </c>
    </row>
    <row r="291" spans="1:17">
      <c r="A291" s="95">
        <v>2409</v>
      </c>
      <c r="B291" s="109" t="s">
        <v>506</v>
      </c>
      <c r="C291" s="228" t="s">
        <v>147</v>
      </c>
      <c r="D291" s="229" t="s">
        <v>147</v>
      </c>
      <c r="E291" s="228" t="s">
        <v>147</v>
      </c>
      <c r="F291" s="229">
        <v>10</v>
      </c>
      <c r="G291" s="228">
        <v>11</v>
      </c>
      <c r="H291" s="229">
        <v>8</v>
      </c>
      <c r="I291" s="228">
        <v>14</v>
      </c>
      <c r="J291" s="228">
        <v>6</v>
      </c>
      <c r="K291" s="228">
        <v>8</v>
      </c>
      <c r="L291" s="228" t="s">
        <v>147</v>
      </c>
      <c r="M291" s="228">
        <v>5</v>
      </c>
      <c r="N291" s="228">
        <v>4</v>
      </c>
      <c r="O291" s="230">
        <v>41</v>
      </c>
      <c r="P291" s="228">
        <v>34</v>
      </c>
      <c r="Q291" s="231">
        <v>75</v>
      </c>
    </row>
    <row r="292" spans="1:17">
      <c r="A292" s="95">
        <v>2417</v>
      </c>
      <c r="B292" s="109" t="s">
        <v>507</v>
      </c>
      <c r="C292" s="228" t="s">
        <v>147</v>
      </c>
      <c r="D292" s="229">
        <v>7</v>
      </c>
      <c r="E292" s="228">
        <v>4</v>
      </c>
      <c r="F292" s="229" t="s">
        <v>147</v>
      </c>
      <c r="G292" s="228">
        <v>7</v>
      </c>
      <c r="H292" s="229">
        <v>5</v>
      </c>
      <c r="I292" s="228">
        <v>12</v>
      </c>
      <c r="J292" s="228">
        <v>4</v>
      </c>
      <c r="K292" s="228">
        <v>9</v>
      </c>
      <c r="L292" s="228">
        <v>6</v>
      </c>
      <c r="M292" s="228" t="s">
        <v>147</v>
      </c>
      <c r="N292" s="228" t="s">
        <v>147</v>
      </c>
      <c r="O292" s="230">
        <v>37</v>
      </c>
      <c r="P292" s="228">
        <v>26</v>
      </c>
      <c r="Q292" s="231">
        <v>63</v>
      </c>
    </row>
    <row r="293" spans="1:17">
      <c r="A293" s="95">
        <v>2418</v>
      </c>
      <c r="B293" s="109" t="s">
        <v>508</v>
      </c>
      <c r="C293" s="228" t="s">
        <v>147</v>
      </c>
      <c r="D293" s="229">
        <v>0</v>
      </c>
      <c r="E293" s="228" t="s">
        <v>147</v>
      </c>
      <c r="F293" s="229" t="s">
        <v>147</v>
      </c>
      <c r="G293" s="228">
        <v>6</v>
      </c>
      <c r="H293" s="229">
        <v>4</v>
      </c>
      <c r="I293" s="228">
        <v>4</v>
      </c>
      <c r="J293" s="228">
        <v>5</v>
      </c>
      <c r="K293" s="228">
        <v>7</v>
      </c>
      <c r="L293" s="228" t="s">
        <v>147</v>
      </c>
      <c r="M293" s="228" t="s">
        <v>147</v>
      </c>
      <c r="N293" s="228">
        <v>0</v>
      </c>
      <c r="O293" s="230">
        <v>23</v>
      </c>
      <c r="P293" s="228">
        <v>16</v>
      </c>
      <c r="Q293" s="231">
        <v>39</v>
      </c>
    </row>
    <row r="294" spans="1:17">
      <c r="A294" s="95">
        <v>2421</v>
      </c>
      <c r="B294" s="109" t="s">
        <v>509</v>
      </c>
      <c r="C294" s="228">
        <v>0</v>
      </c>
      <c r="D294" s="229" t="s">
        <v>147</v>
      </c>
      <c r="E294" s="228" t="s">
        <v>147</v>
      </c>
      <c r="F294" s="229" t="s">
        <v>147</v>
      </c>
      <c r="G294" s="228">
        <v>6</v>
      </c>
      <c r="H294" s="229" t="s">
        <v>147</v>
      </c>
      <c r="I294" s="228">
        <v>5</v>
      </c>
      <c r="J294" s="228" t="s">
        <v>147</v>
      </c>
      <c r="K294" s="228" t="s">
        <v>147</v>
      </c>
      <c r="L294" s="228" t="s">
        <v>147</v>
      </c>
      <c r="M294" s="228">
        <v>4</v>
      </c>
      <c r="N294" s="228">
        <v>0</v>
      </c>
      <c r="O294" s="230">
        <v>22</v>
      </c>
      <c r="P294" s="228">
        <v>6</v>
      </c>
      <c r="Q294" s="231">
        <v>28</v>
      </c>
    </row>
    <row r="295" spans="1:17">
      <c r="A295" s="95">
        <v>2422</v>
      </c>
      <c r="B295" s="109" t="s">
        <v>510</v>
      </c>
      <c r="C295" s="228">
        <v>0</v>
      </c>
      <c r="D295" s="229">
        <v>0</v>
      </c>
      <c r="E295" s="228">
        <v>0</v>
      </c>
      <c r="F295" s="229">
        <v>0</v>
      </c>
      <c r="G295" s="228" t="s">
        <v>147</v>
      </c>
      <c r="H295" s="229">
        <v>0</v>
      </c>
      <c r="I295" s="228">
        <v>0</v>
      </c>
      <c r="J295" s="228">
        <v>0</v>
      </c>
      <c r="K295" s="228">
        <v>0</v>
      </c>
      <c r="L295" s="228">
        <v>0</v>
      </c>
      <c r="M295" s="228">
        <v>0</v>
      </c>
      <c r="N295" s="228">
        <v>0</v>
      </c>
      <c r="O295" s="230" t="s">
        <v>147</v>
      </c>
      <c r="P295" s="228">
        <v>0</v>
      </c>
      <c r="Q295" s="231" t="s">
        <v>147</v>
      </c>
    </row>
    <row r="296" spans="1:17">
      <c r="A296" s="95">
        <v>2425</v>
      </c>
      <c r="B296" s="109" t="s">
        <v>511</v>
      </c>
      <c r="C296" s="228">
        <v>0</v>
      </c>
      <c r="D296" s="229" t="s">
        <v>147</v>
      </c>
      <c r="E296" s="228" t="s">
        <v>147</v>
      </c>
      <c r="F296" s="229">
        <v>0</v>
      </c>
      <c r="G296" s="228">
        <v>0</v>
      </c>
      <c r="H296" s="229">
        <v>0</v>
      </c>
      <c r="I296" s="228" t="s">
        <v>147</v>
      </c>
      <c r="J296" s="228">
        <v>4</v>
      </c>
      <c r="K296" s="228" t="s">
        <v>147</v>
      </c>
      <c r="L296" s="228" t="s">
        <v>147</v>
      </c>
      <c r="M296" s="228">
        <v>4</v>
      </c>
      <c r="N296" s="228" t="s">
        <v>147</v>
      </c>
      <c r="O296" s="230">
        <v>10</v>
      </c>
      <c r="P296" s="228">
        <v>10</v>
      </c>
      <c r="Q296" s="231">
        <v>20</v>
      </c>
    </row>
    <row r="297" spans="1:17">
      <c r="A297" s="95">
        <v>2460</v>
      </c>
      <c r="B297" s="109" t="s">
        <v>512</v>
      </c>
      <c r="C297" s="228">
        <v>4</v>
      </c>
      <c r="D297" s="229">
        <v>4</v>
      </c>
      <c r="E297" s="228">
        <v>6</v>
      </c>
      <c r="F297" s="229">
        <v>7</v>
      </c>
      <c r="G297" s="228">
        <v>8</v>
      </c>
      <c r="H297" s="229">
        <v>6</v>
      </c>
      <c r="I297" s="228">
        <v>15</v>
      </c>
      <c r="J297" s="228">
        <v>7</v>
      </c>
      <c r="K297" s="228">
        <v>9</v>
      </c>
      <c r="L297" s="228" t="s">
        <v>147</v>
      </c>
      <c r="M297" s="228">
        <v>4</v>
      </c>
      <c r="N297" s="228" t="s">
        <v>147</v>
      </c>
      <c r="O297" s="230">
        <v>46</v>
      </c>
      <c r="P297" s="228">
        <v>30</v>
      </c>
      <c r="Q297" s="231">
        <v>76</v>
      </c>
    </row>
    <row r="298" spans="1:17">
      <c r="A298" s="95">
        <v>2462</v>
      </c>
      <c r="B298" s="109" t="s">
        <v>513</v>
      </c>
      <c r="C298" s="228" t="s">
        <v>147</v>
      </c>
      <c r="D298" s="229">
        <v>8</v>
      </c>
      <c r="E298" s="228">
        <v>7</v>
      </c>
      <c r="F298" s="229">
        <v>6</v>
      </c>
      <c r="G298" s="228">
        <v>11</v>
      </c>
      <c r="H298" s="229">
        <v>7</v>
      </c>
      <c r="I298" s="228">
        <v>11</v>
      </c>
      <c r="J298" s="228" t="s">
        <v>147</v>
      </c>
      <c r="K298" s="228">
        <v>12</v>
      </c>
      <c r="L298" s="228" t="s">
        <v>147</v>
      </c>
      <c r="M298" s="228" t="s">
        <v>147</v>
      </c>
      <c r="N298" s="228">
        <v>0</v>
      </c>
      <c r="O298" s="230">
        <v>51</v>
      </c>
      <c r="P298" s="228">
        <v>28</v>
      </c>
      <c r="Q298" s="231">
        <v>79</v>
      </c>
    </row>
    <row r="299" spans="1:17">
      <c r="A299" s="95">
        <v>2463</v>
      </c>
      <c r="B299" s="109" t="s">
        <v>514</v>
      </c>
      <c r="C299" s="228" t="s">
        <v>147</v>
      </c>
      <c r="D299" s="229" t="s">
        <v>147</v>
      </c>
      <c r="E299" s="228" t="s">
        <v>147</v>
      </c>
      <c r="F299" s="229" t="s">
        <v>147</v>
      </c>
      <c r="G299" s="228" t="s">
        <v>147</v>
      </c>
      <c r="H299" s="229" t="s">
        <v>147</v>
      </c>
      <c r="I299" s="228">
        <v>6</v>
      </c>
      <c r="J299" s="228">
        <v>4</v>
      </c>
      <c r="K299" s="228">
        <v>7</v>
      </c>
      <c r="L299" s="228" t="s">
        <v>147</v>
      </c>
      <c r="M299" s="228" t="s">
        <v>147</v>
      </c>
      <c r="N299" s="228" t="s">
        <v>147</v>
      </c>
      <c r="O299" s="230">
        <v>21</v>
      </c>
      <c r="P299" s="228">
        <v>14</v>
      </c>
      <c r="Q299" s="231">
        <v>35</v>
      </c>
    </row>
    <row r="300" spans="1:17">
      <c r="A300" s="95">
        <v>2480</v>
      </c>
      <c r="B300" s="109" t="s">
        <v>515</v>
      </c>
      <c r="C300" s="228">
        <v>42</v>
      </c>
      <c r="D300" s="229">
        <v>38</v>
      </c>
      <c r="E300" s="228">
        <v>80</v>
      </c>
      <c r="F300" s="229">
        <v>68</v>
      </c>
      <c r="G300" s="228">
        <v>119</v>
      </c>
      <c r="H300" s="229">
        <v>63</v>
      </c>
      <c r="I300" s="228">
        <v>173</v>
      </c>
      <c r="J300" s="228">
        <v>80</v>
      </c>
      <c r="K300" s="228">
        <v>122</v>
      </c>
      <c r="L300" s="228">
        <v>48</v>
      </c>
      <c r="M300" s="228">
        <v>60</v>
      </c>
      <c r="N300" s="228">
        <v>20</v>
      </c>
      <c r="O300" s="230">
        <v>596</v>
      </c>
      <c r="P300" s="228">
        <v>317</v>
      </c>
      <c r="Q300" s="231">
        <v>913</v>
      </c>
    </row>
    <row r="301" spans="1:17">
      <c r="A301" s="95">
        <v>2481</v>
      </c>
      <c r="B301" s="109" t="s">
        <v>516</v>
      </c>
      <c r="C301" s="228">
        <v>9</v>
      </c>
      <c r="D301" s="229">
        <v>6</v>
      </c>
      <c r="E301" s="228">
        <v>10</v>
      </c>
      <c r="F301" s="229">
        <v>8</v>
      </c>
      <c r="G301" s="228">
        <v>22</v>
      </c>
      <c r="H301" s="229">
        <v>16</v>
      </c>
      <c r="I301" s="228">
        <v>20</v>
      </c>
      <c r="J301" s="228">
        <v>8</v>
      </c>
      <c r="K301" s="228">
        <v>18</v>
      </c>
      <c r="L301" s="228">
        <v>10</v>
      </c>
      <c r="M301" s="228">
        <v>8</v>
      </c>
      <c r="N301" s="228">
        <v>0</v>
      </c>
      <c r="O301" s="230">
        <v>87</v>
      </c>
      <c r="P301" s="228">
        <v>48</v>
      </c>
      <c r="Q301" s="231">
        <v>135</v>
      </c>
    </row>
    <row r="302" spans="1:17">
      <c r="A302" s="118">
        <v>2482</v>
      </c>
      <c r="B302" s="119" t="s">
        <v>517</v>
      </c>
      <c r="C302" s="228">
        <v>27</v>
      </c>
      <c r="D302" s="229">
        <v>49</v>
      </c>
      <c r="E302" s="228">
        <v>69</v>
      </c>
      <c r="F302" s="229">
        <v>45</v>
      </c>
      <c r="G302" s="228">
        <v>119</v>
      </c>
      <c r="H302" s="229">
        <v>77</v>
      </c>
      <c r="I302" s="228">
        <v>135</v>
      </c>
      <c r="J302" s="228">
        <v>54</v>
      </c>
      <c r="K302" s="228">
        <v>109</v>
      </c>
      <c r="L302" s="228">
        <v>40</v>
      </c>
      <c r="M302" s="228">
        <v>38</v>
      </c>
      <c r="N302" s="228">
        <v>11</v>
      </c>
      <c r="O302" s="230">
        <v>497</v>
      </c>
      <c r="P302" s="228">
        <v>276</v>
      </c>
      <c r="Q302" s="231">
        <v>773</v>
      </c>
    </row>
    <row r="303" spans="1:17">
      <c r="A303" s="104">
        <v>25</v>
      </c>
      <c r="B303" s="110" t="s">
        <v>548</v>
      </c>
      <c r="C303" s="232">
        <v>150</v>
      </c>
      <c r="D303" s="233">
        <v>152</v>
      </c>
      <c r="E303" s="232">
        <v>255</v>
      </c>
      <c r="F303" s="233">
        <v>216</v>
      </c>
      <c r="G303" s="232">
        <v>402</v>
      </c>
      <c r="H303" s="233">
        <v>240</v>
      </c>
      <c r="I303" s="232">
        <v>548</v>
      </c>
      <c r="J303" s="232">
        <v>250</v>
      </c>
      <c r="K303" s="232">
        <v>415</v>
      </c>
      <c r="L303" s="232">
        <v>149</v>
      </c>
      <c r="M303" s="232">
        <v>182</v>
      </c>
      <c r="N303" s="232">
        <v>43</v>
      </c>
      <c r="O303" s="234">
        <v>1952</v>
      </c>
      <c r="P303" s="232">
        <v>1050</v>
      </c>
      <c r="Q303" s="235">
        <v>3002</v>
      </c>
    </row>
    <row r="304" spans="1:17">
      <c r="A304" s="95">
        <v>2505</v>
      </c>
      <c r="B304" s="109" t="s">
        <v>518</v>
      </c>
      <c r="C304" s="228">
        <v>0</v>
      </c>
      <c r="D304" s="229" t="s">
        <v>147</v>
      </c>
      <c r="E304" s="228">
        <v>6</v>
      </c>
      <c r="F304" s="229" t="s">
        <v>147</v>
      </c>
      <c r="G304" s="228">
        <v>11</v>
      </c>
      <c r="H304" s="229">
        <v>7</v>
      </c>
      <c r="I304" s="228">
        <v>14</v>
      </c>
      <c r="J304" s="228">
        <v>4</v>
      </c>
      <c r="K304" s="228">
        <v>12</v>
      </c>
      <c r="L304" s="228">
        <v>5</v>
      </c>
      <c r="M304" s="228">
        <v>5</v>
      </c>
      <c r="N304" s="228" t="s">
        <v>147</v>
      </c>
      <c r="O304" s="230">
        <v>48</v>
      </c>
      <c r="P304" s="228">
        <v>20</v>
      </c>
      <c r="Q304" s="231">
        <v>68</v>
      </c>
    </row>
    <row r="305" spans="1:17">
      <c r="A305" s="95">
        <v>2506</v>
      </c>
      <c r="B305" s="109" t="s">
        <v>519</v>
      </c>
      <c r="C305" s="228">
        <v>0</v>
      </c>
      <c r="D305" s="229" t="s">
        <v>147</v>
      </c>
      <c r="E305" s="228" t="s">
        <v>147</v>
      </c>
      <c r="F305" s="229" t="s">
        <v>147</v>
      </c>
      <c r="G305" s="228">
        <v>7</v>
      </c>
      <c r="H305" s="229" t="s">
        <v>147</v>
      </c>
      <c r="I305" s="228">
        <v>7</v>
      </c>
      <c r="J305" s="228">
        <v>4</v>
      </c>
      <c r="K305" s="228">
        <v>7</v>
      </c>
      <c r="L305" s="228" t="s">
        <v>147</v>
      </c>
      <c r="M305" s="228" t="s">
        <v>147</v>
      </c>
      <c r="N305" s="228" t="s">
        <v>147</v>
      </c>
      <c r="O305" s="230">
        <v>27</v>
      </c>
      <c r="P305" s="228">
        <v>12</v>
      </c>
      <c r="Q305" s="231">
        <v>39</v>
      </c>
    </row>
    <row r="306" spans="1:17">
      <c r="A306" s="95">
        <v>2510</v>
      </c>
      <c r="B306" s="109" t="s">
        <v>520</v>
      </c>
      <c r="C306" s="228" t="s">
        <v>147</v>
      </c>
      <c r="D306" s="229">
        <v>4</v>
      </c>
      <c r="E306" s="228" t="s">
        <v>147</v>
      </c>
      <c r="F306" s="229">
        <v>4</v>
      </c>
      <c r="G306" s="228">
        <v>8</v>
      </c>
      <c r="H306" s="229">
        <v>4</v>
      </c>
      <c r="I306" s="228">
        <v>5</v>
      </c>
      <c r="J306" s="228">
        <v>4</v>
      </c>
      <c r="K306" s="228">
        <v>7</v>
      </c>
      <c r="L306" s="228">
        <v>4</v>
      </c>
      <c r="M306" s="228">
        <v>8</v>
      </c>
      <c r="N306" s="228">
        <v>0</v>
      </c>
      <c r="O306" s="230">
        <v>36</v>
      </c>
      <c r="P306" s="228">
        <v>20</v>
      </c>
      <c r="Q306" s="231">
        <v>56</v>
      </c>
    </row>
    <row r="307" spans="1:17">
      <c r="A307" s="95">
        <v>2513</v>
      </c>
      <c r="B307" s="109" t="s">
        <v>763</v>
      </c>
      <c r="C307" s="228" t="s">
        <v>147</v>
      </c>
      <c r="D307" s="229" t="s">
        <v>147</v>
      </c>
      <c r="E307" s="228" t="s">
        <v>147</v>
      </c>
      <c r="F307" s="229">
        <v>7</v>
      </c>
      <c r="G307" s="228">
        <v>11</v>
      </c>
      <c r="H307" s="229">
        <v>6</v>
      </c>
      <c r="I307" s="228">
        <v>9</v>
      </c>
      <c r="J307" s="228">
        <v>8</v>
      </c>
      <c r="K307" s="228">
        <v>11</v>
      </c>
      <c r="L307" s="228" t="s">
        <v>147</v>
      </c>
      <c r="M307" s="228" t="s">
        <v>147</v>
      </c>
      <c r="N307" s="228" t="s">
        <v>147</v>
      </c>
      <c r="O307" s="230">
        <v>39</v>
      </c>
      <c r="P307" s="228">
        <v>28</v>
      </c>
      <c r="Q307" s="231">
        <v>67</v>
      </c>
    </row>
    <row r="308" spans="1:17">
      <c r="A308" s="95">
        <v>2514</v>
      </c>
      <c r="B308" s="109" t="s">
        <v>764</v>
      </c>
      <c r="C308" s="228">
        <v>8</v>
      </c>
      <c r="D308" s="229" t="s">
        <v>147</v>
      </c>
      <c r="E308" s="228">
        <v>10</v>
      </c>
      <c r="F308" s="229">
        <v>16</v>
      </c>
      <c r="G308" s="228">
        <v>45</v>
      </c>
      <c r="H308" s="229">
        <v>25</v>
      </c>
      <c r="I308" s="228">
        <v>44</v>
      </c>
      <c r="J308" s="228">
        <v>31</v>
      </c>
      <c r="K308" s="228">
        <v>29</v>
      </c>
      <c r="L308" s="228">
        <v>13</v>
      </c>
      <c r="M308" s="228">
        <v>15</v>
      </c>
      <c r="N308" s="228" t="s">
        <v>147</v>
      </c>
      <c r="O308" s="230">
        <v>151</v>
      </c>
      <c r="P308" s="228">
        <v>94</v>
      </c>
      <c r="Q308" s="231">
        <v>245</v>
      </c>
    </row>
    <row r="309" spans="1:17">
      <c r="A309" s="93">
        <v>2518</v>
      </c>
      <c r="B309" s="107" t="s">
        <v>523</v>
      </c>
      <c r="C309" s="228">
        <v>0</v>
      </c>
      <c r="D309" s="229" t="s">
        <v>147</v>
      </c>
      <c r="E309" s="228">
        <v>9</v>
      </c>
      <c r="F309" s="229" t="s">
        <v>147</v>
      </c>
      <c r="G309" s="228">
        <v>8</v>
      </c>
      <c r="H309" s="229">
        <v>4</v>
      </c>
      <c r="I309" s="228">
        <v>10</v>
      </c>
      <c r="J309" s="228">
        <v>10</v>
      </c>
      <c r="K309" s="228">
        <v>13</v>
      </c>
      <c r="L309" s="228" t="s">
        <v>147</v>
      </c>
      <c r="M309" s="228">
        <v>6</v>
      </c>
      <c r="N309" s="228" t="s">
        <v>147</v>
      </c>
      <c r="O309" s="230">
        <v>46</v>
      </c>
      <c r="P309" s="228">
        <v>24</v>
      </c>
      <c r="Q309" s="231">
        <v>70</v>
      </c>
    </row>
    <row r="310" spans="1:17">
      <c r="A310" s="93">
        <v>2521</v>
      </c>
      <c r="B310" s="107" t="s">
        <v>524</v>
      </c>
      <c r="C310" s="228" t="s">
        <v>147</v>
      </c>
      <c r="D310" s="229">
        <v>9</v>
      </c>
      <c r="E310" s="228">
        <v>12</v>
      </c>
      <c r="F310" s="229">
        <v>14</v>
      </c>
      <c r="G310" s="228">
        <v>12</v>
      </c>
      <c r="H310" s="229">
        <v>12</v>
      </c>
      <c r="I310" s="228">
        <v>27</v>
      </c>
      <c r="J310" s="228">
        <v>11</v>
      </c>
      <c r="K310" s="228">
        <v>18</v>
      </c>
      <c r="L310" s="228" t="s">
        <v>147</v>
      </c>
      <c r="M310" s="228" t="s">
        <v>147</v>
      </c>
      <c r="N310" s="228" t="s">
        <v>147</v>
      </c>
      <c r="O310" s="230">
        <v>81</v>
      </c>
      <c r="P310" s="228">
        <v>55</v>
      </c>
      <c r="Q310" s="231">
        <v>136</v>
      </c>
    </row>
    <row r="311" spans="1:17">
      <c r="A311" s="93">
        <v>2523</v>
      </c>
      <c r="B311" s="107" t="s">
        <v>525</v>
      </c>
      <c r="C311" s="228">
        <v>11</v>
      </c>
      <c r="D311" s="229">
        <v>16</v>
      </c>
      <c r="E311" s="228">
        <v>14</v>
      </c>
      <c r="F311" s="229">
        <v>21</v>
      </c>
      <c r="G311" s="228">
        <v>21</v>
      </c>
      <c r="H311" s="229">
        <v>16</v>
      </c>
      <c r="I311" s="228">
        <v>43</v>
      </c>
      <c r="J311" s="228" t="s">
        <v>147</v>
      </c>
      <c r="K311" s="228">
        <v>28</v>
      </c>
      <c r="L311" s="228">
        <v>13</v>
      </c>
      <c r="M311" s="228">
        <v>9</v>
      </c>
      <c r="N311" s="228" t="s">
        <v>147</v>
      </c>
      <c r="O311" s="230">
        <v>126</v>
      </c>
      <c r="P311" s="228">
        <v>79</v>
      </c>
      <c r="Q311" s="231">
        <v>205</v>
      </c>
    </row>
    <row r="312" spans="1:17">
      <c r="A312" s="93">
        <v>2560</v>
      </c>
      <c r="B312" s="107" t="s">
        <v>526</v>
      </c>
      <c r="C312" s="228">
        <v>7</v>
      </c>
      <c r="D312" s="229">
        <v>6</v>
      </c>
      <c r="E312" s="228">
        <v>9</v>
      </c>
      <c r="F312" s="229">
        <v>4</v>
      </c>
      <c r="G312" s="228">
        <v>12</v>
      </c>
      <c r="H312" s="229">
        <v>5</v>
      </c>
      <c r="I312" s="228">
        <v>25</v>
      </c>
      <c r="J312" s="228" t="s">
        <v>147</v>
      </c>
      <c r="K312" s="228">
        <v>20</v>
      </c>
      <c r="L312" s="228">
        <v>6</v>
      </c>
      <c r="M312" s="228">
        <v>5</v>
      </c>
      <c r="N312" s="228" t="s">
        <v>147</v>
      </c>
      <c r="O312" s="230">
        <v>78</v>
      </c>
      <c r="P312" s="228">
        <v>25</v>
      </c>
      <c r="Q312" s="231">
        <v>103</v>
      </c>
    </row>
    <row r="313" spans="1:17">
      <c r="A313" s="93">
        <v>2580</v>
      </c>
      <c r="B313" s="107" t="s">
        <v>527</v>
      </c>
      <c r="C313" s="228">
        <v>42</v>
      </c>
      <c r="D313" s="229">
        <v>31</v>
      </c>
      <c r="E313" s="228">
        <v>75</v>
      </c>
      <c r="F313" s="229">
        <v>51</v>
      </c>
      <c r="G313" s="228">
        <v>109</v>
      </c>
      <c r="H313" s="229">
        <v>62</v>
      </c>
      <c r="I313" s="228">
        <v>149</v>
      </c>
      <c r="J313" s="228">
        <v>64</v>
      </c>
      <c r="K313" s="228">
        <v>104</v>
      </c>
      <c r="L313" s="228">
        <v>34</v>
      </c>
      <c r="M313" s="228">
        <v>47</v>
      </c>
      <c r="N313" s="228">
        <v>17</v>
      </c>
      <c r="O313" s="230">
        <v>526</v>
      </c>
      <c r="P313" s="228">
        <v>259</v>
      </c>
      <c r="Q313" s="231">
        <v>785</v>
      </c>
    </row>
    <row r="314" spans="1:17">
      <c r="A314" s="93">
        <v>2581</v>
      </c>
      <c r="B314" s="107" t="s">
        <v>528</v>
      </c>
      <c r="C314" s="228">
        <v>31</v>
      </c>
      <c r="D314" s="229">
        <v>26</v>
      </c>
      <c r="E314" s="228">
        <v>50</v>
      </c>
      <c r="F314" s="229">
        <v>41</v>
      </c>
      <c r="G314" s="228">
        <v>65</v>
      </c>
      <c r="H314" s="229">
        <v>41</v>
      </c>
      <c r="I314" s="228">
        <v>97</v>
      </c>
      <c r="J314" s="228">
        <v>31</v>
      </c>
      <c r="K314" s="228">
        <v>67</v>
      </c>
      <c r="L314" s="228">
        <v>23</v>
      </c>
      <c r="M314" s="228">
        <v>28</v>
      </c>
      <c r="N314" s="228">
        <v>5</v>
      </c>
      <c r="O314" s="230">
        <v>338</v>
      </c>
      <c r="P314" s="228">
        <v>167</v>
      </c>
      <c r="Q314" s="231">
        <v>505</v>
      </c>
    </row>
    <row r="315" spans="1:17">
      <c r="A315" s="93">
        <v>2582</v>
      </c>
      <c r="B315" s="107" t="s">
        <v>529</v>
      </c>
      <c r="C315" s="222">
        <v>16</v>
      </c>
      <c r="D315" s="223">
        <v>18</v>
      </c>
      <c r="E315" s="222">
        <v>23</v>
      </c>
      <c r="F315" s="223">
        <v>20</v>
      </c>
      <c r="G315" s="222">
        <v>44</v>
      </c>
      <c r="H315" s="223">
        <v>27</v>
      </c>
      <c r="I315" s="222">
        <v>60</v>
      </c>
      <c r="J315" s="222">
        <v>36</v>
      </c>
      <c r="K315" s="222">
        <v>50</v>
      </c>
      <c r="L315" s="222">
        <v>16</v>
      </c>
      <c r="M315" s="222">
        <v>29</v>
      </c>
      <c r="N315" s="222">
        <v>6</v>
      </c>
      <c r="O315" s="222">
        <v>222</v>
      </c>
      <c r="P315" s="222">
        <v>123</v>
      </c>
      <c r="Q315" s="224">
        <v>345</v>
      </c>
    </row>
    <row r="316" spans="1:17">
      <c r="A316" s="93">
        <v>2583</v>
      </c>
      <c r="B316" s="107" t="s">
        <v>530</v>
      </c>
      <c r="C316" s="222">
        <v>7</v>
      </c>
      <c r="D316" s="223">
        <v>13</v>
      </c>
      <c r="E316" s="222">
        <v>8</v>
      </c>
      <c r="F316" s="223">
        <v>11</v>
      </c>
      <c r="G316" s="222">
        <v>15</v>
      </c>
      <c r="H316" s="223">
        <v>14</v>
      </c>
      <c r="I316" s="222">
        <v>22</v>
      </c>
      <c r="J316" s="222">
        <v>14</v>
      </c>
      <c r="K316" s="222">
        <v>17</v>
      </c>
      <c r="L316" s="222" t="s">
        <v>147</v>
      </c>
      <c r="M316" s="222">
        <v>4</v>
      </c>
      <c r="N316" s="222" t="s">
        <v>147</v>
      </c>
      <c r="O316" s="222">
        <v>73</v>
      </c>
      <c r="P316" s="222">
        <v>58</v>
      </c>
      <c r="Q316" s="224">
        <v>131</v>
      </c>
    </row>
    <row r="317" spans="1:17">
      <c r="A317" s="93">
        <v>2584</v>
      </c>
      <c r="B317" s="94" t="s">
        <v>531</v>
      </c>
      <c r="C317" s="222">
        <v>14</v>
      </c>
      <c r="D317" s="223" t="s">
        <v>147</v>
      </c>
      <c r="E317" s="222">
        <v>28</v>
      </c>
      <c r="F317" s="223">
        <v>22</v>
      </c>
      <c r="G317" s="222">
        <v>34</v>
      </c>
      <c r="H317" s="223">
        <v>15</v>
      </c>
      <c r="I317" s="222">
        <v>36</v>
      </c>
      <c r="J317" s="222">
        <v>18</v>
      </c>
      <c r="K317" s="222">
        <v>32</v>
      </c>
      <c r="L317" s="222">
        <v>16</v>
      </c>
      <c r="M317" s="222">
        <v>17</v>
      </c>
      <c r="N317" s="222" t="s">
        <v>147</v>
      </c>
      <c r="O317" s="222">
        <v>161</v>
      </c>
      <c r="P317" s="222">
        <v>86</v>
      </c>
      <c r="Q317" s="224">
        <v>247</v>
      </c>
    </row>
    <row r="318" spans="1:17">
      <c r="A318" s="32" t="s">
        <v>777</v>
      </c>
    </row>
    <row r="319" spans="1:17">
      <c r="A319" s="114" t="s">
        <v>567</v>
      </c>
    </row>
    <row r="320" spans="1:17">
      <c r="A320" s="78" t="s">
        <v>570</v>
      </c>
    </row>
  </sheetData>
  <pageMargins left="0.7" right="0.7" top="0.75" bottom="0.75" header="0.3" footer="0.3"/>
  <pageSetup paperSize="9" fitToHeight="0" orientation="landscape" r:id="rId1"/>
  <ignoredErrors>
    <ignoredError sqref="A7:A104" numberStoredAsText="1"/>
  </ignoredErrors>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6A7C2-AA13-47CD-84A4-4BEFA3782A03}">
  <sheetPr codeName="Blad15">
    <tabColor theme="2" tint="-9.9978637043366805E-2"/>
  </sheetPr>
  <dimension ref="A1:P127"/>
  <sheetViews>
    <sheetView showGridLines="0" zoomScaleNormal="100" workbookViewId="0"/>
  </sheetViews>
  <sheetFormatPr defaultColWidth="9.33203125" defaultRowHeight="13.5"/>
  <cols>
    <col min="1" max="1" width="62.1640625" style="24" customWidth="1"/>
    <col min="2" max="16" width="13.33203125" style="24" customWidth="1"/>
    <col min="17" max="20" width="9.33203125" style="24" customWidth="1"/>
    <col min="21" max="16384" width="9.33203125" style="24"/>
  </cols>
  <sheetData>
    <row r="1" spans="1:16">
      <c r="A1" s="74" t="s">
        <v>619</v>
      </c>
    </row>
    <row r="2" spans="1:16" ht="17.25" customHeight="1">
      <c r="A2" s="215" t="s">
        <v>746</v>
      </c>
      <c r="B2" s="60"/>
      <c r="C2" s="60"/>
      <c r="D2" s="60"/>
      <c r="E2" s="60"/>
      <c r="F2" s="60"/>
      <c r="G2" s="60"/>
      <c r="H2" s="60"/>
      <c r="I2" s="60"/>
      <c r="J2" s="60"/>
      <c r="K2" s="60"/>
      <c r="L2" s="60"/>
      <c r="M2" s="60"/>
      <c r="N2" s="60"/>
      <c r="O2" s="60"/>
      <c r="P2" s="60"/>
    </row>
    <row r="3" spans="1:16" ht="17.25" customHeight="1">
      <c r="A3" s="58" t="s">
        <v>747</v>
      </c>
      <c r="B3" s="59"/>
      <c r="C3" s="59"/>
      <c r="D3" s="59"/>
      <c r="E3" s="59"/>
      <c r="F3" s="59"/>
      <c r="G3" s="59"/>
      <c r="H3" s="59"/>
      <c r="I3" s="59"/>
      <c r="J3" s="59"/>
      <c r="K3" s="59"/>
      <c r="L3" s="59"/>
      <c r="M3" s="59"/>
      <c r="N3" s="59"/>
      <c r="O3" s="59"/>
      <c r="P3" s="59"/>
    </row>
    <row r="4" spans="1:16" ht="15">
      <c r="A4" s="115" t="s">
        <v>615</v>
      </c>
      <c r="B4" s="122" t="s">
        <v>126</v>
      </c>
      <c r="C4" s="122" t="s">
        <v>114</v>
      </c>
      <c r="D4" s="122" t="s">
        <v>127</v>
      </c>
      <c r="E4" s="122" t="s">
        <v>128</v>
      </c>
      <c r="F4" s="122" t="s">
        <v>115</v>
      </c>
      <c r="G4" s="122" t="s">
        <v>129</v>
      </c>
      <c r="H4" s="122" t="s">
        <v>116</v>
      </c>
      <c r="I4" s="122" t="s">
        <v>130</v>
      </c>
      <c r="J4" s="122" t="s">
        <v>107</v>
      </c>
      <c r="K4" s="122" t="s">
        <v>131</v>
      </c>
      <c r="L4" s="122" t="s">
        <v>108</v>
      </c>
      <c r="M4" s="122" t="s">
        <v>132</v>
      </c>
      <c r="N4" s="122" t="s">
        <v>109</v>
      </c>
      <c r="O4" s="122" t="s">
        <v>133</v>
      </c>
      <c r="P4" s="123" t="s">
        <v>134</v>
      </c>
    </row>
    <row r="5" spans="1:16" ht="15">
      <c r="A5" s="128"/>
      <c r="B5" s="122" t="s">
        <v>110</v>
      </c>
      <c r="C5" s="124" t="s">
        <v>111</v>
      </c>
      <c r="D5" s="122" t="s">
        <v>110</v>
      </c>
      <c r="E5" s="124" t="s">
        <v>111</v>
      </c>
      <c r="F5" s="122" t="s">
        <v>110</v>
      </c>
      <c r="G5" s="124" t="s">
        <v>111</v>
      </c>
      <c r="H5" s="122" t="s">
        <v>110</v>
      </c>
      <c r="I5" s="122" t="s">
        <v>111</v>
      </c>
      <c r="J5" s="122" t="s">
        <v>110</v>
      </c>
      <c r="K5" s="122" t="s">
        <v>111</v>
      </c>
      <c r="L5" s="122" t="s">
        <v>110</v>
      </c>
      <c r="M5" s="122" t="s">
        <v>111</v>
      </c>
      <c r="N5" s="125" t="s">
        <v>110</v>
      </c>
      <c r="O5" s="122" t="s">
        <v>111</v>
      </c>
      <c r="P5" s="126" t="s">
        <v>112</v>
      </c>
    </row>
    <row r="6" spans="1:16">
      <c r="A6" s="138" t="s">
        <v>677</v>
      </c>
      <c r="B6" s="155">
        <v>444</v>
      </c>
      <c r="C6" s="155">
        <v>625</v>
      </c>
      <c r="D6" s="155">
        <v>611</v>
      </c>
      <c r="E6" s="155">
        <v>948</v>
      </c>
      <c r="F6" s="155">
        <v>772</v>
      </c>
      <c r="G6" s="155">
        <v>1044</v>
      </c>
      <c r="H6" s="155">
        <v>727</v>
      </c>
      <c r="I6" s="155">
        <v>910</v>
      </c>
      <c r="J6" s="155">
        <v>517</v>
      </c>
      <c r="K6" s="155">
        <v>444</v>
      </c>
      <c r="L6" s="155">
        <v>197</v>
      </c>
      <c r="M6" s="155">
        <v>91</v>
      </c>
      <c r="N6" s="155">
        <v>3268</v>
      </c>
      <c r="O6" s="155">
        <v>4062</v>
      </c>
      <c r="P6" s="159">
        <v>7330</v>
      </c>
    </row>
    <row r="7" spans="1:16">
      <c r="A7" s="138" t="s">
        <v>614</v>
      </c>
      <c r="B7" s="155">
        <v>86</v>
      </c>
      <c r="C7" s="155">
        <v>94</v>
      </c>
      <c r="D7" s="155">
        <v>111</v>
      </c>
      <c r="E7" s="155">
        <v>204</v>
      </c>
      <c r="F7" s="155">
        <v>138</v>
      </c>
      <c r="G7" s="155">
        <v>207</v>
      </c>
      <c r="H7" s="155">
        <v>116</v>
      </c>
      <c r="I7" s="155">
        <v>168</v>
      </c>
      <c r="J7" s="155">
        <v>62</v>
      </c>
      <c r="K7" s="155">
        <v>89</v>
      </c>
      <c r="L7" s="155">
        <v>25</v>
      </c>
      <c r="M7" s="155">
        <v>11</v>
      </c>
      <c r="N7" s="155">
        <v>538</v>
      </c>
      <c r="O7" s="155">
        <v>773</v>
      </c>
      <c r="P7" s="159">
        <v>1311</v>
      </c>
    </row>
    <row r="8" spans="1:16">
      <c r="A8" s="138" t="s">
        <v>610</v>
      </c>
      <c r="B8" s="155">
        <v>88</v>
      </c>
      <c r="C8" s="155">
        <v>110</v>
      </c>
      <c r="D8" s="155">
        <v>112</v>
      </c>
      <c r="E8" s="155">
        <v>159</v>
      </c>
      <c r="F8" s="155">
        <v>145</v>
      </c>
      <c r="G8" s="155">
        <v>181</v>
      </c>
      <c r="H8" s="155">
        <v>132</v>
      </c>
      <c r="I8" s="155">
        <v>165</v>
      </c>
      <c r="J8" s="155">
        <v>94</v>
      </c>
      <c r="K8" s="155">
        <v>81</v>
      </c>
      <c r="L8" s="155">
        <v>37</v>
      </c>
      <c r="M8" s="155">
        <v>15</v>
      </c>
      <c r="N8" s="155">
        <v>608</v>
      </c>
      <c r="O8" s="155">
        <v>711</v>
      </c>
      <c r="P8" s="159">
        <v>1319</v>
      </c>
    </row>
    <row r="9" spans="1:16">
      <c r="A9" s="138" t="s">
        <v>611</v>
      </c>
      <c r="B9" s="155">
        <v>63</v>
      </c>
      <c r="C9" s="155">
        <v>89</v>
      </c>
      <c r="D9" s="155">
        <v>87</v>
      </c>
      <c r="E9" s="155">
        <v>140</v>
      </c>
      <c r="F9" s="155">
        <v>124</v>
      </c>
      <c r="G9" s="155">
        <v>171</v>
      </c>
      <c r="H9" s="155">
        <v>121</v>
      </c>
      <c r="I9" s="155">
        <v>161</v>
      </c>
      <c r="J9" s="155">
        <v>80</v>
      </c>
      <c r="K9" s="155">
        <v>51</v>
      </c>
      <c r="L9" s="155">
        <v>28</v>
      </c>
      <c r="M9" s="155">
        <v>17</v>
      </c>
      <c r="N9" s="155">
        <v>503</v>
      </c>
      <c r="O9" s="155">
        <v>629</v>
      </c>
      <c r="P9" s="159">
        <v>1132</v>
      </c>
    </row>
    <row r="10" spans="1:16">
      <c r="A10" s="139" t="s">
        <v>612</v>
      </c>
      <c r="B10" s="154">
        <v>34</v>
      </c>
      <c r="C10" s="154">
        <v>41</v>
      </c>
      <c r="D10" s="154">
        <v>75</v>
      </c>
      <c r="E10" s="154">
        <v>92</v>
      </c>
      <c r="F10" s="154">
        <v>92</v>
      </c>
      <c r="G10" s="154">
        <v>79</v>
      </c>
      <c r="H10" s="154">
        <v>73</v>
      </c>
      <c r="I10" s="154">
        <v>73</v>
      </c>
      <c r="J10" s="154">
        <v>64</v>
      </c>
      <c r="K10" s="154">
        <v>39</v>
      </c>
      <c r="L10" s="154">
        <v>18</v>
      </c>
      <c r="M10" s="154">
        <v>14</v>
      </c>
      <c r="N10" s="154">
        <v>356</v>
      </c>
      <c r="O10" s="154">
        <v>338</v>
      </c>
      <c r="P10" s="160">
        <v>694</v>
      </c>
    </row>
    <row r="11" spans="1:16">
      <c r="A11" s="139" t="s">
        <v>613</v>
      </c>
      <c r="B11" s="154">
        <v>173</v>
      </c>
      <c r="C11" s="154">
        <v>291</v>
      </c>
      <c r="D11" s="154">
        <v>226</v>
      </c>
      <c r="E11" s="154">
        <v>353</v>
      </c>
      <c r="F11" s="154">
        <v>273</v>
      </c>
      <c r="G11" s="154">
        <v>406</v>
      </c>
      <c r="H11" s="154">
        <v>285</v>
      </c>
      <c r="I11" s="154">
        <v>343</v>
      </c>
      <c r="J11" s="154">
        <v>217</v>
      </c>
      <c r="K11" s="154">
        <v>184</v>
      </c>
      <c r="L11" s="154">
        <v>89</v>
      </c>
      <c r="M11" s="154">
        <v>34</v>
      </c>
      <c r="N11" s="154">
        <v>1263</v>
      </c>
      <c r="O11" s="154">
        <v>1611</v>
      </c>
      <c r="P11" s="160">
        <v>2874</v>
      </c>
    </row>
    <row r="12" spans="1:16">
      <c r="A12" s="128" t="s">
        <v>609</v>
      </c>
      <c r="B12" s="154">
        <v>311</v>
      </c>
      <c r="C12" s="154">
        <v>460</v>
      </c>
      <c r="D12" s="154">
        <v>451</v>
      </c>
      <c r="E12" s="154">
        <v>639</v>
      </c>
      <c r="F12" s="154">
        <v>567</v>
      </c>
      <c r="G12" s="154">
        <v>707</v>
      </c>
      <c r="H12" s="154">
        <v>554</v>
      </c>
      <c r="I12" s="154">
        <v>645</v>
      </c>
      <c r="J12" s="154">
        <v>419</v>
      </c>
      <c r="K12" s="154">
        <v>328</v>
      </c>
      <c r="L12" s="154">
        <v>157</v>
      </c>
      <c r="M12" s="154">
        <v>71</v>
      </c>
      <c r="N12" s="154">
        <v>2459</v>
      </c>
      <c r="O12" s="154">
        <v>2850</v>
      </c>
      <c r="P12" s="160">
        <v>5309</v>
      </c>
    </row>
    <row r="13" spans="1:16">
      <c r="A13" s="139" t="s">
        <v>676</v>
      </c>
      <c r="B13" s="154">
        <v>234</v>
      </c>
      <c r="C13" s="154">
        <v>323</v>
      </c>
      <c r="D13" s="154">
        <v>342</v>
      </c>
      <c r="E13" s="154">
        <v>500</v>
      </c>
      <c r="F13" s="154">
        <v>488</v>
      </c>
      <c r="G13" s="154">
        <v>608</v>
      </c>
      <c r="H13" s="154">
        <v>496</v>
      </c>
      <c r="I13" s="154">
        <v>571</v>
      </c>
      <c r="J13" s="154">
        <v>341</v>
      </c>
      <c r="K13" s="154">
        <v>303</v>
      </c>
      <c r="L13" s="154">
        <v>133</v>
      </c>
      <c r="M13" s="154">
        <v>65</v>
      </c>
      <c r="N13" s="154">
        <v>2034</v>
      </c>
      <c r="O13" s="154">
        <v>2370</v>
      </c>
      <c r="P13" s="160">
        <v>4404</v>
      </c>
    </row>
    <row r="14" spans="1:16">
      <c r="A14" s="139" t="s">
        <v>675</v>
      </c>
      <c r="B14" s="154">
        <v>59</v>
      </c>
      <c r="C14" s="154">
        <v>77</v>
      </c>
      <c r="D14" s="154">
        <v>68</v>
      </c>
      <c r="E14" s="154">
        <v>172</v>
      </c>
      <c r="F14" s="154">
        <v>93</v>
      </c>
      <c r="G14" s="154">
        <v>176</v>
      </c>
      <c r="H14" s="154">
        <v>51</v>
      </c>
      <c r="I14" s="154">
        <v>130</v>
      </c>
      <c r="J14" s="154">
        <v>19</v>
      </c>
      <c r="K14" s="154">
        <v>36</v>
      </c>
      <c r="L14" s="154">
        <v>2</v>
      </c>
      <c r="M14" s="154">
        <v>3</v>
      </c>
      <c r="N14" s="154">
        <v>292</v>
      </c>
      <c r="O14" s="154">
        <v>594</v>
      </c>
      <c r="P14" s="160">
        <v>886</v>
      </c>
    </row>
    <row r="15" spans="1:16">
      <c r="A15" s="32" t="s">
        <v>777</v>
      </c>
    </row>
    <row r="16" spans="1:16">
      <c r="A16" s="78"/>
    </row>
    <row r="20" spans="1:1" ht="17.25">
      <c r="A20" s="60"/>
    </row>
    <row r="127" ht="12.75" customHeight="1"/>
  </sheetData>
  <pageMargins left="0.7" right="0.7" top="0.75" bottom="0.75" header="0.3" footer="0.3"/>
  <pageSetup paperSize="9"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98D35-D37E-4615-960A-2762C9142AFD}">
  <sheetPr codeName="Blad17">
    <tabColor theme="2" tint="-9.9978637043366805E-2"/>
  </sheetPr>
  <dimension ref="A1:L128"/>
  <sheetViews>
    <sheetView showGridLines="0" zoomScaleNormal="100" workbookViewId="0"/>
  </sheetViews>
  <sheetFormatPr defaultColWidth="9.33203125" defaultRowHeight="13.5"/>
  <cols>
    <col min="1" max="1" width="35.33203125" style="24" customWidth="1"/>
    <col min="2" max="2" width="10.5" style="146" customWidth="1"/>
    <col min="3" max="3" width="10.83203125" style="146" customWidth="1"/>
    <col min="4" max="4" width="11.6640625" style="146" customWidth="1"/>
    <col min="5" max="5" width="11.5" style="146" customWidth="1"/>
    <col min="6" max="6" width="11.33203125" style="146" customWidth="1"/>
    <col min="7" max="7" width="11.5" style="146" customWidth="1"/>
    <col min="8" max="8" width="11.33203125" style="146" customWidth="1"/>
    <col min="9" max="9" width="10.5" style="146" customWidth="1"/>
    <col min="10" max="11" width="10.6640625" style="146" customWidth="1"/>
    <col min="12" max="12" width="10.6640625" style="147" customWidth="1"/>
    <col min="13" max="14" width="9.33203125" style="24" customWidth="1"/>
    <col min="15" max="16384" width="9.33203125" style="24"/>
  </cols>
  <sheetData>
    <row r="1" spans="1:12">
      <c r="A1" s="74" t="s">
        <v>620</v>
      </c>
    </row>
    <row r="2" spans="1:12" ht="17.25" customHeight="1">
      <c r="A2" s="215" t="s">
        <v>748</v>
      </c>
      <c r="B2" s="148"/>
      <c r="C2" s="148"/>
      <c r="D2" s="148"/>
      <c r="E2" s="148"/>
      <c r="F2" s="148"/>
      <c r="G2" s="148"/>
      <c r="H2" s="148"/>
      <c r="I2" s="148"/>
      <c r="J2" s="148"/>
      <c r="K2" s="148"/>
      <c r="L2" s="149"/>
    </row>
    <row r="3" spans="1:12" ht="17.25" customHeight="1">
      <c r="A3" s="58" t="s">
        <v>749</v>
      </c>
      <c r="B3" s="150"/>
      <c r="C3" s="150"/>
      <c r="D3" s="150"/>
      <c r="E3" s="150"/>
      <c r="F3" s="150"/>
      <c r="G3" s="150"/>
      <c r="H3" s="150"/>
      <c r="I3" s="150"/>
      <c r="J3" s="150"/>
      <c r="K3" s="150"/>
      <c r="L3" s="151"/>
    </row>
    <row r="4" spans="1:12" ht="15">
      <c r="A4" s="115" t="s">
        <v>615</v>
      </c>
      <c r="B4" s="152" t="s">
        <v>621</v>
      </c>
      <c r="C4" s="152" t="s">
        <v>622</v>
      </c>
      <c r="D4" s="152" t="s">
        <v>623</v>
      </c>
      <c r="E4" s="152" t="s">
        <v>624</v>
      </c>
      <c r="F4" s="152" t="s">
        <v>625</v>
      </c>
      <c r="G4" s="152" t="s">
        <v>626</v>
      </c>
      <c r="H4" s="152" t="s">
        <v>627</v>
      </c>
      <c r="I4" s="152" t="s">
        <v>628</v>
      </c>
      <c r="J4" s="152" t="s">
        <v>629</v>
      </c>
      <c r="K4" s="153" t="s">
        <v>123</v>
      </c>
      <c r="L4" s="153" t="s">
        <v>750</v>
      </c>
    </row>
    <row r="5" spans="1:12">
      <c r="A5" s="128" t="s">
        <v>46</v>
      </c>
      <c r="B5" s="97">
        <v>219868</v>
      </c>
      <c r="C5" s="97">
        <v>228906</v>
      </c>
      <c r="D5" s="97">
        <v>228552</v>
      </c>
      <c r="E5" s="97">
        <v>234634</v>
      </c>
      <c r="F5" s="97">
        <v>241369</v>
      </c>
      <c r="G5" s="97">
        <v>257040</v>
      </c>
      <c r="H5" s="97">
        <v>260405</v>
      </c>
      <c r="I5" s="97">
        <v>267087</v>
      </c>
      <c r="J5" s="97">
        <v>278965</v>
      </c>
      <c r="K5" s="98">
        <v>285029</v>
      </c>
      <c r="L5" s="98">
        <v>290297</v>
      </c>
    </row>
    <row r="6" spans="1:12">
      <c r="A6" s="128" t="s">
        <v>113</v>
      </c>
      <c r="B6" s="97">
        <v>214643</v>
      </c>
      <c r="C6" s="97">
        <v>218129</v>
      </c>
      <c r="D6" s="97">
        <v>216729</v>
      </c>
      <c r="E6" s="97">
        <v>218763</v>
      </c>
      <c r="F6" s="97">
        <v>220229</v>
      </c>
      <c r="G6" s="97">
        <v>222408</v>
      </c>
      <c r="H6" s="97">
        <v>217042</v>
      </c>
      <c r="I6" s="97">
        <v>216892</v>
      </c>
      <c r="J6" s="97">
        <v>221065</v>
      </c>
      <c r="K6" s="98">
        <v>223208</v>
      </c>
      <c r="L6" s="98">
        <v>225347</v>
      </c>
    </row>
    <row r="7" spans="1:12">
      <c r="A7" s="128" t="s">
        <v>706</v>
      </c>
      <c r="B7" s="97">
        <v>108498</v>
      </c>
      <c r="C7" s="97">
        <v>109134</v>
      </c>
      <c r="D7" s="97">
        <v>110348</v>
      </c>
      <c r="E7" s="97">
        <v>110485</v>
      </c>
      <c r="F7" s="97">
        <v>110810</v>
      </c>
      <c r="G7" s="97">
        <v>109372</v>
      </c>
      <c r="H7" s="97">
        <v>108456</v>
      </c>
      <c r="I7" s="97">
        <v>104932</v>
      </c>
      <c r="J7" s="97">
        <v>110441</v>
      </c>
      <c r="K7" s="98">
        <v>108762</v>
      </c>
      <c r="L7" s="98">
        <v>111636</v>
      </c>
    </row>
    <row r="8" spans="1:12">
      <c r="A8" s="128" t="s">
        <v>48</v>
      </c>
      <c r="B8" s="97">
        <v>77528</v>
      </c>
      <c r="C8" s="97">
        <v>76762</v>
      </c>
      <c r="D8" s="97">
        <v>74775</v>
      </c>
      <c r="E8" s="97">
        <v>73023</v>
      </c>
      <c r="F8" s="97">
        <v>72903</v>
      </c>
      <c r="G8" s="97">
        <v>69666</v>
      </c>
      <c r="H8" s="97">
        <v>70250</v>
      </c>
      <c r="I8" s="97">
        <v>71744</v>
      </c>
      <c r="J8" s="97">
        <v>74430</v>
      </c>
      <c r="K8" s="98">
        <v>73629</v>
      </c>
      <c r="L8" s="98">
        <v>74139</v>
      </c>
    </row>
    <row r="9" spans="1:12">
      <c r="A9" s="128" t="s">
        <v>49</v>
      </c>
      <c r="B9" s="97">
        <v>38656</v>
      </c>
      <c r="C9" s="97">
        <v>40412</v>
      </c>
      <c r="D9" s="97">
        <v>41081</v>
      </c>
      <c r="E9" s="97">
        <v>41459</v>
      </c>
      <c r="F9" s="97">
        <v>43243</v>
      </c>
      <c r="G9" s="97">
        <v>44544</v>
      </c>
      <c r="H9" s="97">
        <v>40201</v>
      </c>
      <c r="I9" s="97">
        <v>37858</v>
      </c>
      <c r="J9" s="97">
        <v>38373</v>
      </c>
      <c r="K9" s="98">
        <v>37784</v>
      </c>
      <c r="L9" s="98">
        <v>38376</v>
      </c>
    </row>
    <row r="10" spans="1:12">
      <c r="A10" s="127" t="s">
        <v>50</v>
      </c>
      <c r="B10" s="97">
        <v>38783</v>
      </c>
      <c r="C10" s="97">
        <v>39692</v>
      </c>
      <c r="D10" s="97">
        <v>39956</v>
      </c>
      <c r="E10" s="97">
        <v>38603</v>
      </c>
      <c r="F10" s="97">
        <v>39251</v>
      </c>
      <c r="G10" s="97">
        <v>37414</v>
      </c>
      <c r="H10" s="97">
        <v>33504</v>
      </c>
      <c r="I10" s="97">
        <v>35530</v>
      </c>
      <c r="J10" s="97">
        <v>36456</v>
      </c>
      <c r="K10" s="98">
        <v>36425</v>
      </c>
      <c r="L10" s="98">
        <v>35268</v>
      </c>
    </row>
    <row r="11" spans="1:12">
      <c r="A11" s="128" t="s">
        <v>51</v>
      </c>
      <c r="B11" s="97">
        <v>17259</v>
      </c>
      <c r="C11" s="97">
        <v>17852</v>
      </c>
      <c r="D11" s="97">
        <v>17874</v>
      </c>
      <c r="E11" s="97">
        <v>17330</v>
      </c>
      <c r="F11" s="97">
        <v>17689</v>
      </c>
      <c r="G11" s="97">
        <v>17883</v>
      </c>
      <c r="H11" s="97">
        <v>14933</v>
      </c>
      <c r="I11" s="97">
        <v>14639</v>
      </c>
      <c r="J11" s="97">
        <v>16375</v>
      </c>
      <c r="K11" s="98">
        <v>17489</v>
      </c>
      <c r="L11" s="98">
        <v>18211</v>
      </c>
    </row>
    <row r="12" spans="1:12">
      <c r="A12" s="128" t="s">
        <v>52</v>
      </c>
      <c r="B12" s="97">
        <v>11876</v>
      </c>
      <c r="C12" s="97">
        <v>12352</v>
      </c>
      <c r="D12" s="97">
        <v>12323</v>
      </c>
      <c r="E12" s="97">
        <v>12095</v>
      </c>
      <c r="F12" s="97">
        <v>13378</v>
      </c>
      <c r="G12" s="97">
        <v>12354</v>
      </c>
      <c r="H12" s="97">
        <v>11670</v>
      </c>
      <c r="I12" s="97">
        <v>11461</v>
      </c>
      <c r="J12" s="97">
        <v>11629</v>
      </c>
      <c r="K12" s="98">
        <v>11930</v>
      </c>
      <c r="L12" s="98">
        <v>12522</v>
      </c>
    </row>
    <row r="13" spans="1:12">
      <c r="A13" s="128" t="s">
        <v>53</v>
      </c>
      <c r="B13" s="97">
        <v>3301</v>
      </c>
      <c r="C13" s="97">
        <v>3623</v>
      </c>
      <c r="D13" s="97">
        <v>3646</v>
      </c>
      <c r="E13" s="97">
        <v>3149</v>
      </c>
      <c r="F13" s="97">
        <v>3518</v>
      </c>
      <c r="G13" s="97">
        <v>3630</v>
      </c>
      <c r="H13" s="97">
        <v>4278</v>
      </c>
      <c r="I13" s="97">
        <v>4387</v>
      </c>
      <c r="J13" s="97">
        <v>4360</v>
      </c>
      <c r="K13" s="98">
        <v>4417</v>
      </c>
      <c r="L13" s="98">
        <v>4784</v>
      </c>
    </row>
    <row r="14" spans="1:12">
      <c r="A14" s="128" t="s">
        <v>54</v>
      </c>
      <c r="B14" s="97">
        <v>2028</v>
      </c>
      <c r="C14" s="97">
        <v>2241</v>
      </c>
      <c r="D14" s="97">
        <v>2206</v>
      </c>
      <c r="E14" s="97">
        <v>1695</v>
      </c>
      <c r="F14" s="97">
        <v>1844</v>
      </c>
      <c r="G14" s="97">
        <v>1862</v>
      </c>
      <c r="H14" s="97">
        <v>2312</v>
      </c>
      <c r="I14" s="97">
        <v>2378</v>
      </c>
      <c r="J14" s="97">
        <v>2101</v>
      </c>
      <c r="K14" s="98">
        <v>1880</v>
      </c>
      <c r="L14" s="98">
        <v>1854</v>
      </c>
    </row>
    <row r="15" spans="1:12">
      <c r="A15" s="128" t="s">
        <v>55</v>
      </c>
      <c r="B15" s="97">
        <v>5472</v>
      </c>
      <c r="C15" s="97">
        <v>5717</v>
      </c>
      <c r="D15" s="97">
        <v>5653</v>
      </c>
      <c r="E15" s="97">
        <v>4644</v>
      </c>
      <c r="F15" s="97">
        <v>4488</v>
      </c>
      <c r="G15" s="97">
        <v>4598</v>
      </c>
      <c r="H15" s="97">
        <v>4272</v>
      </c>
      <c r="I15" s="97">
        <v>3376</v>
      </c>
      <c r="J15" s="97">
        <v>2704</v>
      </c>
      <c r="K15" s="98">
        <v>2405</v>
      </c>
      <c r="L15" s="98">
        <v>2646</v>
      </c>
    </row>
    <row r="16" spans="1:12">
      <c r="A16" s="128" t="s">
        <v>56</v>
      </c>
      <c r="B16" s="97">
        <v>381939</v>
      </c>
      <c r="C16" s="97">
        <v>387435</v>
      </c>
      <c r="D16" s="97">
        <v>388081</v>
      </c>
      <c r="E16" s="97">
        <v>390730</v>
      </c>
      <c r="F16" s="97">
        <v>396171</v>
      </c>
      <c r="G16" s="97">
        <v>402254</v>
      </c>
      <c r="H16" s="97">
        <v>401240</v>
      </c>
      <c r="I16" s="97">
        <v>400654</v>
      </c>
      <c r="J16" s="97">
        <v>414321</v>
      </c>
      <c r="K16" s="98">
        <v>420635</v>
      </c>
      <c r="L16" s="98">
        <v>428113</v>
      </c>
    </row>
    <row r="17" spans="1:12">
      <c r="A17" s="32" t="s">
        <v>777</v>
      </c>
    </row>
    <row r="18" spans="1:12">
      <c r="A18" s="78" t="s">
        <v>118</v>
      </c>
    </row>
    <row r="19" spans="1:12">
      <c r="A19" s="32" t="s">
        <v>630</v>
      </c>
    </row>
    <row r="20" spans="1:12">
      <c r="A20" s="32"/>
    </row>
    <row r="21" spans="1:12" ht="17.25" customHeight="1">
      <c r="A21" s="215" t="s">
        <v>768</v>
      </c>
      <c r="B21" s="148"/>
      <c r="C21" s="148"/>
      <c r="D21" s="148"/>
      <c r="E21" s="148"/>
      <c r="F21" s="148"/>
      <c r="G21" s="148"/>
      <c r="H21" s="148"/>
      <c r="I21" s="148"/>
      <c r="J21" s="148"/>
      <c r="K21" s="148"/>
      <c r="L21" s="149"/>
    </row>
    <row r="22" spans="1:12" ht="17.25" customHeight="1">
      <c r="A22" s="58" t="s">
        <v>767</v>
      </c>
      <c r="B22" s="150"/>
      <c r="C22" s="150"/>
      <c r="D22" s="150"/>
      <c r="E22" s="150"/>
      <c r="F22" s="150"/>
      <c r="G22" s="150"/>
      <c r="H22" s="150"/>
      <c r="I22" s="150"/>
      <c r="J22" s="150"/>
      <c r="K22" s="150"/>
      <c r="L22" s="151"/>
    </row>
    <row r="23" spans="1:12" ht="15">
      <c r="A23" s="115" t="s">
        <v>615</v>
      </c>
      <c r="B23" s="208" t="s">
        <v>621</v>
      </c>
      <c r="C23" s="208" t="s">
        <v>622</v>
      </c>
      <c r="D23" s="208" t="s">
        <v>623</v>
      </c>
      <c r="E23" s="208" t="s">
        <v>624</v>
      </c>
      <c r="F23" s="208" t="s">
        <v>625</v>
      </c>
      <c r="G23" s="208" t="s">
        <v>626</v>
      </c>
      <c r="H23" s="208" t="s">
        <v>627</v>
      </c>
      <c r="I23" s="208" t="s">
        <v>628</v>
      </c>
      <c r="J23" s="208" t="s">
        <v>629</v>
      </c>
      <c r="K23" s="209" t="s">
        <v>123</v>
      </c>
      <c r="L23" s="208" t="s">
        <v>750</v>
      </c>
    </row>
    <row r="24" spans="1:12">
      <c r="A24" s="139" t="s">
        <v>631</v>
      </c>
      <c r="B24" s="99">
        <v>150912</v>
      </c>
      <c r="C24" s="99">
        <v>155744</v>
      </c>
      <c r="D24" s="99">
        <v>154261</v>
      </c>
      <c r="E24" s="99">
        <v>157067</v>
      </c>
      <c r="F24" s="99">
        <v>160104</v>
      </c>
      <c r="G24" s="99">
        <v>169303</v>
      </c>
      <c r="H24" s="99">
        <v>170686</v>
      </c>
      <c r="I24" s="99">
        <v>174661</v>
      </c>
      <c r="J24" s="99">
        <v>180624</v>
      </c>
      <c r="K24" s="100">
        <v>183400</v>
      </c>
      <c r="L24" s="99">
        <v>185647</v>
      </c>
    </row>
    <row r="25" spans="1:12">
      <c r="A25" s="138" t="s">
        <v>633</v>
      </c>
      <c r="B25" s="99">
        <v>68956</v>
      </c>
      <c r="C25" s="99">
        <v>73162</v>
      </c>
      <c r="D25" s="99">
        <v>74291</v>
      </c>
      <c r="E25" s="99">
        <v>77567</v>
      </c>
      <c r="F25" s="99">
        <v>81265</v>
      </c>
      <c r="G25" s="99">
        <v>87737</v>
      </c>
      <c r="H25" s="99">
        <v>89719</v>
      </c>
      <c r="I25" s="99">
        <v>92426</v>
      </c>
      <c r="J25" s="99">
        <v>98341</v>
      </c>
      <c r="K25" s="100">
        <v>101629</v>
      </c>
      <c r="L25" s="99">
        <v>104650</v>
      </c>
    </row>
    <row r="26" spans="1:12">
      <c r="A26" s="139" t="s">
        <v>632</v>
      </c>
      <c r="B26" s="99">
        <v>140381</v>
      </c>
      <c r="C26" s="99">
        <v>141617</v>
      </c>
      <c r="D26" s="99">
        <v>139631</v>
      </c>
      <c r="E26" s="99">
        <v>140193</v>
      </c>
      <c r="F26" s="99">
        <v>140012</v>
      </c>
      <c r="G26" s="99">
        <v>140477</v>
      </c>
      <c r="H26" s="99">
        <v>136159</v>
      </c>
      <c r="I26" s="99">
        <v>135534</v>
      </c>
      <c r="J26" s="99">
        <v>136949</v>
      </c>
      <c r="K26" s="100">
        <v>137411</v>
      </c>
      <c r="L26" s="99">
        <v>137718</v>
      </c>
    </row>
    <row r="27" spans="1:12">
      <c r="A27" s="139" t="s">
        <v>634</v>
      </c>
      <c r="B27" s="99">
        <v>74262</v>
      </c>
      <c r="C27" s="99">
        <v>76512</v>
      </c>
      <c r="D27" s="99">
        <v>77098</v>
      </c>
      <c r="E27" s="99">
        <v>78570</v>
      </c>
      <c r="F27" s="99">
        <v>80217</v>
      </c>
      <c r="G27" s="99">
        <v>81931</v>
      </c>
      <c r="H27" s="99">
        <v>80883</v>
      </c>
      <c r="I27" s="99">
        <v>81358</v>
      </c>
      <c r="J27" s="99">
        <v>84116</v>
      </c>
      <c r="K27" s="100">
        <v>85797</v>
      </c>
      <c r="L27" s="99">
        <v>87629</v>
      </c>
    </row>
    <row r="28" spans="1:12">
      <c r="A28" s="139" t="s">
        <v>708</v>
      </c>
      <c r="B28" s="99">
        <v>73433</v>
      </c>
      <c r="C28" s="99">
        <v>73297</v>
      </c>
      <c r="D28" s="99">
        <v>73875</v>
      </c>
      <c r="E28" s="99">
        <v>73488</v>
      </c>
      <c r="F28" s="99">
        <v>73160</v>
      </c>
      <c r="G28" s="99">
        <v>71726</v>
      </c>
      <c r="H28" s="99">
        <v>70717</v>
      </c>
      <c r="I28" s="99">
        <v>68439</v>
      </c>
      <c r="J28" s="99">
        <v>71463</v>
      </c>
      <c r="K28" s="100">
        <v>70085</v>
      </c>
      <c r="L28" s="99">
        <v>71450</v>
      </c>
    </row>
    <row r="29" spans="1:12">
      <c r="A29" s="139" t="s">
        <v>709</v>
      </c>
      <c r="B29" s="99">
        <v>35065</v>
      </c>
      <c r="C29" s="99">
        <v>35837</v>
      </c>
      <c r="D29" s="99">
        <v>36473</v>
      </c>
      <c r="E29" s="99">
        <v>36997</v>
      </c>
      <c r="F29" s="99">
        <v>37650</v>
      </c>
      <c r="G29" s="99">
        <v>37646</v>
      </c>
      <c r="H29" s="99">
        <v>37739</v>
      </c>
      <c r="I29" s="99">
        <v>36493</v>
      </c>
      <c r="J29" s="99">
        <v>38978</v>
      </c>
      <c r="K29" s="100">
        <v>38677</v>
      </c>
      <c r="L29" s="99">
        <v>40186</v>
      </c>
    </row>
    <row r="30" spans="1:12">
      <c r="A30" s="139" t="s">
        <v>635</v>
      </c>
      <c r="B30" s="99">
        <v>49425</v>
      </c>
      <c r="C30" s="99">
        <v>48677</v>
      </c>
      <c r="D30" s="99">
        <v>47109</v>
      </c>
      <c r="E30" s="99">
        <v>45850</v>
      </c>
      <c r="F30" s="99">
        <v>45599</v>
      </c>
      <c r="G30" s="99">
        <v>43193</v>
      </c>
      <c r="H30" s="99">
        <v>43407</v>
      </c>
      <c r="I30" s="99">
        <v>44047</v>
      </c>
      <c r="J30" s="99">
        <v>45522</v>
      </c>
      <c r="K30" s="100">
        <v>44908</v>
      </c>
      <c r="L30" s="99">
        <v>45086</v>
      </c>
    </row>
    <row r="31" spans="1:12">
      <c r="A31" s="139" t="s">
        <v>636</v>
      </c>
      <c r="B31" s="99">
        <v>28103</v>
      </c>
      <c r="C31" s="99">
        <v>28085</v>
      </c>
      <c r="D31" s="99">
        <v>27666</v>
      </c>
      <c r="E31" s="99">
        <v>27173</v>
      </c>
      <c r="F31" s="99">
        <v>27304</v>
      </c>
      <c r="G31" s="99">
        <v>26473</v>
      </c>
      <c r="H31" s="99">
        <v>26843</v>
      </c>
      <c r="I31" s="99">
        <v>27697</v>
      </c>
      <c r="J31" s="99">
        <v>28908</v>
      </c>
      <c r="K31" s="100">
        <v>28721</v>
      </c>
      <c r="L31" s="99">
        <v>29053</v>
      </c>
    </row>
    <row r="32" spans="1:12">
      <c r="A32" s="139" t="s">
        <v>637</v>
      </c>
      <c r="B32" s="99">
        <v>27043</v>
      </c>
      <c r="C32" s="99">
        <v>28059</v>
      </c>
      <c r="D32" s="99">
        <v>28328</v>
      </c>
      <c r="E32" s="99">
        <v>28494</v>
      </c>
      <c r="F32" s="99">
        <v>29263</v>
      </c>
      <c r="G32" s="99">
        <v>30399</v>
      </c>
      <c r="H32" s="99">
        <v>27417</v>
      </c>
      <c r="I32" s="99">
        <v>25718</v>
      </c>
      <c r="J32" s="99">
        <v>25852</v>
      </c>
      <c r="K32" s="100">
        <v>25407</v>
      </c>
      <c r="L32" s="99">
        <v>25641</v>
      </c>
    </row>
    <row r="33" spans="1:12">
      <c r="A33" s="139" t="s">
        <v>638</v>
      </c>
      <c r="B33" s="99">
        <v>11613</v>
      </c>
      <c r="C33" s="99">
        <v>12353</v>
      </c>
      <c r="D33" s="99">
        <v>12753</v>
      </c>
      <c r="E33" s="99">
        <v>12965</v>
      </c>
      <c r="F33" s="99">
        <v>13980</v>
      </c>
      <c r="G33" s="99">
        <v>14145</v>
      </c>
      <c r="H33" s="99">
        <v>12784</v>
      </c>
      <c r="I33" s="99">
        <v>12140</v>
      </c>
      <c r="J33" s="99">
        <v>12521</v>
      </c>
      <c r="K33" s="100">
        <v>12377</v>
      </c>
      <c r="L33" s="99">
        <v>12735</v>
      </c>
    </row>
    <row r="34" spans="1:12">
      <c r="A34" s="138" t="s">
        <v>639</v>
      </c>
      <c r="B34" s="99">
        <v>21175</v>
      </c>
      <c r="C34" s="99">
        <v>21460</v>
      </c>
      <c r="D34" s="99">
        <v>21460</v>
      </c>
      <c r="E34" s="99">
        <v>20512</v>
      </c>
      <c r="F34" s="99">
        <v>20483</v>
      </c>
      <c r="G34" s="99">
        <v>19314</v>
      </c>
      <c r="H34" s="99">
        <v>17242</v>
      </c>
      <c r="I34" s="99">
        <v>18600</v>
      </c>
      <c r="J34" s="99">
        <v>18808</v>
      </c>
      <c r="K34" s="100">
        <v>18684</v>
      </c>
      <c r="L34" s="99">
        <v>18144</v>
      </c>
    </row>
    <row r="35" spans="1:12">
      <c r="A35" s="138" t="s">
        <v>640</v>
      </c>
      <c r="B35" s="99">
        <v>17608</v>
      </c>
      <c r="C35" s="99">
        <v>18232</v>
      </c>
      <c r="D35" s="99">
        <v>18496</v>
      </c>
      <c r="E35" s="99">
        <v>18091</v>
      </c>
      <c r="F35" s="99">
        <v>18768</v>
      </c>
      <c r="G35" s="99">
        <v>18100</v>
      </c>
      <c r="H35" s="99">
        <v>16262</v>
      </c>
      <c r="I35" s="99">
        <v>16930</v>
      </c>
      <c r="J35" s="99">
        <v>17648</v>
      </c>
      <c r="K35" s="100">
        <v>17741</v>
      </c>
      <c r="L35" s="99">
        <v>17124</v>
      </c>
    </row>
    <row r="36" spans="1:12">
      <c r="A36" s="139" t="s">
        <v>641</v>
      </c>
      <c r="B36" s="99">
        <v>10259</v>
      </c>
      <c r="C36" s="99">
        <v>10585</v>
      </c>
      <c r="D36" s="99">
        <v>10375</v>
      </c>
      <c r="E36" s="99">
        <v>9872</v>
      </c>
      <c r="F36" s="99">
        <v>10056</v>
      </c>
      <c r="G36" s="99">
        <v>10087</v>
      </c>
      <c r="H36" s="99">
        <v>8476</v>
      </c>
      <c r="I36" s="99">
        <v>8229</v>
      </c>
      <c r="J36" s="99">
        <v>9020</v>
      </c>
      <c r="K36" s="100">
        <v>9581</v>
      </c>
      <c r="L36" s="99">
        <v>10065</v>
      </c>
    </row>
    <row r="37" spans="1:12">
      <c r="A37" s="139" t="s">
        <v>642</v>
      </c>
      <c r="B37" s="99">
        <v>7000</v>
      </c>
      <c r="C37" s="99">
        <v>7267</v>
      </c>
      <c r="D37" s="99">
        <v>7499</v>
      </c>
      <c r="E37" s="99">
        <v>7458</v>
      </c>
      <c r="F37" s="99">
        <v>7633</v>
      </c>
      <c r="G37" s="99">
        <v>7796</v>
      </c>
      <c r="H37" s="99">
        <v>6457</v>
      </c>
      <c r="I37" s="99">
        <v>6410</v>
      </c>
      <c r="J37" s="99">
        <v>7355</v>
      </c>
      <c r="K37" s="100">
        <v>7908</v>
      </c>
      <c r="L37" s="99">
        <v>8146</v>
      </c>
    </row>
    <row r="38" spans="1:12">
      <c r="A38" s="139" t="s">
        <v>643</v>
      </c>
      <c r="B38" s="99">
        <v>4632</v>
      </c>
      <c r="C38" s="99">
        <v>4859</v>
      </c>
      <c r="D38" s="99">
        <v>4748</v>
      </c>
      <c r="E38" s="99">
        <v>4499</v>
      </c>
      <c r="F38" s="99">
        <v>5268</v>
      </c>
      <c r="G38" s="99">
        <v>4505</v>
      </c>
      <c r="H38" s="99">
        <v>4421</v>
      </c>
      <c r="I38" s="99">
        <v>4383</v>
      </c>
      <c r="J38" s="99">
        <v>4311</v>
      </c>
      <c r="K38" s="100">
        <v>4323</v>
      </c>
      <c r="L38" s="99">
        <v>4613</v>
      </c>
    </row>
    <row r="39" spans="1:12">
      <c r="A39" s="139" t="s">
        <v>644</v>
      </c>
      <c r="B39" s="99">
        <v>7244</v>
      </c>
      <c r="C39" s="99">
        <v>7493</v>
      </c>
      <c r="D39" s="99">
        <v>7575</v>
      </c>
      <c r="E39" s="99">
        <v>7596</v>
      </c>
      <c r="F39" s="99">
        <v>8110</v>
      </c>
      <c r="G39" s="99">
        <v>7849</v>
      </c>
      <c r="H39" s="99">
        <v>7249</v>
      </c>
      <c r="I39" s="99">
        <v>7078</v>
      </c>
      <c r="J39" s="99">
        <v>7318</v>
      </c>
      <c r="K39" s="100">
        <v>7607</v>
      </c>
      <c r="L39" s="99">
        <v>7909</v>
      </c>
    </row>
    <row r="40" spans="1:12">
      <c r="A40" s="139" t="s">
        <v>645</v>
      </c>
      <c r="B40" s="99">
        <v>2018</v>
      </c>
      <c r="C40" s="99">
        <v>2193</v>
      </c>
      <c r="D40" s="99">
        <v>2142</v>
      </c>
      <c r="E40" s="99">
        <v>1751</v>
      </c>
      <c r="F40" s="99">
        <v>1964</v>
      </c>
      <c r="G40" s="99">
        <v>2034</v>
      </c>
      <c r="H40" s="99">
        <v>2401</v>
      </c>
      <c r="I40" s="99">
        <v>2428</v>
      </c>
      <c r="J40" s="99">
        <v>2350</v>
      </c>
      <c r="K40" s="100">
        <v>2395</v>
      </c>
      <c r="L40" s="99">
        <v>2572</v>
      </c>
    </row>
    <row r="41" spans="1:12">
      <c r="A41" s="139" t="s">
        <v>646</v>
      </c>
      <c r="B41" s="99">
        <v>1283</v>
      </c>
      <c r="C41" s="99">
        <v>1430</v>
      </c>
      <c r="D41" s="99">
        <v>1504</v>
      </c>
      <c r="E41" s="99">
        <v>1398</v>
      </c>
      <c r="F41" s="99">
        <v>1554</v>
      </c>
      <c r="G41" s="99">
        <v>1596</v>
      </c>
      <c r="H41" s="99">
        <v>1877</v>
      </c>
      <c r="I41" s="99">
        <v>1959</v>
      </c>
      <c r="J41" s="99">
        <v>2010</v>
      </c>
      <c r="K41" s="100">
        <v>2022</v>
      </c>
      <c r="L41" s="99">
        <v>2212</v>
      </c>
    </row>
    <row r="42" spans="1:12">
      <c r="A42" s="139" t="s">
        <v>647</v>
      </c>
      <c r="B42" s="99">
        <v>1298</v>
      </c>
      <c r="C42" s="99">
        <v>1435</v>
      </c>
      <c r="D42" s="99">
        <v>1389</v>
      </c>
      <c r="E42" s="99">
        <v>1031</v>
      </c>
      <c r="F42" s="99">
        <v>1122</v>
      </c>
      <c r="G42" s="99">
        <v>1150</v>
      </c>
      <c r="H42" s="99">
        <v>1453</v>
      </c>
      <c r="I42" s="99">
        <v>1483</v>
      </c>
      <c r="J42" s="99">
        <v>1269</v>
      </c>
      <c r="K42" s="100">
        <v>1161</v>
      </c>
      <c r="L42" s="99">
        <v>1136</v>
      </c>
    </row>
    <row r="43" spans="1:12">
      <c r="A43" s="139" t="s">
        <v>648</v>
      </c>
      <c r="B43" s="99">
        <v>730</v>
      </c>
      <c r="C43" s="99">
        <v>806</v>
      </c>
      <c r="D43" s="99">
        <v>817</v>
      </c>
      <c r="E43" s="99">
        <v>664</v>
      </c>
      <c r="F43" s="99">
        <v>722</v>
      </c>
      <c r="G43" s="99">
        <v>712</v>
      </c>
      <c r="H43" s="99">
        <v>859</v>
      </c>
      <c r="I43" s="99">
        <v>895</v>
      </c>
      <c r="J43" s="99">
        <v>832</v>
      </c>
      <c r="K43" s="100">
        <v>719</v>
      </c>
      <c r="L43" s="99">
        <v>718</v>
      </c>
    </row>
    <row r="44" spans="1:12">
      <c r="A44" s="139" t="s">
        <v>649</v>
      </c>
      <c r="B44" s="99">
        <v>3405</v>
      </c>
      <c r="C44" s="99">
        <v>3565</v>
      </c>
      <c r="D44" s="99">
        <v>3440</v>
      </c>
      <c r="E44" s="99">
        <v>2777</v>
      </c>
      <c r="F44" s="99">
        <v>2707</v>
      </c>
      <c r="G44" s="99">
        <v>2818</v>
      </c>
      <c r="H44" s="99">
        <v>2632</v>
      </c>
      <c r="I44" s="99">
        <v>2079</v>
      </c>
      <c r="J44" s="99">
        <v>1568</v>
      </c>
      <c r="K44" s="100">
        <v>1345</v>
      </c>
      <c r="L44" s="99">
        <v>1504</v>
      </c>
    </row>
    <row r="45" spans="1:12">
      <c r="A45" s="139" t="s">
        <v>650</v>
      </c>
      <c r="B45" s="99">
        <v>2067</v>
      </c>
      <c r="C45" s="99">
        <v>2152</v>
      </c>
      <c r="D45" s="99">
        <v>2213</v>
      </c>
      <c r="E45" s="99">
        <v>1867</v>
      </c>
      <c r="F45" s="99">
        <v>1781</v>
      </c>
      <c r="G45" s="99">
        <v>1780</v>
      </c>
      <c r="H45" s="99">
        <v>1640</v>
      </c>
      <c r="I45" s="99">
        <v>1297</v>
      </c>
      <c r="J45" s="99">
        <v>1136</v>
      </c>
      <c r="K45" s="100">
        <v>1060</v>
      </c>
      <c r="L45" s="99">
        <v>1142</v>
      </c>
    </row>
    <row r="46" spans="1:12">
      <c r="A46" s="138" t="s">
        <v>651</v>
      </c>
      <c r="B46" s="210">
        <v>252460</v>
      </c>
      <c r="C46" s="99">
        <v>254305</v>
      </c>
      <c r="D46" s="99">
        <v>253343</v>
      </c>
      <c r="E46" s="99">
        <v>253662</v>
      </c>
      <c r="F46" s="99">
        <v>255457</v>
      </c>
      <c r="G46" s="99">
        <v>258167</v>
      </c>
      <c r="H46" s="99">
        <v>256418</v>
      </c>
      <c r="I46" s="99">
        <v>255639</v>
      </c>
      <c r="J46" s="99">
        <v>262175</v>
      </c>
      <c r="K46" s="100">
        <v>264720</v>
      </c>
      <c r="L46" s="99">
        <v>268161</v>
      </c>
    </row>
    <row r="47" spans="1:12">
      <c r="A47" s="139" t="s">
        <v>652</v>
      </c>
      <c r="B47" s="99">
        <v>129479</v>
      </c>
      <c r="C47" s="99">
        <v>133130</v>
      </c>
      <c r="D47" s="99">
        <v>134738</v>
      </c>
      <c r="E47" s="99">
        <v>137068</v>
      </c>
      <c r="F47" s="99">
        <v>140714</v>
      </c>
      <c r="G47" s="99">
        <v>144087</v>
      </c>
      <c r="H47" s="99">
        <v>144822</v>
      </c>
      <c r="I47" s="99">
        <v>145015</v>
      </c>
      <c r="J47" s="99">
        <v>152146</v>
      </c>
      <c r="K47" s="100">
        <v>155915</v>
      </c>
      <c r="L47" s="99">
        <v>159952</v>
      </c>
    </row>
    <row r="48" spans="1:12">
      <c r="A48" s="32" t="s">
        <v>777</v>
      </c>
    </row>
    <row r="49" spans="1:2">
      <c r="A49" s="78" t="s">
        <v>118</v>
      </c>
    </row>
    <row r="50" spans="1:2">
      <c r="A50" s="32" t="s">
        <v>630</v>
      </c>
    </row>
    <row r="57" spans="1:2">
      <c r="A57" s="61"/>
      <c r="B57" s="158"/>
    </row>
    <row r="58" spans="1:2">
      <c r="A58" s="61"/>
      <c r="B58" s="158"/>
    </row>
    <row r="128" ht="12.75" customHeight="1"/>
  </sheetData>
  <pageMargins left="0.7" right="0.7" top="0.75" bottom="0.75" header="0.3" footer="0.3"/>
  <pageSetup paperSize="9" orientation="portrait" r:id="rId1"/>
  <drawing r:id="rId2"/>
  <tableParts count="2">
    <tablePart r:id="rId3"/>
    <tablePart r:id="rId4"/>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380BE-838D-4E34-8BBC-745AFE67DD10}">
  <sheetPr codeName="Blad18">
    <tabColor theme="2" tint="-9.9978637043366805E-2"/>
  </sheetPr>
  <dimension ref="A1:M140"/>
  <sheetViews>
    <sheetView showGridLines="0" zoomScaleNormal="100" workbookViewId="0">
      <pane ySplit="4" topLeftCell="A5" activePane="bottomLeft" state="frozen"/>
      <selection pane="bottomLeft"/>
    </sheetView>
  </sheetViews>
  <sheetFormatPr defaultColWidth="9.33203125" defaultRowHeight="13.5"/>
  <cols>
    <col min="1" max="1" width="13.33203125" style="24" customWidth="1"/>
    <col min="2" max="2" width="17.83203125" style="82" customWidth="1"/>
    <col min="3" max="3" width="36.1640625" style="82" customWidth="1"/>
    <col min="4" max="4" width="26.83203125" style="82" customWidth="1"/>
    <col min="5" max="5" width="19.83203125" style="82" customWidth="1"/>
    <col min="6" max="6" width="14.83203125" style="82" customWidth="1"/>
    <col min="7" max="7" width="16.1640625" style="82" customWidth="1"/>
    <col min="8" max="8" width="18.5" style="82" customWidth="1"/>
    <col min="9" max="10" width="14.83203125" style="82" customWidth="1"/>
    <col min="11" max="11" width="26.33203125" style="82" customWidth="1"/>
    <col min="12" max="12" width="16.33203125" style="82" customWidth="1"/>
    <col min="13" max="13" width="14.83203125" style="82" customWidth="1"/>
    <col min="14" max="17" width="9.33203125" style="24" customWidth="1"/>
    <col min="18" max="16384" width="9.33203125" style="24"/>
  </cols>
  <sheetData>
    <row r="1" spans="1:13">
      <c r="A1" s="74" t="s">
        <v>655</v>
      </c>
    </row>
    <row r="2" spans="1:13" ht="17.25" customHeight="1">
      <c r="A2" s="215" t="s">
        <v>766</v>
      </c>
      <c r="B2" s="132"/>
      <c r="C2" s="132"/>
      <c r="D2" s="132"/>
      <c r="E2" s="132"/>
      <c r="F2" s="132"/>
      <c r="G2" s="132"/>
      <c r="H2" s="132"/>
      <c r="I2" s="132"/>
      <c r="J2" s="132"/>
      <c r="K2" s="132"/>
      <c r="L2" s="132"/>
      <c r="M2" s="132"/>
    </row>
    <row r="3" spans="1:13" ht="17.25" customHeight="1">
      <c r="A3" s="58" t="s">
        <v>765</v>
      </c>
      <c r="B3" s="161"/>
      <c r="C3" s="161"/>
      <c r="D3" s="161"/>
      <c r="E3" s="161"/>
      <c r="F3" s="161"/>
      <c r="G3" s="161"/>
      <c r="H3" s="161"/>
      <c r="I3" s="161"/>
      <c r="J3" s="161"/>
      <c r="K3" s="161"/>
      <c r="L3" s="161"/>
      <c r="M3" s="161"/>
    </row>
    <row r="4" spans="1:13" ht="15">
      <c r="A4" s="115" t="s">
        <v>653</v>
      </c>
      <c r="B4" s="162" t="s">
        <v>46</v>
      </c>
      <c r="C4" s="162" t="s">
        <v>113</v>
      </c>
      <c r="D4" s="162" t="s">
        <v>706</v>
      </c>
      <c r="E4" s="162" t="s">
        <v>48</v>
      </c>
      <c r="F4" s="162" t="s">
        <v>49</v>
      </c>
      <c r="G4" s="162" t="s">
        <v>50</v>
      </c>
      <c r="H4" s="162" t="s">
        <v>51</v>
      </c>
      <c r="I4" s="162" t="s">
        <v>52</v>
      </c>
      <c r="J4" s="162" t="s">
        <v>53</v>
      </c>
      <c r="K4" s="162" t="s">
        <v>54</v>
      </c>
      <c r="L4" s="162" t="s">
        <v>55</v>
      </c>
      <c r="M4" s="163" t="s">
        <v>56</v>
      </c>
    </row>
    <row r="5" spans="1:13">
      <c r="A5" s="128">
        <v>201401</v>
      </c>
      <c r="B5" s="164">
        <v>166303</v>
      </c>
      <c r="C5" s="164">
        <v>148163</v>
      </c>
      <c r="D5" s="164">
        <v>81530</v>
      </c>
      <c r="E5" s="164">
        <v>50606</v>
      </c>
      <c r="F5" s="164">
        <v>23530</v>
      </c>
      <c r="G5" s="164">
        <v>9996</v>
      </c>
      <c r="H5" s="164">
        <v>10560</v>
      </c>
      <c r="I5" s="164">
        <v>6348</v>
      </c>
      <c r="J5" s="164">
        <v>2370</v>
      </c>
      <c r="K5" s="164">
        <v>1419</v>
      </c>
      <c r="L5" s="164">
        <v>3323</v>
      </c>
      <c r="M5" s="165">
        <v>308189</v>
      </c>
    </row>
    <row r="6" spans="1:13">
      <c r="A6" s="128">
        <v>201402</v>
      </c>
      <c r="B6" s="164">
        <v>167320</v>
      </c>
      <c r="C6" s="164">
        <v>148753</v>
      </c>
      <c r="D6" s="164">
        <v>81554</v>
      </c>
      <c r="E6" s="164">
        <v>50178</v>
      </c>
      <c r="F6" s="164">
        <v>23594</v>
      </c>
      <c r="G6" s="164">
        <v>9797</v>
      </c>
      <c r="H6" s="164">
        <v>10643</v>
      </c>
      <c r="I6" s="164">
        <v>6404</v>
      </c>
      <c r="J6" s="164">
        <v>2392</v>
      </c>
      <c r="K6" s="164">
        <v>1438</v>
      </c>
      <c r="L6" s="164">
        <v>3415</v>
      </c>
      <c r="M6" s="165">
        <v>308624</v>
      </c>
    </row>
    <row r="7" spans="1:13">
      <c r="A7" s="128">
        <v>201403</v>
      </c>
      <c r="B7" s="164">
        <v>167815</v>
      </c>
      <c r="C7" s="164">
        <v>147936</v>
      </c>
      <c r="D7" s="164">
        <v>82138</v>
      </c>
      <c r="E7" s="164">
        <v>49862</v>
      </c>
      <c r="F7" s="164">
        <v>23898</v>
      </c>
      <c r="G7" s="164">
        <v>9546</v>
      </c>
      <c r="H7" s="164">
        <v>10731</v>
      </c>
      <c r="I7" s="164">
        <v>6476</v>
      </c>
      <c r="J7" s="164">
        <v>2417</v>
      </c>
      <c r="K7" s="164">
        <v>1460</v>
      </c>
      <c r="L7" s="164">
        <v>3438</v>
      </c>
      <c r="M7" s="165">
        <v>308994</v>
      </c>
    </row>
    <row r="8" spans="1:13">
      <c r="A8" s="127">
        <v>201404</v>
      </c>
      <c r="B8" s="166">
        <v>168079</v>
      </c>
      <c r="C8" s="166">
        <v>147928</v>
      </c>
      <c r="D8" s="166">
        <v>82012</v>
      </c>
      <c r="E8" s="166">
        <v>49416</v>
      </c>
      <c r="F8" s="166">
        <v>24186</v>
      </c>
      <c r="G8" s="166">
        <v>9626</v>
      </c>
      <c r="H8" s="166">
        <v>10738</v>
      </c>
      <c r="I8" s="166">
        <v>6500</v>
      </c>
      <c r="J8" s="166">
        <v>2417</v>
      </c>
      <c r="K8" s="166">
        <v>1484</v>
      </c>
      <c r="L8" s="166">
        <v>3370</v>
      </c>
      <c r="M8" s="167">
        <v>308721</v>
      </c>
    </row>
    <row r="9" spans="1:13">
      <c r="A9" s="127">
        <v>201405</v>
      </c>
      <c r="B9" s="166">
        <v>168155</v>
      </c>
      <c r="C9" s="166">
        <v>147892</v>
      </c>
      <c r="D9" s="166">
        <v>81980</v>
      </c>
      <c r="E9" s="166">
        <v>49342</v>
      </c>
      <c r="F9" s="166">
        <v>24568</v>
      </c>
      <c r="G9" s="166">
        <v>9476</v>
      </c>
      <c r="H9" s="166">
        <v>10713</v>
      </c>
      <c r="I9" s="166">
        <v>6546</v>
      </c>
      <c r="J9" s="166">
        <v>2423</v>
      </c>
      <c r="K9" s="166">
        <v>1487</v>
      </c>
      <c r="L9" s="166">
        <v>3364</v>
      </c>
      <c r="M9" s="167">
        <v>308720</v>
      </c>
    </row>
    <row r="10" spans="1:13">
      <c r="A10" s="127">
        <v>201406</v>
      </c>
      <c r="B10" s="166">
        <v>168296</v>
      </c>
      <c r="C10" s="166">
        <v>147750</v>
      </c>
      <c r="D10" s="166">
        <v>82584</v>
      </c>
      <c r="E10" s="166">
        <v>49059</v>
      </c>
      <c r="F10" s="166">
        <v>24831</v>
      </c>
      <c r="G10" s="166">
        <v>9599</v>
      </c>
      <c r="H10" s="166">
        <v>10748</v>
      </c>
      <c r="I10" s="166">
        <v>6565</v>
      </c>
      <c r="J10" s="166">
        <v>2374</v>
      </c>
      <c r="K10" s="166">
        <v>1509</v>
      </c>
      <c r="L10" s="166">
        <v>3416</v>
      </c>
      <c r="M10" s="167">
        <v>309399</v>
      </c>
    </row>
    <row r="11" spans="1:13">
      <c r="A11" s="127">
        <v>201407</v>
      </c>
      <c r="B11" s="166">
        <v>168989</v>
      </c>
      <c r="C11" s="166">
        <v>148353</v>
      </c>
      <c r="D11" s="166">
        <v>82501</v>
      </c>
      <c r="E11" s="166">
        <v>49436</v>
      </c>
      <c r="F11" s="166">
        <v>24916</v>
      </c>
      <c r="G11" s="166">
        <v>9813</v>
      </c>
      <c r="H11" s="166">
        <v>10748</v>
      </c>
      <c r="I11" s="166">
        <v>6608</v>
      </c>
      <c r="J11" s="166">
        <v>2439</v>
      </c>
      <c r="K11" s="166">
        <v>1506</v>
      </c>
      <c r="L11" s="166">
        <v>3450</v>
      </c>
      <c r="M11" s="167">
        <v>309994</v>
      </c>
    </row>
    <row r="12" spans="1:13">
      <c r="A12" s="127">
        <v>201408</v>
      </c>
      <c r="B12" s="166">
        <v>169221</v>
      </c>
      <c r="C12" s="166">
        <v>148081</v>
      </c>
      <c r="D12" s="166">
        <v>82501</v>
      </c>
      <c r="E12" s="166">
        <v>49670</v>
      </c>
      <c r="F12" s="166">
        <v>25061</v>
      </c>
      <c r="G12" s="166">
        <v>9585</v>
      </c>
      <c r="H12" s="166">
        <v>10714</v>
      </c>
      <c r="I12" s="166">
        <v>6669</v>
      </c>
      <c r="J12" s="166">
        <v>2447</v>
      </c>
      <c r="K12" s="166">
        <v>1515</v>
      </c>
      <c r="L12" s="166">
        <v>3467</v>
      </c>
      <c r="M12" s="167">
        <v>309942</v>
      </c>
    </row>
    <row r="13" spans="1:13">
      <c r="A13" s="127">
        <v>201409</v>
      </c>
      <c r="B13" s="166">
        <v>170015</v>
      </c>
      <c r="C13" s="166">
        <v>148896</v>
      </c>
      <c r="D13" s="166">
        <v>82627</v>
      </c>
      <c r="E13" s="166">
        <v>49927</v>
      </c>
      <c r="F13" s="166">
        <v>25346</v>
      </c>
      <c r="G13" s="166">
        <v>9855</v>
      </c>
      <c r="H13" s="166">
        <v>10813</v>
      </c>
      <c r="I13" s="166">
        <v>6823</v>
      </c>
      <c r="J13" s="166">
        <v>2445</v>
      </c>
      <c r="K13" s="166">
        <v>1506</v>
      </c>
      <c r="L13" s="166">
        <v>3465</v>
      </c>
      <c r="M13" s="167">
        <v>311004</v>
      </c>
    </row>
    <row r="14" spans="1:13">
      <c r="A14" s="127">
        <v>201410</v>
      </c>
      <c r="B14" s="166">
        <v>170800</v>
      </c>
      <c r="C14" s="166">
        <v>148842</v>
      </c>
      <c r="D14" s="166">
        <v>82400</v>
      </c>
      <c r="E14" s="166">
        <v>49902</v>
      </c>
      <c r="F14" s="166">
        <v>25633</v>
      </c>
      <c r="G14" s="166">
        <v>9959</v>
      </c>
      <c r="H14" s="166">
        <v>10922</v>
      </c>
      <c r="I14" s="166">
        <v>6893</v>
      </c>
      <c r="J14" s="166">
        <v>2491</v>
      </c>
      <c r="K14" s="166">
        <v>1532</v>
      </c>
      <c r="L14" s="166">
        <v>3469</v>
      </c>
      <c r="M14" s="167">
        <v>311391</v>
      </c>
    </row>
    <row r="15" spans="1:13">
      <c r="A15" s="127">
        <v>201411</v>
      </c>
      <c r="B15" s="166">
        <v>171525</v>
      </c>
      <c r="C15" s="166">
        <v>149290</v>
      </c>
      <c r="D15" s="166">
        <v>82414</v>
      </c>
      <c r="E15" s="166">
        <v>49686</v>
      </c>
      <c r="F15" s="166">
        <v>26045</v>
      </c>
      <c r="G15" s="166">
        <v>9896</v>
      </c>
      <c r="H15" s="166">
        <v>10940</v>
      </c>
      <c r="I15" s="166">
        <v>6952</v>
      </c>
      <c r="J15" s="166">
        <v>2508</v>
      </c>
      <c r="K15" s="166">
        <v>1548</v>
      </c>
      <c r="L15" s="166">
        <v>3461</v>
      </c>
      <c r="M15" s="167">
        <v>311901</v>
      </c>
    </row>
    <row r="16" spans="1:13">
      <c r="A16" s="127">
        <v>201412</v>
      </c>
      <c r="B16" s="166">
        <v>172250</v>
      </c>
      <c r="C16" s="166">
        <v>150035</v>
      </c>
      <c r="D16" s="166">
        <v>82040</v>
      </c>
      <c r="E16" s="166">
        <v>49741</v>
      </c>
      <c r="F16" s="166">
        <v>25718</v>
      </c>
      <c r="G16" s="166">
        <v>9877</v>
      </c>
      <c r="H16" s="166">
        <v>10854</v>
      </c>
      <c r="I16" s="166">
        <v>6951</v>
      </c>
      <c r="J16" s="166">
        <v>2522</v>
      </c>
      <c r="K16" s="166">
        <v>1549</v>
      </c>
      <c r="L16" s="166">
        <v>3487</v>
      </c>
      <c r="M16" s="167">
        <v>312124</v>
      </c>
    </row>
    <row r="17" spans="1:13">
      <c r="A17" s="127">
        <v>201501</v>
      </c>
      <c r="B17" s="166">
        <v>170287</v>
      </c>
      <c r="C17" s="166">
        <v>150793</v>
      </c>
      <c r="D17" s="166">
        <v>81241</v>
      </c>
      <c r="E17" s="166">
        <v>49849</v>
      </c>
      <c r="F17" s="166">
        <v>25724</v>
      </c>
      <c r="G17" s="166">
        <v>10182</v>
      </c>
      <c r="H17" s="166">
        <v>10576</v>
      </c>
      <c r="I17" s="166">
        <v>7012</v>
      </c>
      <c r="J17" s="166">
        <v>2467</v>
      </c>
      <c r="K17" s="166">
        <v>1486</v>
      </c>
      <c r="L17" s="166">
        <v>3414</v>
      </c>
      <c r="M17" s="167">
        <v>310704</v>
      </c>
    </row>
    <row r="18" spans="1:13">
      <c r="A18" s="127">
        <v>201502</v>
      </c>
      <c r="B18" s="166">
        <v>170456</v>
      </c>
      <c r="C18" s="166">
        <v>150549</v>
      </c>
      <c r="D18" s="166">
        <v>81271</v>
      </c>
      <c r="E18" s="166">
        <v>49804</v>
      </c>
      <c r="F18" s="166">
        <v>25851</v>
      </c>
      <c r="G18" s="166">
        <v>10064</v>
      </c>
      <c r="H18" s="166">
        <v>10815</v>
      </c>
      <c r="I18" s="166">
        <v>7059</v>
      </c>
      <c r="J18" s="166">
        <v>2534</v>
      </c>
      <c r="K18" s="166">
        <v>1512</v>
      </c>
      <c r="L18" s="166">
        <v>3289</v>
      </c>
      <c r="M18" s="167">
        <v>310714</v>
      </c>
    </row>
    <row r="19" spans="1:13">
      <c r="A19" s="127">
        <v>201503</v>
      </c>
      <c r="B19" s="166">
        <v>170977</v>
      </c>
      <c r="C19" s="166">
        <v>149052</v>
      </c>
      <c r="D19" s="166">
        <v>81178</v>
      </c>
      <c r="E19" s="166">
        <v>49518</v>
      </c>
      <c r="F19" s="166">
        <v>25884</v>
      </c>
      <c r="G19" s="166">
        <v>9777</v>
      </c>
      <c r="H19" s="166">
        <v>10790</v>
      </c>
      <c r="I19" s="166">
        <v>6973</v>
      </c>
      <c r="J19" s="166">
        <v>2571</v>
      </c>
      <c r="K19" s="166">
        <v>1524</v>
      </c>
      <c r="L19" s="166">
        <v>3284</v>
      </c>
      <c r="M19" s="167">
        <v>309602</v>
      </c>
    </row>
    <row r="20" spans="1:13">
      <c r="A20" s="127">
        <v>201504</v>
      </c>
      <c r="B20" s="166">
        <v>171191</v>
      </c>
      <c r="C20" s="166">
        <v>148975</v>
      </c>
      <c r="D20" s="166">
        <v>81269</v>
      </c>
      <c r="E20" s="166">
        <v>49419</v>
      </c>
      <c r="F20" s="166">
        <v>26090</v>
      </c>
      <c r="G20" s="166">
        <v>9765</v>
      </c>
      <c r="H20" s="166">
        <v>10739</v>
      </c>
      <c r="I20" s="166">
        <v>6961</v>
      </c>
      <c r="J20" s="166">
        <v>2590</v>
      </c>
      <c r="K20" s="166">
        <v>1536</v>
      </c>
      <c r="L20" s="166">
        <v>3097</v>
      </c>
      <c r="M20" s="167">
        <v>309758</v>
      </c>
    </row>
    <row r="21" spans="1:13">
      <c r="A21" s="127">
        <v>201505</v>
      </c>
      <c r="B21" s="166">
        <v>175622</v>
      </c>
      <c r="C21" s="166">
        <v>149379</v>
      </c>
      <c r="D21" s="166">
        <v>81483</v>
      </c>
      <c r="E21" s="166">
        <v>49098</v>
      </c>
      <c r="F21" s="166">
        <v>26327</v>
      </c>
      <c r="G21" s="166">
        <v>9612</v>
      </c>
      <c r="H21" s="166">
        <v>10738</v>
      </c>
      <c r="I21" s="166">
        <v>6899</v>
      </c>
      <c r="J21" s="166">
        <v>2561</v>
      </c>
      <c r="K21" s="166">
        <v>1559</v>
      </c>
      <c r="L21" s="166">
        <v>3135</v>
      </c>
      <c r="M21" s="167">
        <v>312112</v>
      </c>
    </row>
    <row r="22" spans="1:13">
      <c r="A22" s="127">
        <v>201506</v>
      </c>
      <c r="B22" s="166">
        <v>176091</v>
      </c>
      <c r="C22" s="166">
        <v>149727</v>
      </c>
      <c r="D22" s="166">
        <v>81913</v>
      </c>
      <c r="E22" s="166">
        <v>49086</v>
      </c>
      <c r="F22" s="166">
        <v>26516</v>
      </c>
      <c r="G22" s="166">
        <v>9620</v>
      </c>
      <c r="H22" s="166">
        <v>10849</v>
      </c>
      <c r="I22" s="166">
        <v>6882</v>
      </c>
      <c r="J22" s="166">
        <v>2564</v>
      </c>
      <c r="K22" s="166">
        <v>1578</v>
      </c>
      <c r="L22" s="166">
        <v>3178</v>
      </c>
      <c r="M22" s="167">
        <v>312848</v>
      </c>
    </row>
    <row r="23" spans="1:13">
      <c r="A23" s="127">
        <v>201507</v>
      </c>
      <c r="B23" s="166">
        <v>176775</v>
      </c>
      <c r="C23" s="166">
        <v>150619</v>
      </c>
      <c r="D23" s="166">
        <v>82282</v>
      </c>
      <c r="E23" s="166">
        <v>49234</v>
      </c>
      <c r="F23" s="166">
        <v>26710</v>
      </c>
      <c r="G23" s="166">
        <v>9743</v>
      </c>
      <c r="H23" s="166">
        <v>10815</v>
      </c>
      <c r="I23" s="166">
        <v>6894</v>
      </c>
      <c r="J23" s="166">
        <v>2585</v>
      </c>
      <c r="K23" s="166">
        <v>1587</v>
      </c>
      <c r="L23" s="166">
        <v>3261</v>
      </c>
      <c r="M23" s="167">
        <v>314161</v>
      </c>
    </row>
    <row r="24" spans="1:13">
      <c r="A24" s="127">
        <v>201508</v>
      </c>
      <c r="B24" s="166">
        <v>177213</v>
      </c>
      <c r="C24" s="166">
        <v>150521</v>
      </c>
      <c r="D24" s="166">
        <v>82204</v>
      </c>
      <c r="E24" s="166">
        <v>49360</v>
      </c>
      <c r="F24" s="166">
        <v>26730</v>
      </c>
      <c r="G24" s="166">
        <v>9772</v>
      </c>
      <c r="H24" s="166">
        <v>10736</v>
      </c>
      <c r="I24" s="166">
        <v>6910</v>
      </c>
      <c r="J24" s="166">
        <v>2610</v>
      </c>
      <c r="K24" s="166">
        <v>1588</v>
      </c>
      <c r="L24" s="166">
        <v>3203</v>
      </c>
      <c r="M24" s="167">
        <v>314385</v>
      </c>
    </row>
    <row r="25" spans="1:13">
      <c r="A25" s="127">
        <v>201509</v>
      </c>
      <c r="B25" s="166">
        <v>177669</v>
      </c>
      <c r="C25" s="166">
        <v>151070</v>
      </c>
      <c r="D25" s="166">
        <v>82351</v>
      </c>
      <c r="E25" s="166">
        <v>49235</v>
      </c>
      <c r="F25" s="166">
        <v>26903</v>
      </c>
      <c r="G25" s="166">
        <v>9728</v>
      </c>
      <c r="H25" s="166">
        <v>10825</v>
      </c>
      <c r="I25" s="166">
        <v>6923</v>
      </c>
      <c r="J25" s="166">
        <v>2621</v>
      </c>
      <c r="K25" s="166">
        <v>1582</v>
      </c>
      <c r="L25" s="166">
        <v>3195</v>
      </c>
      <c r="M25" s="167">
        <v>315142</v>
      </c>
    </row>
    <row r="26" spans="1:13">
      <c r="A26" s="127">
        <v>201510</v>
      </c>
      <c r="B26" s="166">
        <v>178272</v>
      </c>
      <c r="C26" s="166">
        <v>151157</v>
      </c>
      <c r="D26" s="166">
        <v>82360</v>
      </c>
      <c r="E26" s="166">
        <v>49008</v>
      </c>
      <c r="F26" s="166">
        <v>27063</v>
      </c>
      <c r="G26" s="166">
        <v>9728</v>
      </c>
      <c r="H26" s="166">
        <v>10918</v>
      </c>
      <c r="I26" s="166">
        <v>7054</v>
      </c>
      <c r="J26" s="166">
        <v>2635</v>
      </c>
      <c r="K26" s="166">
        <v>1599</v>
      </c>
      <c r="L26" s="166">
        <v>3195</v>
      </c>
      <c r="M26" s="167">
        <v>315505</v>
      </c>
    </row>
    <row r="27" spans="1:13">
      <c r="A27" s="127">
        <v>201511</v>
      </c>
      <c r="B27" s="166">
        <v>178576</v>
      </c>
      <c r="C27" s="166">
        <v>151739</v>
      </c>
      <c r="D27" s="166">
        <v>82436</v>
      </c>
      <c r="E27" s="166">
        <v>48881</v>
      </c>
      <c r="F27" s="166">
        <v>27241</v>
      </c>
      <c r="G27" s="166">
        <v>9768</v>
      </c>
      <c r="H27" s="166">
        <v>11068</v>
      </c>
      <c r="I27" s="166">
        <v>7042</v>
      </c>
      <c r="J27" s="166">
        <v>2660</v>
      </c>
      <c r="K27" s="166">
        <v>1612</v>
      </c>
      <c r="L27" s="166">
        <v>3224</v>
      </c>
      <c r="M27" s="167">
        <v>316127</v>
      </c>
    </row>
    <row r="28" spans="1:13">
      <c r="A28" s="127">
        <v>201512</v>
      </c>
      <c r="B28" s="166">
        <v>178775</v>
      </c>
      <c r="C28" s="166">
        <v>151728</v>
      </c>
      <c r="D28" s="166">
        <v>82273</v>
      </c>
      <c r="E28" s="166">
        <v>48880</v>
      </c>
      <c r="F28" s="166">
        <v>27104</v>
      </c>
      <c r="G28" s="166">
        <v>9850</v>
      </c>
      <c r="H28" s="166">
        <v>10984</v>
      </c>
      <c r="I28" s="166">
        <v>7019</v>
      </c>
      <c r="J28" s="166">
        <v>2662</v>
      </c>
      <c r="K28" s="166">
        <v>1619</v>
      </c>
      <c r="L28" s="166">
        <v>3369</v>
      </c>
      <c r="M28" s="167">
        <v>316045</v>
      </c>
    </row>
    <row r="29" spans="1:13">
      <c r="A29" s="127">
        <v>201601</v>
      </c>
      <c r="B29" s="166">
        <v>178048</v>
      </c>
      <c r="C29" s="166">
        <v>150579</v>
      </c>
      <c r="D29" s="166">
        <v>82938</v>
      </c>
      <c r="E29" s="166">
        <v>48646</v>
      </c>
      <c r="F29" s="166">
        <v>26992</v>
      </c>
      <c r="G29" s="166">
        <v>9878</v>
      </c>
      <c r="H29" s="166">
        <v>10875</v>
      </c>
      <c r="I29" s="166">
        <v>7004</v>
      </c>
      <c r="J29" s="166">
        <v>2658</v>
      </c>
      <c r="K29" s="166">
        <v>1600</v>
      </c>
      <c r="L29" s="166">
        <v>3308</v>
      </c>
      <c r="M29" s="167">
        <v>315113</v>
      </c>
    </row>
    <row r="30" spans="1:13">
      <c r="A30" s="127">
        <v>201602</v>
      </c>
      <c r="B30" s="166">
        <v>177656</v>
      </c>
      <c r="C30" s="166">
        <v>150291</v>
      </c>
      <c r="D30" s="166">
        <v>83142</v>
      </c>
      <c r="E30" s="166">
        <v>48418</v>
      </c>
      <c r="F30" s="166">
        <v>26843</v>
      </c>
      <c r="G30" s="166">
        <v>10302</v>
      </c>
      <c r="H30" s="166">
        <v>10904</v>
      </c>
      <c r="I30" s="166">
        <v>6989</v>
      </c>
      <c r="J30" s="166">
        <v>2660</v>
      </c>
      <c r="K30" s="166">
        <v>1596</v>
      </c>
      <c r="L30" s="166">
        <v>3305</v>
      </c>
      <c r="M30" s="167">
        <v>315026</v>
      </c>
    </row>
    <row r="31" spans="1:13">
      <c r="A31" s="127">
        <v>201603</v>
      </c>
      <c r="B31" s="166">
        <v>177178</v>
      </c>
      <c r="C31" s="166">
        <v>150082</v>
      </c>
      <c r="D31" s="166">
        <v>83117</v>
      </c>
      <c r="E31" s="166">
        <v>48263</v>
      </c>
      <c r="F31" s="166">
        <v>26850</v>
      </c>
      <c r="G31" s="166">
        <v>9628</v>
      </c>
      <c r="H31" s="166">
        <v>10961</v>
      </c>
      <c r="I31" s="166">
        <v>7019</v>
      </c>
      <c r="J31" s="166">
        <v>2675</v>
      </c>
      <c r="K31" s="166">
        <v>1621</v>
      </c>
      <c r="L31" s="166">
        <v>3313</v>
      </c>
      <c r="M31" s="167">
        <v>314759</v>
      </c>
    </row>
    <row r="32" spans="1:13">
      <c r="A32" s="127">
        <v>201604</v>
      </c>
      <c r="B32" s="166">
        <v>177073</v>
      </c>
      <c r="C32" s="166">
        <v>149688</v>
      </c>
      <c r="D32" s="166">
        <v>83370</v>
      </c>
      <c r="E32" s="166">
        <v>48086</v>
      </c>
      <c r="F32" s="166">
        <v>26906</v>
      </c>
      <c r="G32" s="166">
        <v>9513</v>
      </c>
      <c r="H32" s="166">
        <v>10905</v>
      </c>
      <c r="I32" s="166">
        <v>7041</v>
      </c>
      <c r="J32" s="166">
        <v>2673</v>
      </c>
      <c r="K32" s="166">
        <v>1624</v>
      </c>
      <c r="L32" s="166">
        <v>3042</v>
      </c>
      <c r="M32" s="167">
        <v>314690</v>
      </c>
    </row>
    <row r="33" spans="1:13">
      <c r="A33" s="127">
        <v>201605</v>
      </c>
      <c r="B33" s="166">
        <v>176859</v>
      </c>
      <c r="C33" s="166">
        <v>149749</v>
      </c>
      <c r="D33" s="166">
        <v>83439</v>
      </c>
      <c r="E33" s="166">
        <v>48028</v>
      </c>
      <c r="F33" s="166">
        <v>27086</v>
      </c>
      <c r="G33" s="166">
        <v>9661</v>
      </c>
      <c r="H33" s="166">
        <v>10966</v>
      </c>
      <c r="I33" s="166">
        <v>7125</v>
      </c>
      <c r="J33" s="166">
        <v>2705</v>
      </c>
      <c r="K33" s="166">
        <v>1618</v>
      </c>
      <c r="L33" s="166">
        <v>3247</v>
      </c>
      <c r="M33" s="167">
        <v>314777</v>
      </c>
    </row>
    <row r="34" spans="1:13">
      <c r="A34" s="127">
        <v>201606</v>
      </c>
      <c r="B34" s="166">
        <v>176653</v>
      </c>
      <c r="C34" s="166">
        <v>149693</v>
      </c>
      <c r="D34" s="166">
        <v>83948</v>
      </c>
      <c r="E34" s="166">
        <v>48176</v>
      </c>
      <c r="F34" s="166">
        <v>27147</v>
      </c>
      <c r="G34" s="166">
        <v>9688</v>
      </c>
      <c r="H34" s="166">
        <v>11050</v>
      </c>
      <c r="I34" s="166">
        <v>7112</v>
      </c>
      <c r="J34" s="166">
        <v>2733</v>
      </c>
      <c r="K34" s="166">
        <v>1632</v>
      </c>
      <c r="L34" s="166">
        <v>3313</v>
      </c>
      <c r="M34" s="167">
        <v>315209</v>
      </c>
    </row>
    <row r="35" spans="1:13">
      <c r="A35" s="127">
        <v>201607</v>
      </c>
      <c r="B35" s="166">
        <v>176206</v>
      </c>
      <c r="C35" s="166">
        <v>149728</v>
      </c>
      <c r="D35" s="166">
        <v>83905</v>
      </c>
      <c r="E35" s="166">
        <v>48338</v>
      </c>
      <c r="F35" s="166">
        <v>27087</v>
      </c>
      <c r="G35" s="166">
        <v>9604</v>
      </c>
      <c r="H35" s="166">
        <v>10927</v>
      </c>
      <c r="I35" s="166">
        <v>7059</v>
      </c>
      <c r="J35" s="166">
        <v>2770</v>
      </c>
      <c r="K35" s="166">
        <v>1634</v>
      </c>
      <c r="L35" s="166">
        <v>3259</v>
      </c>
      <c r="M35" s="167">
        <v>314978</v>
      </c>
    </row>
    <row r="36" spans="1:13">
      <c r="A36" s="127">
        <v>201608</v>
      </c>
      <c r="B36" s="166">
        <v>176301</v>
      </c>
      <c r="C36" s="166">
        <v>150125</v>
      </c>
      <c r="D36" s="166">
        <v>83622</v>
      </c>
      <c r="E36" s="166">
        <v>48093</v>
      </c>
      <c r="F36" s="166">
        <v>26794</v>
      </c>
      <c r="G36" s="166">
        <v>9106</v>
      </c>
      <c r="H36" s="166">
        <v>10413</v>
      </c>
      <c r="I36" s="166">
        <v>6553</v>
      </c>
      <c r="J36" s="166">
        <v>2210</v>
      </c>
      <c r="K36" s="166">
        <v>1073</v>
      </c>
      <c r="L36" s="166">
        <v>2685</v>
      </c>
      <c r="M36" s="167">
        <v>315308</v>
      </c>
    </row>
    <row r="37" spans="1:13">
      <c r="A37" s="127">
        <v>201609</v>
      </c>
      <c r="B37" s="166">
        <v>176578</v>
      </c>
      <c r="C37" s="166">
        <v>150287</v>
      </c>
      <c r="D37" s="166">
        <v>83636</v>
      </c>
      <c r="E37" s="166">
        <v>48128</v>
      </c>
      <c r="F37" s="166">
        <v>26915</v>
      </c>
      <c r="G37" s="166">
        <v>9121</v>
      </c>
      <c r="H37" s="166">
        <v>10524</v>
      </c>
      <c r="I37" s="166">
        <v>6600</v>
      </c>
      <c r="J37" s="166">
        <v>2219</v>
      </c>
      <c r="K37" s="166">
        <v>1094</v>
      </c>
      <c r="L37" s="166">
        <v>2729</v>
      </c>
      <c r="M37" s="167">
        <v>315895</v>
      </c>
    </row>
    <row r="38" spans="1:13">
      <c r="A38" s="127">
        <v>201610</v>
      </c>
      <c r="B38" s="166">
        <v>176512</v>
      </c>
      <c r="C38" s="166">
        <v>149910</v>
      </c>
      <c r="D38" s="166">
        <v>83497</v>
      </c>
      <c r="E38" s="166">
        <v>47879</v>
      </c>
      <c r="F38" s="166">
        <v>26362</v>
      </c>
      <c r="G38" s="166">
        <v>9101</v>
      </c>
      <c r="H38" s="166">
        <v>10474</v>
      </c>
      <c r="I38" s="166">
        <v>6615</v>
      </c>
      <c r="J38" s="166">
        <v>2223</v>
      </c>
      <c r="K38" s="166">
        <v>1092</v>
      </c>
      <c r="L38" s="166">
        <v>2730</v>
      </c>
      <c r="M38" s="167">
        <v>315662</v>
      </c>
    </row>
    <row r="39" spans="1:13">
      <c r="A39" s="127">
        <v>201611</v>
      </c>
      <c r="B39" s="166">
        <v>176818</v>
      </c>
      <c r="C39" s="166">
        <v>150821</v>
      </c>
      <c r="D39" s="166">
        <v>83361</v>
      </c>
      <c r="E39" s="166">
        <v>48005</v>
      </c>
      <c r="F39" s="166">
        <v>26648</v>
      </c>
      <c r="G39" s="166">
        <v>9161</v>
      </c>
      <c r="H39" s="166">
        <v>10526</v>
      </c>
      <c r="I39" s="166">
        <v>6690</v>
      </c>
      <c r="J39" s="166">
        <v>2216</v>
      </c>
      <c r="K39" s="166">
        <v>1105</v>
      </c>
      <c r="L39" s="166">
        <v>2929</v>
      </c>
      <c r="M39" s="167">
        <v>316405</v>
      </c>
    </row>
    <row r="40" spans="1:13">
      <c r="A40" s="127">
        <v>201612</v>
      </c>
      <c r="B40" s="166">
        <v>177223</v>
      </c>
      <c r="C40" s="166">
        <v>151054</v>
      </c>
      <c r="D40" s="166">
        <v>82916</v>
      </c>
      <c r="E40" s="166">
        <v>48062</v>
      </c>
      <c r="F40" s="166">
        <v>26528</v>
      </c>
      <c r="G40" s="166">
        <v>9212</v>
      </c>
      <c r="H40" s="166">
        <v>10542</v>
      </c>
      <c r="I40" s="166">
        <v>6647</v>
      </c>
      <c r="J40" s="166">
        <v>2214</v>
      </c>
      <c r="K40" s="166">
        <v>1117</v>
      </c>
      <c r="L40" s="166">
        <v>2972</v>
      </c>
      <c r="M40" s="167">
        <v>316308</v>
      </c>
    </row>
    <row r="41" spans="1:13">
      <c r="A41" s="127">
        <v>201701</v>
      </c>
      <c r="B41" s="166">
        <v>176888</v>
      </c>
      <c r="C41" s="166">
        <v>152253</v>
      </c>
      <c r="D41" s="166">
        <v>82546</v>
      </c>
      <c r="E41" s="166">
        <v>47133</v>
      </c>
      <c r="F41" s="166">
        <v>26584</v>
      </c>
      <c r="G41" s="166">
        <v>9285</v>
      </c>
      <c r="H41" s="166">
        <v>10455</v>
      </c>
      <c r="I41" s="166">
        <v>6665</v>
      </c>
      <c r="J41" s="166">
        <v>2200</v>
      </c>
      <c r="K41" s="166">
        <v>1154</v>
      </c>
      <c r="L41" s="166">
        <v>2910</v>
      </c>
      <c r="M41" s="167">
        <v>315502</v>
      </c>
    </row>
    <row r="42" spans="1:13">
      <c r="A42" s="127">
        <v>201702</v>
      </c>
      <c r="B42" s="166">
        <v>178675</v>
      </c>
      <c r="C42" s="166">
        <v>151258</v>
      </c>
      <c r="D42" s="166">
        <v>82530</v>
      </c>
      <c r="E42" s="166">
        <v>47068</v>
      </c>
      <c r="F42" s="166">
        <v>26591</v>
      </c>
      <c r="G42" s="166">
        <v>9221</v>
      </c>
      <c r="H42" s="166">
        <v>10482</v>
      </c>
      <c r="I42" s="166">
        <v>6682</v>
      </c>
      <c r="J42" s="166">
        <v>2201</v>
      </c>
      <c r="K42" s="166">
        <v>1161</v>
      </c>
      <c r="L42" s="166">
        <v>2892</v>
      </c>
      <c r="M42" s="167">
        <v>315518</v>
      </c>
    </row>
    <row r="43" spans="1:13">
      <c r="A43" s="127">
        <v>201703</v>
      </c>
      <c r="B43" s="166">
        <v>179544</v>
      </c>
      <c r="C43" s="166">
        <v>150538</v>
      </c>
      <c r="D43" s="166">
        <v>82591</v>
      </c>
      <c r="E43" s="166">
        <v>47136</v>
      </c>
      <c r="F43" s="166">
        <v>26555</v>
      </c>
      <c r="G43" s="166">
        <v>9194</v>
      </c>
      <c r="H43" s="166">
        <v>10479</v>
      </c>
      <c r="I43" s="166">
        <v>6738</v>
      </c>
      <c r="J43" s="166">
        <v>2222</v>
      </c>
      <c r="K43" s="166">
        <v>1177</v>
      </c>
      <c r="L43" s="166">
        <v>2912</v>
      </c>
      <c r="M43" s="167">
        <v>315698</v>
      </c>
    </row>
    <row r="44" spans="1:13">
      <c r="A44" s="127">
        <v>201704</v>
      </c>
      <c r="B44" s="166">
        <v>180305</v>
      </c>
      <c r="C44" s="166">
        <v>149640</v>
      </c>
      <c r="D44" s="166">
        <v>82450</v>
      </c>
      <c r="E44" s="166">
        <v>46619</v>
      </c>
      <c r="F44" s="166">
        <v>26522</v>
      </c>
      <c r="G44" s="166">
        <v>8791</v>
      </c>
      <c r="H44" s="166">
        <v>10458</v>
      </c>
      <c r="I44" s="166">
        <v>6666</v>
      </c>
      <c r="J44" s="166">
        <v>2229</v>
      </c>
      <c r="K44" s="166">
        <v>1174</v>
      </c>
      <c r="L44" s="166">
        <v>2895</v>
      </c>
      <c r="M44" s="167">
        <v>315274</v>
      </c>
    </row>
    <row r="45" spans="1:13">
      <c r="A45" s="127">
        <v>201705</v>
      </c>
      <c r="B45" s="166">
        <v>180375</v>
      </c>
      <c r="C45" s="166">
        <v>149559</v>
      </c>
      <c r="D45" s="166">
        <v>82451</v>
      </c>
      <c r="E45" s="166">
        <v>46541</v>
      </c>
      <c r="F45" s="166">
        <v>26513</v>
      </c>
      <c r="G45" s="166">
        <v>8762</v>
      </c>
      <c r="H45" s="166">
        <v>10432</v>
      </c>
      <c r="I45" s="166">
        <v>6708</v>
      </c>
      <c r="J45" s="166">
        <v>2145</v>
      </c>
      <c r="K45" s="166">
        <v>1095</v>
      </c>
      <c r="L45" s="166">
        <v>2803</v>
      </c>
      <c r="M45" s="167">
        <v>315337</v>
      </c>
    </row>
    <row r="46" spans="1:13">
      <c r="A46" s="127">
        <v>201706</v>
      </c>
      <c r="B46" s="166">
        <v>180475</v>
      </c>
      <c r="C46" s="166">
        <v>150127</v>
      </c>
      <c r="D46" s="166">
        <v>82849</v>
      </c>
      <c r="E46" s="166">
        <v>46809</v>
      </c>
      <c r="F46" s="166">
        <v>26775</v>
      </c>
      <c r="G46" s="166">
        <v>8888</v>
      </c>
      <c r="H46" s="166">
        <v>10402</v>
      </c>
      <c r="I46" s="166">
        <v>6661</v>
      </c>
      <c r="J46" s="166">
        <v>2251</v>
      </c>
      <c r="K46" s="166">
        <v>1200</v>
      </c>
      <c r="L46" s="166">
        <v>2926</v>
      </c>
      <c r="M46" s="167">
        <v>316068</v>
      </c>
    </row>
    <row r="47" spans="1:13">
      <c r="A47" s="127">
        <v>201707</v>
      </c>
      <c r="B47" s="166">
        <v>180720</v>
      </c>
      <c r="C47" s="166">
        <v>150429</v>
      </c>
      <c r="D47" s="166">
        <v>83112</v>
      </c>
      <c r="E47" s="166">
        <v>46745</v>
      </c>
      <c r="F47" s="166">
        <v>26740</v>
      </c>
      <c r="G47" s="166">
        <v>8850</v>
      </c>
      <c r="H47" s="166">
        <v>10345</v>
      </c>
      <c r="I47" s="166">
        <v>6625</v>
      </c>
      <c r="J47" s="166">
        <v>2286</v>
      </c>
      <c r="K47" s="166">
        <v>1221</v>
      </c>
      <c r="L47" s="166">
        <v>2807</v>
      </c>
      <c r="M47" s="167">
        <v>316456</v>
      </c>
    </row>
    <row r="48" spans="1:13">
      <c r="A48" s="127">
        <v>201708</v>
      </c>
      <c r="B48" s="166">
        <v>180807</v>
      </c>
      <c r="C48" s="166">
        <v>150732</v>
      </c>
      <c r="D48" s="166">
        <v>83017</v>
      </c>
      <c r="E48" s="166">
        <v>46786</v>
      </c>
      <c r="F48" s="166">
        <v>27008</v>
      </c>
      <c r="G48" s="166">
        <v>9032</v>
      </c>
      <c r="H48" s="166">
        <v>10440</v>
      </c>
      <c r="I48" s="166">
        <v>6669</v>
      </c>
      <c r="J48" s="166">
        <v>2311</v>
      </c>
      <c r="K48" s="166">
        <v>1236</v>
      </c>
      <c r="L48" s="166">
        <v>2730</v>
      </c>
      <c r="M48" s="167">
        <v>316821</v>
      </c>
    </row>
    <row r="49" spans="1:13">
      <c r="A49" s="127">
        <v>201709</v>
      </c>
      <c r="B49" s="166">
        <v>181297</v>
      </c>
      <c r="C49" s="166">
        <v>150877</v>
      </c>
      <c r="D49" s="166">
        <v>83012</v>
      </c>
      <c r="E49" s="166">
        <v>46792</v>
      </c>
      <c r="F49" s="166">
        <v>27161</v>
      </c>
      <c r="G49" s="166">
        <v>8936</v>
      </c>
      <c r="H49" s="166">
        <v>10579</v>
      </c>
      <c r="I49" s="166">
        <v>6670</v>
      </c>
      <c r="J49" s="166">
        <v>2326</v>
      </c>
      <c r="K49" s="166">
        <v>1265</v>
      </c>
      <c r="L49" s="166">
        <v>2743</v>
      </c>
      <c r="M49" s="167">
        <v>317306</v>
      </c>
    </row>
    <row r="50" spans="1:13">
      <c r="A50" s="127">
        <v>201710</v>
      </c>
      <c r="B50" s="166">
        <v>181627</v>
      </c>
      <c r="C50" s="166">
        <v>150845</v>
      </c>
      <c r="D50" s="166">
        <v>83000</v>
      </c>
      <c r="E50" s="166">
        <v>46664</v>
      </c>
      <c r="F50" s="166">
        <v>27401</v>
      </c>
      <c r="G50" s="166">
        <v>8913</v>
      </c>
      <c r="H50" s="166">
        <v>10693</v>
      </c>
      <c r="I50" s="166">
        <v>6886</v>
      </c>
      <c r="J50" s="166">
        <v>2312</v>
      </c>
      <c r="K50" s="166">
        <v>1269</v>
      </c>
      <c r="L50" s="166">
        <v>2736</v>
      </c>
      <c r="M50" s="167">
        <v>317749</v>
      </c>
    </row>
    <row r="51" spans="1:13">
      <c r="A51" s="127">
        <v>201711</v>
      </c>
      <c r="B51" s="166">
        <v>181979</v>
      </c>
      <c r="C51" s="166">
        <v>150855</v>
      </c>
      <c r="D51" s="166">
        <v>83009</v>
      </c>
      <c r="E51" s="166">
        <v>46663</v>
      </c>
      <c r="F51" s="166">
        <v>27743</v>
      </c>
      <c r="G51" s="166">
        <v>9019</v>
      </c>
      <c r="H51" s="166">
        <v>10747</v>
      </c>
      <c r="I51" s="166">
        <v>6944</v>
      </c>
      <c r="J51" s="166">
        <v>2336</v>
      </c>
      <c r="K51" s="166">
        <v>1279</v>
      </c>
      <c r="L51" s="166">
        <v>2784</v>
      </c>
      <c r="M51" s="167">
        <v>318369</v>
      </c>
    </row>
    <row r="52" spans="1:13">
      <c r="A52" s="127">
        <v>201712</v>
      </c>
      <c r="B52" s="166">
        <v>181915</v>
      </c>
      <c r="C52" s="166">
        <v>151422</v>
      </c>
      <c r="D52" s="166">
        <v>82432</v>
      </c>
      <c r="E52" s="166">
        <v>46536</v>
      </c>
      <c r="F52" s="166">
        <v>27628</v>
      </c>
      <c r="G52" s="166">
        <v>8945</v>
      </c>
      <c r="H52" s="166">
        <v>10700</v>
      </c>
      <c r="I52" s="166">
        <v>6890</v>
      </c>
      <c r="J52" s="166">
        <v>2330</v>
      </c>
      <c r="K52" s="166">
        <v>1282</v>
      </c>
      <c r="L52" s="166">
        <v>2778</v>
      </c>
      <c r="M52" s="167">
        <v>317833</v>
      </c>
    </row>
    <row r="53" spans="1:13">
      <c r="A53" s="127">
        <v>201801</v>
      </c>
      <c r="B53" s="166">
        <v>183794</v>
      </c>
      <c r="C53" s="166">
        <v>151119</v>
      </c>
      <c r="D53" s="166">
        <v>82681</v>
      </c>
      <c r="E53" s="166">
        <v>45974</v>
      </c>
      <c r="F53" s="166">
        <v>28440</v>
      </c>
      <c r="G53" s="166">
        <v>9066</v>
      </c>
      <c r="H53" s="166">
        <v>10671</v>
      </c>
      <c r="I53" s="166">
        <v>7887</v>
      </c>
      <c r="J53" s="166">
        <v>2425</v>
      </c>
      <c r="K53" s="166">
        <v>1334</v>
      </c>
      <c r="L53" s="166">
        <v>2736</v>
      </c>
      <c r="M53" s="167">
        <v>319562</v>
      </c>
    </row>
    <row r="54" spans="1:13">
      <c r="A54" s="127">
        <v>201802</v>
      </c>
      <c r="B54" s="166">
        <v>184137</v>
      </c>
      <c r="C54" s="166">
        <v>150595</v>
      </c>
      <c r="D54" s="166">
        <v>82425</v>
      </c>
      <c r="E54" s="166">
        <v>46335</v>
      </c>
      <c r="F54" s="166">
        <v>27279</v>
      </c>
      <c r="G54" s="166">
        <v>9039</v>
      </c>
      <c r="H54" s="166">
        <v>10657</v>
      </c>
      <c r="I54" s="166">
        <v>6737</v>
      </c>
      <c r="J54" s="166">
        <v>2361</v>
      </c>
      <c r="K54" s="166">
        <v>1304</v>
      </c>
      <c r="L54" s="166">
        <v>2691</v>
      </c>
      <c r="M54" s="167">
        <v>319571</v>
      </c>
    </row>
    <row r="55" spans="1:13">
      <c r="A55" s="127">
        <v>201803</v>
      </c>
      <c r="B55" s="166">
        <v>184081</v>
      </c>
      <c r="C55" s="166">
        <v>149915</v>
      </c>
      <c r="D55" s="166">
        <v>81957</v>
      </c>
      <c r="E55" s="166">
        <v>46147</v>
      </c>
      <c r="F55" s="166">
        <v>27039</v>
      </c>
      <c r="G55" s="166">
        <v>8866</v>
      </c>
      <c r="H55" s="166">
        <v>10605</v>
      </c>
      <c r="I55" s="166">
        <v>6639</v>
      </c>
      <c r="J55" s="166">
        <v>2375</v>
      </c>
      <c r="K55" s="166">
        <v>1299</v>
      </c>
      <c r="L55" s="166">
        <v>2681</v>
      </c>
      <c r="M55" s="167">
        <v>318729</v>
      </c>
    </row>
    <row r="56" spans="1:13">
      <c r="A56" s="127">
        <v>201804</v>
      </c>
      <c r="B56" s="166">
        <v>184318</v>
      </c>
      <c r="C56" s="166">
        <v>149661</v>
      </c>
      <c r="D56" s="166">
        <v>82231</v>
      </c>
      <c r="E56" s="166">
        <v>45791</v>
      </c>
      <c r="F56" s="166">
        <v>27133</v>
      </c>
      <c r="G56" s="166">
        <v>8691</v>
      </c>
      <c r="H56" s="166">
        <v>10604</v>
      </c>
      <c r="I56" s="166">
        <v>6628</v>
      </c>
      <c r="J56" s="166">
        <v>2417</v>
      </c>
      <c r="K56" s="166">
        <v>1302</v>
      </c>
      <c r="L56" s="166">
        <v>2645</v>
      </c>
      <c r="M56" s="167">
        <v>318992</v>
      </c>
    </row>
    <row r="57" spans="1:13">
      <c r="A57" s="127">
        <v>201805</v>
      </c>
      <c r="B57" s="166">
        <v>184117</v>
      </c>
      <c r="C57" s="166">
        <v>149461</v>
      </c>
      <c r="D57" s="166">
        <v>82502</v>
      </c>
      <c r="E57" s="166">
        <v>45387</v>
      </c>
      <c r="F57" s="166">
        <v>27212</v>
      </c>
      <c r="G57" s="166">
        <v>8630</v>
      </c>
      <c r="H57" s="166">
        <v>10627</v>
      </c>
      <c r="I57" s="166">
        <v>6668</v>
      </c>
      <c r="J57" s="166">
        <v>2401</v>
      </c>
      <c r="K57" s="166">
        <v>1291</v>
      </c>
      <c r="L57" s="166">
        <v>2672</v>
      </c>
      <c r="M57" s="167">
        <v>319365</v>
      </c>
    </row>
    <row r="58" spans="1:13">
      <c r="A58" s="127">
        <v>201806</v>
      </c>
      <c r="B58" s="166">
        <v>183966</v>
      </c>
      <c r="C58" s="166">
        <v>149382</v>
      </c>
      <c r="D58" s="166">
        <v>82749</v>
      </c>
      <c r="E58" s="166">
        <v>45329</v>
      </c>
      <c r="F58" s="166">
        <v>27062</v>
      </c>
      <c r="G58" s="166">
        <v>8743</v>
      </c>
      <c r="H58" s="166">
        <v>10625</v>
      </c>
      <c r="I58" s="166">
        <v>6699</v>
      </c>
      <c r="J58" s="166">
        <v>2452</v>
      </c>
      <c r="K58" s="166">
        <v>1331</v>
      </c>
      <c r="L58" s="166">
        <v>2652</v>
      </c>
      <c r="M58" s="167">
        <v>319731</v>
      </c>
    </row>
    <row r="59" spans="1:13">
      <c r="A59" s="127">
        <v>201807</v>
      </c>
      <c r="B59" s="166">
        <v>184311</v>
      </c>
      <c r="C59" s="166">
        <v>150198</v>
      </c>
      <c r="D59" s="166">
        <v>82655</v>
      </c>
      <c r="E59" s="166">
        <v>45535</v>
      </c>
      <c r="F59" s="166">
        <v>27014</v>
      </c>
      <c r="G59" s="166">
        <v>8965</v>
      </c>
      <c r="H59" s="166">
        <v>10517</v>
      </c>
      <c r="I59" s="166">
        <v>6700</v>
      </c>
      <c r="J59" s="166">
        <v>2441</v>
      </c>
      <c r="K59" s="166">
        <v>1335</v>
      </c>
      <c r="L59" s="166">
        <v>2653</v>
      </c>
      <c r="M59" s="167">
        <v>320296</v>
      </c>
    </row>
    <row r="60" spans="1:13">
      <c r="A60" s="127">
        <v>201808</v>
      </c>
      <c r="B60" s="166">
        <v>184686</v>
      </c>
      <c r="C60" s="166">
        <v>150638</v>
      </c>
      <c r="D60" s="166">
        <v>82626</v>
      </c>
      <c r="E60" s="166">
        <v>46011</v>
      </c>
      <c r="F60" s="166">
        <v>27194</v>
      </c>
      <c r="G60" s="166">
        <v>9205</v>
      </c>
      <c r="H60" s="166">
        <v>10594</v>
      </c>
      <c r="I60" s="166">
        <v>6750</v>
      </c>
      <c r="J60" s="166">
        <v>2454</v>
      </c>
      <c r="K60" s="166">
        <v>1330</v>
      </c>
      <c r="L60" s="166">
        <v>2646</v>
      </c>
      <c r="M60" s="167">
        <v>320847</v>
      </c>
    </row>
    <row r="61" spans="1:13">
      <c r="A61" s="127">
        <v>201809</v>
      </c>
      <c r="B61" s="166">
        <v>184437</v>
      </c>
      <c r="C61" s="166">
        <v>150561</v>
      </c>
      <c r="D61" s="166">
        <v>82678</v>
      </c>
      <c r="E61" s="166">
        <v>45596</v>
      </c>
      <c r="F61" s="166">
        <v>27179</v>
      </c>
      <c r="G61" s="166">
        <v>8825</v>
      </c>
      <c r="H61" s="166">
        <v>10657</v>
      </c>
      <c r="I61" s="166">
        <v>6804</v>
      </c>
      <c r="J61" s="166">
        <v>2466</v>
      </c>
      <c r="K61" s="166">
        <v>1316</v>
      </c>
      <c r="L61" s="166">
        <v>2623</v>
      </c>
      <c r="M61" s="167">
        <v>320909</v>
      </c>
    </row>
    <row r="62" spans="1:13">
      <c r="A62" s="127">
        <v>201810</v>
      </c>
      <c r="B62" s="166">
        <v>186469</v>
      </c>
      <c r="C62" s="166">
        <v>150780</v>
      </c>
      <c r="D62" s="166">
        <v>82719</v>
      </c>
      <c r="E62" s="166">
        <v>46007</v>
      </c>
      <c r="F62" s="166">
        <v>28178</v>
      </c>
      <c r="G62" s="166">
        <v>9024</v>
      </c>
      <c r="H62" s="166">
        <v>10728</v>
      </c>
      <c r="I62" s="166">
        <v>6979</v>
      </c>
      <c r="J62" s="166">
        <v>2479</v>
      </c>
      <c r="K62" s="166">
        <v>1332</v>
      </c>
      <c r="L62" s="166">
        <v>2649</v>
      </c>
      <c r="M62" s="167">
        <v>322320</v>
      </c>
    </row>
    <row r="63" spans="1:13">
      <c r="A63" s="127">
        <v>201811</v>
      </c>
      <c r="B63" s="166">
        <v>187495</v>
      </c>
      <c r="C63" s="166">
        <v>151337</v>
      </c>
      <c r="D63" s="166">
        <v>82854</v>
      </c>
      <c r="E63" s="166">
        <v>46010</v>
      </c>
      <c r="F63" s="166">
        <v>28014</v>
      </c>
      <c r="G63" s="166">
        <v>9122</v>
      </c>
      <c r="H63" s="166">
        <v>10779</v>
      </c>
      <c r="I63" s="166">
        <v>6961</v>
      </c>
      <c r="J63" s="166">
        <v>2523</v>
      </c>
      <c r="K63" s="166">
        <v>1336</v>
      </c>
      <c r="L63" s="166">
        <v>2653</v>
      </c>
      <c r="M63" s="167">
        <v>323396</v>
      </c>
    </row>
    <row r="64" spans="1:13">
      <c r="A64" s="127">
        <v>201812</v>
      </c>
      <c r="B64" s="166">
        <v>187039</v>
      </c>
      <c r="C64" s="166">
        <v>151025</v>
      </c>
      <c r="D64" s="166">
        <v>82240</v>
      </c>
      <c r="E64" s="166">
        <v>45945</v>
      </c>
      <c r="F64" s="166">
        <v>27890</v>
      </c>
      <c r="G64" s="166">
        <v>9139</v>
      </c>
      <c r="H64" s="166">
        <v>10683</v>
      </c>
      <c r="I64" s="166">
        <v>6951</v>
      </c>
      <c r="J64" s="166">
        <v>2518</v>
      </c>
      <c r="K64" s="166">
        <v>1331</v>
      </c>
      <c r="L64" s="166">
        <v>2774</v>
      </c>
      <c r="M64" s="167">
        <v>322295</v>
      </c>
    </row>
    <row r="65" spans="1:13">
      <c r="A65" s="127">
        <v>201901</v>
      </c>
      <c r="B65" s="166">
        <v>197308</v>
      </c>
      <c r="C65" s="166">
        <v>151741</v>
      </c>
      <c r="D65" s="166">
        <v>82865</v>
      </c>
      <c r="E65" s="166">
        <v>45886</v>
      </c>
      <c r="F65" s="166">
        <v>27872</v>
      </c>
      <c r="G65" s="166">
        <v>9162</v>
      </c>
      <c r="H65" s="166">
        <v>10666</v>
      </c>
      <c r="I65" s="166">
        <v>6952</v>
      </c>
      <c r="J65" s="166">
        <v>2485</v>
      </c>
      <c r="K65" s="166">
        <v>1332</v>
      </c>
      <c r="L65" s="166">
        <v>2779</v>
      </c>
      <c r="M65" s="167">
        <v>326050</v>
      </c>
    </row>
    <row r="66" spans="1:13">
      <c r="A66" s="127">
        <v>201902</v>
      </c>
      <c r="B66" s="166">
        <v>198145</v>
      </c>
      <c r="C66" s="166">
        <v>151880</v>
      </c>
      <c r="D66" s="166">
        <v>83004</v>
      </c>
      <c r="E66" s="166">
        <v>45657</v>
      </c>
      <c r="F66" s="166">
        <v>27827</v>
      </c>
      <c r="G66" s="166">
        <v>9107</v>
      </c>
      <c r="H66" s="166">
        <v>10773</v>
      </c>
      <c r="I66" s="166">
        <v>6915</v>
      </c>
      <c r="J66" s="166">
        <v>2511</v>
      </c>
      <c r="K66" s="166">
        <v>1325</v>
      </c>
      <c r="L66" s="166">
        <v>2741</v>
      </c>
      <c r="M66" s="167">
        <v>326886</v>
      </c>
    </row>
    <row r="67" spans="1:13">
      <c r="A67" s="127">
        <v>201903</v>
      </c>
      <c r="B67" s="166">
        <v>197310</v>
      </c>
      <c r="C67" s="166">
        <v>151566</v>
      </c>
      <c r="D67" s="166">
        <v>83073</v>
      </c>
      <c r="E67" s="166">
        <v>45039</v>
      </c>
      <c r="F67" s="166">
        <v>27790</v>
      </c>
      <c r="G67" s="166">
        <v>8794</v>
      </c>
      <c r="H67" s="166">
        <v>10731</v>
      </c>
      <c r="I67" s="166">
        <v>6910</v>
      </c>
      <c r="J67" s="166">
        <v>2521</v>
      </c>
      <c r="K67" s="166">
        <v>1331</v>
      </c>
      <c r="L67" s="166">
        <v>2679</v>
      </c>
      <c r="M67" s="167">
        <v>325717</v>
      </c>
    </row>
    <row r="68" spans="1:13">
      <c r="A68" s="127">
        <v>201904</v>
      </c>
      <c r="B68" s="166">
        <v>199028</v>
      </c>
      <c r="C68" s="166">
        <v>151870</v>
      </c>
      <c r="D68" s="166">
        <v>83005</v>
      </c>
      <c r="E68" s="166">
        <v>43247</v>
      </c>
      <c r="F68" s="166">
        <v>30016</v>
      </c>
      <c r="G68" s="166">
        <v>8768</v>
      </c>
      <c r="H68" s="166">
        <v>10893</v>
      </c>
      <c r="I68" s="166">
        <v>6902</v>
      </c>
      <c r="J68" s="166">
        <v>2597</v>
      </c>
      <c r="K68" s="166">
        <v>1326</v>
      </c>
      <c r="L68" s="166">
        <v>2655</v>
      </c>
      <c r="M68" s="167">
        <v>327455</v>
      </c>
    </row>
    <row r="69" spans="1:13">
      <c r="A69" s="127">
        <v>201905</v>
      </c>
      <c r="B69" s="166">
        <v>199524</v>
      </c>
      <c r="C69" s="166">
        <v>152526</v>
      </c>
      <c r="D69" s="166">
        <v>82520</v>
      </c>
      <c r="E69" s="166">
        <v>43225</v>
      </c>
      <c r="F69" s="166">
        <v>29924</v>
      </c>
      <c r="G69" s="166">
        <v>8715</v>
      </c>
      <c r="H69" s="166">
        <v>10952</v>
      </c>
      <c r="I69" s="166">
        <v>6937</v>
      </c>
      <c r="J69" s="166">
        <v>2658</v>
      </c>
      <c r="K69" s="166">
        <v>1359</v>
      </c>
      <c r="L69" s="166">
        <v>2634</v>
      </c>
      <c r="M69" s="167">
        <v>328009</v>
      </c>
    </row>
    <row r="70" spans="1:13">
      <c r="A70" s="127">
        <v>201906</v>
      </c>
      <c r="B70" s="166">
        <v>199693</v>
      </c>
      <c r="C70" s="166">
        <v>152398</v>
      </c>
      <c r="D70" s="166">
        <v>82675</v>
      </c>
      <c r="E70" s="166">
        <v>43191</v>
      </c>
      <c r="F70" s="166">
        <v>29860</v>
      </c>
      <c r="G70" s="166">
        <v>8520</v>
      </c>
      <c r="H70" s="166">
        <v>10943</v>
      </c>
      <c r="I70" s="166">
        <v>6929</v>
      </c>
      <c r="J70" s="166">
        <v>2664</v>
      </c>
      <c r="K70" s="166">
        <v>1355</v>
      </c>
      <c r="L70" s="166">
        <v>2638</v>
      </c>
      <c r="M70" s="167">
        <v>328150</v>
      </c>
    </row>
    <row r="71" spans="1:13">
      <c r="A71" s="127">
        <v>201907</v>
      </c>
      <c r="B71" s="166">
        <v>200033</v>
      </c>
      <c r="C71" s="166">
        <v>152989</v>
      </c>
      <c r="D71" s="166">
        <v>82927</v>
      </c>
      <c r="E71" s="166">
        <v>43667</v>
      </c>
      <c r="F71" s="166">
        <v>29749</v>
      </c>
      <c r="G71" s="166">
        <v>8694</v>
      </c>
      <c r="H71" s="166">
        <v>10796</v>
      </c>
      <c r="I71" s="166">
        <v>6949</v>
      </c>
      <c r="J71" s="166">
        <v>2681</v>
      </c>
      <c r="K71" s="166">
        <v>1374</v>
      </c>
      <c r="L71" s="166">
        <v>2631</v>
      </c>
      <c r="M71" s="167">
        <v>328638</v>
      </c>
    </row>
    <row r="72" spans="1:13">
      <c r="A72" s="127">
        <v>201908</v>
      </c>
      <c r="B72" s="166">
        <v>200455</v>
      </c>
      <c r="C72" s="166">
        <v>153418</v>
      </c>
      <c r="D72" s="166">
        <v>82807</v>
      </c>
      <c r="E72" s="166">
        <v>44027</v>
      </c>
      <c r="F72" s="166">
        <v>29688</v>
      </c>
      <c r="G72" s="166">
        <v>8772</v>
      </c>
      <c r="H72" s="166">
        <v>10782</v>
      </c>
      <c r="I72" s="166">
        <v>6984</v>
      </c>
      <c r="J72" s="166">
        <v>2707</v>
      </c>
      <c r="K72" s="166">
        <v>1392</v>
      </c>
      <c r="L72" s="166">
        <v>2649</v>
      </c>
      <c r="M72" s="167">
        <v>329116</v>
      </c>
    </row>
    <row r="73" spans="1:13">
      <c r="A73" s="127">
        <v>201909</v>
      </c>
      <c r="B73" s="166">
        <v>200975</v>
      </c>
      <c r="C73" s="166">
        <v>153840</v>
      </c>
      <c r="D73" s="166">
        <v>83051</v>
      </c>
      <c r="E73" s="166">
        <v>44259</v>
      </c>
      <c r="F73" s="166">
        <v>29895</v>
      </c>
      <c r="G73" s="166">
        <v>8828</v>
      </c>
      <c r="H73" s="166">
        <v>10881</v>
      </c>
      <c r="I73" s="166">
        <v>7035</v>
      </c>
      <c r="J73" s="166">
        <v>2714</v>
      </c>
      <c r="K73" s="166">
        <v>1393</v>
      </c>
      <c r="L73" s="166">
        <v>2686</v>
      </c>
      <c r="M73" s="167">
        <v>329801</v>
      </c>
    </row>
    <row r="74" spans="1:13">
      <c r="A74" s="127">
        <v>201910</v>
      </c>
      <c r="B74" s="166">
        <v>200498</v>
      </c>
      <c r="C74" s="166">
        <v>153858</v>
      </c>
      <c r="D74" s="166">
        <v>82901</v>
      </c>
      <c r="E74" s="166">
        <v>44297</v>
      </c>
      <c r="F74" s="166">
        <v>29764</v>
      </c>
      <c r="G74" s="166">
        <v>8884</v>
      </c>
      <c r="H74" s="166">
        <v>10906</v>
      </c>
      <c r="I74" s="166">
        <v>6999</v>
      </c>
      <c r="J74" s="166">
        <v>2733</v>
      </c>
      <c r="K74" s="166">
        <v>1381</v>
      </c>
      <c r="L74" s="166">
        <v>2806</v>
      </c>
      <c r="M74" s="167">
        <v>329786</v>
      </c>
    </row>
    <row r="75" spans="1:13">
      <c r="A75" s="127">
        <v>201911</v>
      </c>
      <c r="B75" s="166">
        <v>201201</v>
      </c>
      <c r="C75" s="166">
        <v>154268</v>
      </c>
      <c r="D75" s="166">
        <v>82685</v>
      </c>
      <c r="E75" s="166">
        <v>44112</v>
      </c>
      <c r="F75" s="166">
        <v>29762</v>
      </c>
      <c r="G75" s="166">
        <v>8801</v>
      </c>
      <c r="H75" s="166">
        <v>11011</v>
      </c>
      <c r="I75" s="166">
        <v>6968</v>
      </c>
      <c r="J75" s="166">
        <v>2727</v>
      </c>
      <c r="K75" s="166">
        <v>1386</v>
      </c>
      <c r="L75" s="166">
        <v>2842</v>
      </c>
      <c r="M75" s="167">
        <v>330183</v>
      </c>
    </row>
    <row r="76" spans="1:13">
      <c r="A76" s="127">
        <v>201912</v>
      </c>
      <c r="B76" s="166">
        <v>201276</v>
      </c>
      <c r="C76" s="166">
        <v>154703</v>
      </c>
      <c r="D76" s="166">
        <v>82319</v>
      </c>
      <c r="E76" s="166">
        <v>44336</v>
      </c>
      <c r="F76" s="166">
        <v>29691</v>
      </c>
      <c r="G76" s="166">
        <v>8742</v>
      </c>
      <c r="H76" s="166">
        <v>10921</v>
      </c>
      <c r="I76" s="166">
        <v>6893</v>
      </c>
      <c r="J76" s="166">
        <v>2759</v>
      </c>
      <c r="K76" s="166">
        <v>1380</v>
      </c>
      <c r="L76" s="166">
        <v>2881</v>
      </c>
      <c r="M76" s="167">
        <v>330026</v>
      </c>
    </row>
    <row r="77" spans="1:13">
      <c r="A77" s="127">
        <v>202001</v>
      </c>
      <c r="B77" s="166">
        <v>202441</v>
      </c>
      <c r="C77" s="166">
        <v>154744</v>
      </c>
      <c r="D77" s="166">
        <v>82444</v>
      </c>
      <c r="E77" s="166">
        <v>44529</v>
      </c>
      <c r="F77" s="166">
        <v>29704</v>
      </c>
      <c r="G77" s="166">
        <v>8753</v>
      </c>
      <c r="H77" s="166">
        <v>10911</v>
      </c>
      <c r="I77" s="166">
        <v>6863</v>
      </c>
      <c r="J77" s="166">
        <v>2758</v>
      </c>
      <c r="K77" s="166">
        <v>1377</v>
      </c>
      <c r="L77" s="166">
        <v>2679</v>
      </c>
      <c r="M77" s="167">
        <v>330468</v>
      </c>
    </row>
    <row r="78" spans="1:13">
      <c r="A78" s="127">
        <v>202002</v>
      </c>
      <c r="B78" s="166">
        <v>202887</v>
      </c>
      <c r="C78" s="166">
        <v>153835</v>
      </c>
      <c r="D78" s="166">
        <v>82435</v>
      </c>
      <c r="E78" s="166">
        <v>44311</v>
      </c>
      <c r="F78" s="166">
        <v>29493</v>
      </c>
      <c r="G78" s="166">
        <v>8528</v>
      </c>
      <c r="H78" s="166">
        <v>10904</v>
      </c>
      <c r="I78" s="166">
        <v>6827</v>
      </c>
      <c r="J78" s="166">
        <v>2859</v>
      </c>
      <c r="K78" s="166">
        <v>1398</v>
      </c>
      <c r="L78" s="166">
        <v>2649</v>
      </c>
      <c r="M78" s="167">
        <v>330378</v>
      </c>
    </row>
    <row r="79" spans="1:13">
      <c r="A79" s="127">
        <v>202003</v>
      </c>
      <c r="B79" s="166">
        <v>203199</v>
      </c>
      <c r="C79" s="166">
        <v>153351</v>
      </c>
      <c r="D79" s="166">
        <v>82318</v>
      </c>
      <c r="E79" s="166">
        <v>45158</v>
      </c>
      <c r="F79" s="166">
        <v>29130</v>
      </c>
      <c r="G79" s="166">
        <v>8004</v>
      </c>
      <c r="H79" s="166">
        <v>10622</v>
      </c>
      <c r="I79" s="166">
        <v>6754</v>
      </c>
      <c r="J79" s="166">
        <v>2915</v>
      </c>
      <c r="K79" s="166">
        <v>1413</v>
      </c>
      <c r="L79" s="166">
        <v>2613</v>
      </c>
      <c r="M79" s="167">
        <v>330256</v>
      </c>
    </row>
    <row r="80" spans="1:13">
      <c r="A80" s="127">
        <v>202004</v>
      </c>
      <c r="B80" s="166">
        <v>201869</v>
      </c>
      <c r="C80" s="166">
        <v>151429</v>
      </c>
      <c r="D80" s="166">
        <v>80252</v>
      </c>
      <c r="E80" s="166">
        <v>45298</v>
      </c>
      <c r="F80" s="166">
        <v>28121</v>
      </c>
      <c r="G80" s="166">
        <v>7189</v>
      </c>
      <c r="H80" s="166">
        <v>9984</v>
      </c>
      <c r="I80" s="166">
        <v>6454</v>
      </c>
      <c r="J80" s="166">
        <v>2898</v>
      </c>
      <c r="K80" s="166">
        <v>1382</v>
      </c>
      <c r="L80" s="166">
        <v>2464</v>
      </c>
      <c r="M80" s="167">
        <v>325966</v>
      </c>
    </row>
    <row r="81" spans="1:13">
      <c r="A81" s="127">
        <v>202005</v>
      </c>
      <c r="B81" s="166">
        <v>201222</v>
      </c>
      <c r="C81" s="166">
        <v>149424</v>
      </c>
      <c r="D81" s="166">
        <v>79068</v>
      </c>
      <c r="E81" s="166">
        <v>45030</v>
      </c>
      <c r="F81" s="166">
        <v>27408</v>
      </c>
      <c r="G81" s="166">
        <v>6634</v>
      </c>
      <c r="H81" s="166">
        <v>9390</v>
      </c>
      <c r="I81" s="166">
        <v>6327</v>
      </c>
      <c r="J81" s="166">
        <v>2886</v>
      </c>
      <c r="K81" s="166">
        <v>1386</v>
      </c>
      <c r="L81" s="166">
        <v>2397</v>
      </c>
      <c r="M81" s="167">
        <v>323356</v>
      </c>
    </row>
    <row r="82" spans="1:13">
      <c r="A82" s="127">
        <v>202006</v>
      </c>
      <c r="B82" s="166">
        <v>201719</v>
      </c>
      <c r="C82" s="166">
        <v>148794</v>
      </c>
      <c r="D82" s="166">
        <v>78883</v>
      </c>
      <c r="E82" s="166">
        <v>44874</v>
      </c>
      <c r="F82" s="166">
        <v>26928</v>
      </c>
      <c r="G82" s="166">
        <v>6555</v>
      </c>
      <c r="H82" s="166">
        <v>9148</v>
      </c>
      <c r="I82" s="166">
        <v>6095</v>
      </c>
      <c r="J82" s="166">
        <v>2892</v>
      </c>
      <c r="K82" s="166">
        <v>1380</v>
      </c>
      <c r="L82" s="166">
        <v>2344</v>
      </c>
      <c r="M82" s="167">
        <v>322959</v>
      </c>
    </row>
    <row r="83" spans="1:13">
      <c r="A83" s="127">
        <v>202007</v>
      </c>
      <c r="B83" s="166">
        <v>202081</v>
      </c>
      <c r="C83" s="166">
        <v>148703</v>
      </c>
      <c r="D83" s="166">
        <v>79107</v>
      </c>
      <c r="E83" s="166">
        <v>45128</v>
      </c>
      <c r="F83" s="166">
        <v>26641</v>
      </c>
      <c r="G83" s="166">
        <v>6464</v>
      </c>
      <c r="H83" s="166">
        <v>8839</v>
      </c>
      <c r="I83" s="166">
        <v>6120</v>
      </c>
      <c r="J83" s="166">
        <v>2914</v>
      </c>
      <c r="K83" s="166">
        <v>1375</v>
      </c>
      <c r="L83" s="166">
        <v>2296</v>
      </c>
      <c r="M83" s="167">
        <v>323172</v>
      </c>
    </row>
    <row r="84" spans="1:13">
      <c r="A84" s="127">
        <v>202008</v>
      </c>
      <c r="B84" s="166">
        <v>202351</v>
      </c>
      <c r="C84" s="166">
        <v>148918</v>
      </c>
      <c r="D84" s="166">
        <v>78930</v>
      </c>
      <c r="E84" s="166">
        <v>45339</v>
      </c>
      <c r="F84" s="166">
        <v>26496</v>
      </c>
      <c r="G84" s="166">
        <v>6534</v>
      </c>
      <c r="H84" s="166">
        <v>8552</v>
      </c>
      <c r="I84" s="166">
        <v>6172</v>
      </c>
      <c r="J84" s="166">
        <v>2941</v>
      </c>
      <c r="K84" s="166">
        <v>1369</v>
      </c>
      <c r="L84" s="166">
        <v>2255</v>
      </c>
      <c r="M84" s="167">
        <v>323373</v>
      </c>
    </row>
    <row r="85" spans="1:13">
      <c r="A85" s="127">
        <v>202009</v>
      </c>
      <c r="B85" s="166">
        <v>204328</v>
      </c>
      <c r="C85" s="166">
        <v>148805</v>
      </c>
      <c r="D85" s="166">
        <v>79268</v>
      </c>
      <c r="E85" s="166">
        <v>45875</v>
      </c>
      <c r="F85" s="166">
        <v>26939</v>
      </c>
      <c r="G85" s="166">
        <v>7023</v>
      </c>
      <c r="H85" s="166">
        <v>8802</v>
      </c>
      <c r="I85" s="166">
        <v>6567</v>
      </c>
      <c r="J85" s="166">
        <v>3300</v>
      </c>
      <c r="K85" s="166">
        <v>1808</v>
      </c>
      <c r="L85" s="166">
        <v>2690</v>
      </c>
      <c r="M85" s="167">
        <v>324577</v>
      </c>
    </row>
    <row r="86" spans="1:13">
      <c r="A86" s="127">
        <v>202010</v>
      </c>
      <c r="B86" s="166">
        <v>205379</v>
      </c>
      <c r="C86" s="166">
        <v>148287</v>
      </c>
      <c r="D86" s="166">
        <v>79363</v>
      </c>
      <c r="E86" s="166">
        <v>45637</v>
      </c>
      <c r="F86" s="166">
        <v>26384</v>
      </c>
      <c r="G86" s="166">
        <v>7290</v>
      </c>
      <c r="H86" s="166">
        <v>8817</v>
      </c>
      <c r="I86" s="166">
        <v>6522</v>
      </c>
      <c r="J86" s="166">
        <v>3292</v>
      </c>
      <c r="K86" s="166">
        <v>1818</v>
      </c>
      <c r="L86" s="166">
        <v>2634</v>
      </c>
      <c r="M86" s="167">
        <v>325197</v>
      </c>
    </row>
    <row r="87" spans="1:13">
      <c r="A87" s="127">
        <v>202011</v>
      </c>
      <c r="B87" s="166">
        <v>205839</v>
      </c>
      <c r="C87" s="166">
        <v>148183</v>
      </c>
      <c r="D87" s="166">
        <v>78938</v>
      </c>
      <c r="E87" s="166">
        <v>45782</v>
      </c>
      <c r="F87" s="166">
        <v>26075</v>
      </c>
      <c r="G87" s="166">
        <v>7127</v>
      </c>
      <c r="H87" s="166">
        <v>8684</v>
      </c>
      <c r="I87" s="166">
        <v>6468</v>
      </c>
      <c r="J87" s="166">
        <v>3211</v>
      </c>
      <c r="K87" s="166">
        <v>1815</v>
      </c>
      <c r="L87" s="166">
        <v>2342</v>
      </c>
      <c r="M87" s="167">
        <v>324939</v>
      </c>
    </row>
    <row r="88" spans="1:13">
      <c r="A88" s="127">
        <v>202012</v>
      </c>
      <c r="B88" s="166">
        <v>205465</v>
      </c>
      <c r="C88" s="166">
        <v>147435</v>
      </c>
      <c r="D88" s="166">
        <v>77424</v>
      </c>
      <c r="E88" s="166">
        <v>46098</v>
      </c>
      <c r="F88" s="166">
        <v>25505</v>
      </c>
      <c r="G88" s="166">
        <v>7329</v>
      </c>
      <c r="H88" s="166">
        <v>8401</v>
      </c>
      <c r="I88" s="166">
        <v>6263</v>
      </c>
      <c r="J88" s="166">
        <v>3210</v>
      </c>
      <c r="K88" s="166">
        <v>1809</v>
      </c>
      <c r="L88" s="166">
        <v>2320</v>
      </c>
      <c r="M88" s="167">
        <v>322865</v>
      </c>
    </row>
    <row r="89" spans="1:13">
      <c r="A89" s="127">
        <v>202101</v>
      </c>
      <c r="B89" s="166">
        <v>205158</v>
      </c>
      <c r="C89" s="166">
        <v>146111</v>
      </c>
      <c r="D89" s="166">
        <v>76422</v>
      </c>
      <c r="E89" s="166">
        <v>45969</v>
      </c>
      <c r="F89" s="166">
        <v>25183</v>
      </c>
      <c r="G89" s="166">
        <v>7295</v>
      </c>
      <c r="H89" s="166">
        <v>8032</v>
      </c>
      <c r="I89" s="166">
        <v>6113</v>
      </c>
      <c r="J89" s="166">
        <v>3210</v>
      </c>
      <c r="K89" s="166">
        <v>1827</v>
      </c>
      <c r="L89" s="166">
        <v>2276</v>
      </c>
      <c r="M89" s="167">
        <v>321320</v>
      </c>
    </row>
    <row r="90" spans="1:13">
      <c r="A90" s="127">
        <v>202102</v>
      </c>
      <c r="B90" s="166">
        <v>205210</v>
      </c>
      <c r="C90" s="166">
        <v>145712</v>
      </c>
      <c r="D90" s="166">
        <v>76934</v>
      </c>
      <c r="E90" s="166">
        <v>45637</v>
      </c>
      <c r="F90" s="166">
        <v>25004</v>
      </c>
      <c r="G90" s="166">
        <v>7035</v>
      </c>
      <c r="H90" s="166">
        <v>7792</v>
      </c>
      <c r="I90" s="166">
        <v>6049</v>
      </c>
      <c r="J90" s="166">
        <v>3216</v>
      </c>
      <c r="K90" s="166">
        <v>1831</v>
      </c>
      <c r="L90" s="166">
        <v>2220</v>
      </c>
      <c r="M90" s="167">
        <v>321599</v>
      </c>
    </row>
    <row r="91" spans="1:13">
      <c r="A91" s="127">
        <v>202103</v>
      </c>
      <c r="B91" s="166">
        <v>204797</v>
      </c>
      <c r="C91" s="166">
        <v>143751</v>
      </c>
      <c r="D91" s="166">
        <v>77745</v>
      </c>
      <c r="E91" s="166">
        <v>45778</v>
      </c>
      <c r="F91" s="166">
        <v>24720</v>
      </c>
      <c r="G91" s="166">
        <v>6471</v>
      </c>
      <c r="H91" s="166">
        <v>7235</v>
      </c>
      <c r="I91" s="166">
        <v>5695</v>
      </c>
      <c r="J91" s="166">
        <v>2875</v>
      </c>
      <c r="K91" s="166">
        <v>1418</v>
      </c>
      <c r="L91" s="166">
        <v>1721</v>
      </c>
      <c r="M91" s="167">
        <v>321755</v>
      </c>
    </row>
    <row r="92" spans="1:13">
      <c r="A92" s="127">
        <v>202104</v>
      </c>
      <c r="B92" s="166">
        <v>205443</v>
      </c>
      <c r="C92" s="166">
        <v>144459</v>
      </c>
      <c r="D92" s="166">
        <v>78081</v>
      </c>
      <c r="E92" s="166">
        <v>45402</v>
      </c>
      <c r="F92" s="166">
        <v>24694</v>
      </c>
      <c r="G92" s="166">
        <v>6609</v>
      </c>
      <c r="H92" s="166">
        <v>7382</v>
      </c>
      <c r="I92" s="166">
        <v>5723</v>
      </c>
      <c r="J92" s="166">
        <v>2919</v>
      </c>
      <c r="K92" s="166">
        <v>1431</v>
      </c>
      <c r="L92" s="166">
        <v>1707</v>
      </c>
      <c r="M92" s="167">
        <v>322439</v>
      </c>
    </row>
    <row r="93" spans="1:13">
      <c r="A93" s="127">
        <v>202105</v>
      </c>
      <c r="B93" s="166">
        <v>203432</v>
      </c>
      <c r="C93" s="166">
        <v>143370</v>
      </c>
      <c r="D93" s="166">
        <v>78563</v>
      </c>
      <c r="E93" s="166">
        <v>44883</v>
      </c>
      <c r="F93" s="166">
        <v>24658</v>
      </c>
      <c r="G93" s="166">
        <v>6740</v>
      </c>
      <c r="H93" s="166">
        <v>7572</v>
      </c>
      <c r="I93" s="166">
        <v>5726</v>
      </c>
      <c r="J93" s="166">
        <v>2948</v>
      </c>
      <c r="K93" s="166">
        <v>1475</v>
      </c>
      <c r="L93" s="166">
        <v>1684</v>
      </c>
      <c r="M93" s="167">
        <v>321284</v>
      </c>
    </row>
    <row r="94" spans="1:13">
      <c r="A94" s="127">
        <v>202106</v>
      </c>
      <c r="B94" s="166">
        <v>204228</v>
      </c>
      <c r="C94" s="166">
        <v>144065</v>
      </c>
      <c r="D94" s="166">
        <v>79343</v>
      </c>
      <c r="E94" s="166">
        <v>45258</v>
      </c>
      <c r="F94" s="166">
        <v>24905</v>
      </c>
      <c r="G94" s="166">
        <v>6838</v>
      </c>
      <c r="H94" s="166">
        <v>7812</v>
      </c>
      <c r="I94" s="166">
        <v>5839</v>
      </c>
      <c r="J94" s="166">
        <v>2967</v>
      </c>
      <c r="K94" s="166">
        <v>1488</v>
      </c>
      <c r="L94" s="166">
        <v>1684</v>
      </c>
      <c r="M94" s="167">
        <v>323262</v>
      </c>
    </row>
    <row r="95" spans="1:13">
      <c r="A95" s="127">
        <v>202107</v>
      </c>
      <c r="B95" s="166">
        <v>205002</v>
      </c>
      <c r="C95" s="166">
        <v>145302</v>
      </c>
      <c r="D95" s="166">
        <v>79650</v>
      </c>
      <c r="E95" s="166">
        <v>45724</v>
      </c>
      <c r="F95" s="166">
        <v>24882</v>
      </c>
      <c r="G95" s="166">
        <v>7146</v>
      </c>
      <c r="H95" s="166">
        <v>7872</v>
      </c>
      <c r="I95" s="166">
        <v>5893</v>
      </c>
      <c r="J95" s="166">
        <v>3007</v>
      </c>
      <c r="K95" s="166">
        <v>1488</v>
      </c>
      <c r="L95" s="166">
        <v>1676</v>
      </c>
      <c r="M95" s="167">
        <v>324575</v>
      </c>
    </row>
    <row r="96" spans="1:13">
      <c r="A96" s="127">
        <v>202108</v>
      </c>
      <c r="B96" s="166">
        <v>205740</v>
      </c>
      <c r="C96" s="166">
        <v>146145</v>
      </c>
      <c r="D96" s="166">
        <v>79647</v>
      </c>
      <c r="E96" s="166">
        <v>46273</v>
      </c>
      <c r="F96" s="166">
        <v>24987</v>
      </c>
      <c r="G96" s="166">
        <v>7286</v>
      </c>
      <c r="H96" s="166">
        <v>7962</v>
      </c>
      <c r="I96" s="166">
        <v>5984</v>
      </c>
      <c r="J96" s="166">
        <v>3038</v>
      </c>
      <c r="K96" s="166">
        <v>1509</v>
      </c>
      <c r="L96" s="166">
        <v>1695</v>
      </c>
      <c r="M96" s="167">
        <v>325631</v>
      </c>
    </row>
    <row r="97" spans="1:13">
      <c r="A97" s="127">
        <v>202109</v>
      </c>
      <c r="B97" s="166">
        <v>206703</v>
      </c>
      <c r="C97" s="166">
        <v>146928</v>
      </c>
      <c r="D97" s="166">
        <v>79894</v>
      </c>
      <c r="E97" s="166">
        <v>46345</v>
      </c>
      <c r="F97" s="166">
        <v>25153</v>
      </c>
      <c r="G97" s="166">
        <v>7467</v>
      </c>
      <c r="H97" s="166">
        <v>8362</v>
      </c>
      <c r="I97" s="166">
        <v>6142</v>
      </c>
      <c r="J97" s="166">
        <v>3056</v>
      </c>
      <c r="K97" s="166">
        <v>1511</v>
      </c>
      <c r="L97" s="166">
        <v>1709</v>
      </c>
      <c r="M97" s="167">
        <v>327033</v>
      </c>
    </row>
    <row r="98" spans="1:13">
      <c r="A98" s="127">
        <v>202110</v>
      </c>
      <c r="B98" s="166">
        <v>207113</v>
      </c>
      <c r="C98" s="166">
        <v>147379</v>
      </c>
      <c r="D98" s="166">
        <v>79838</v>
      </c>
      <c r="E98" s="166">
        <v>46156</v>
      </c>
      <c r="F98" s="166">
        <v>25176</v>
      </c>
      <c r="G98" s="166">
        <v>7557</v>
      </c>
      <c r="H98" s="166">
        <v>8602</v>
      </c>
      <c r="I98" s="166">
        <v>6244</v>
      </c>
      <c r="J98" s="166">
        <v>3060</v>
      </c>
      <c r="K98" s="166">
        <v>1517</v>
      </c>
      <c r="L98" s="166">
        <v>1729</v>
      </c>
      <c r="M98" s="167">
        <v>327405</v>
      </c>
    </row>
    <row r="99" spans="1:13">
      <c r="A99" s="127">
        <v>202111</v>
      </c>
      <c r="B99" s="166">
        <v>208462</v>
      </c>
      <c r="C99" s="166">
        <v>147879</v>
      </c>
      <c r="D99" s="166">
        <v>79705</v>
      </c>
      <c r="E99" s="166">
        <v>46360</v>
      </c>
      <c r="F99" s="166">
        <v>25401</v>
      </c>
      <c r="G99" s="166">
        <v>7705</v>
      </c>
      <c r="H99" s="166">
        <v>8928</v>
      </c>
      <c r="I99" s="166">
        <v>6346</v>
      </c>
      <c r="J99" s="166">
        <v>3070</v>
      </c>
      <c r="K99" s="166">
        <v>1546</v>
      </c>
      <c r="L99" s="166">
        <v>1724</v>
      </c>
      <c r="M99" s="167">
        <v>328562</v>
      </c>
    </row>
    <row r="100" spans="1:13">
      <c r="A100" s="127">
        <v>202112</v>
      </c>
      <c r="B100" s="166">
        <v>209484</v>
      </c>
      <c r="C100" s="166">
        <v>148646</v>
      </c>
      <c r="D100" s="166">
        <v>79300</v>
      </c>
      <c r="E100" s="166">
        <v>46350</v>
      </c>
      <c r="F100" s="166">
        <v>25111</v>
      </c>
      <c r="G100" s="166">
        <v>7663</v>
      </c>
      <c r="H100" s="166">
        <v>8930</v>
      </c>
      <c r="I100" s="166">
        <v>6312</v>
      </c>
      <c r="J100" s="166">
        <v>3101</v>
      </c>
      <c r="K100" s="166">
        <v>1533</v>
      </c>
      <c r="L100" s="166">
        <v>1688</v>
      </c>
      <c r="M100" s="167">
        <v>329235</v>
      </c>
    </row>
    <row r="101" spans="1:13">
      <c r="A101" s="127">
        <v>202201</v>
      </c>
      <c r="B101" s="166">
        <v>211140</v>
      </c>
      <c r="C101" s="166">
        <v>148504</v>
      </c>
      <c r="D101" s="166">
        <v>79297</v>
      </c>
      <c r="E101" s="166">
        <v>46698</v>
      </c>
      <c r="F101" s="166">
        <v>25388</v>
      </c>
      <c r="G101" s="166">
        <v>7637</v>
      </c>
      <c r="H101" s="166">
        <v>8792</v>
      </c>
      <c r="I101" s="166">
        <v>6319</v>
      </c>
      <c r="J101" s="166">
        <v>3135</v>
      </c>
      <c r="K101" s="166">
        <v>1527</v>
      </c>
      <c r="L101" s="166">
        <v>1503</v>
      </c>
      <c r="M101" s="167">
        <v>330116</v>
      </c>
    </row>
    <row r="102" spans="1:13">
      <c r="A102" s="127">
        <v>202202</v>
      </c>
      <c r="B102" s="166">
        <v>210926</v>
      </c>
      <c r="C102" s="166">
        <v>148463</v>
      </c>
      <c r="D102" s="166">
        <v>79337</v>
      </c>
      <c r="E102" s="166">
        <v>46573</v>
      </c>
      <c r="F102" s="166">
        <v>25153</v>
      </c>
      <c r="G102" s="166">
        <v>7676</v>
      </c>
      <c r="H102" s="166">
        <v>8942</v>
      </c>
      <c r="I102" s="166">
        <v>6284</v>
      </c>
      <c r="J102" s="166">
        <v>3136</v>
      </c>
      <c r="K102" s="166">
        <v>1538</v>
      </c>
      <c r="L102" s="166">
        <v>1508</v>
      </c>
      <c r="M102" s="167">
        <v>330061</v>
      </c>
    </row>
    <row r="103" spans="1:13">
      <c r="A103" s="127">
        <v>202203</v>
      </c>
      <c r="B103" s="166">
        <v>211513</v>
      </c>
      <c r="C103" s="166">
        <v>148283</v>
      </c>
      <c r="D103" s="166">
        <v>80078</v>
      </c>
      <c r="E103" s="166">
        <v>46599</v>
      </c>
      <c r="F103" s="166">
        <v>25260</v>
      </c>
      <c r="G103" s="166">
        <v>7536</v>
      </c>
      <c r="H103" s="166">
        <v>9112</v>
      </c>
      <c r="I103" s="166">
        <v>6318</v>
      </c>
      <c r="J103" s="166">
        <v>3163</v>
      </c>
      <c r="K103" s="166">
        <v>1542</v>
      </c>
      <c r="L103" s="166">
        <v>1508</v>
      </c>
      <c r="M103" s="167">
        <v>331360</v>
      </c>
    </row>
    <row r="104" spans="1:13">
      <c r="A104" s="127">
        <v>202204</v>
      </c>
      <c r="B104" s="166">
        <v>212668</v>
      </c>
      <c r="C104" s="166">
        <v>147434</v>
      </c>
      <c r="D104" s="166">
        <v>80482</v>
      </c>
      <c r="E104" s="166">
        <v>46469</v>
      </c>
      <c r="F104" s="166">
        <v>24678</v>
      </c>
      <c r="G104" s="166">
        <v>7385</v>
      </c>
      <c r="H104" s="166">
        <v>9261</v>
      </c>
      <c r="I104" s="166">
        <v>6341</v>
      </c>
      <c r="J104" s="166">
        <v>3189</v>
      </c>
      <c r="K104" s="166">
        <v>1558</v>
      </c>
      <c r="L104" s="166">
        <v>1493</v>
      </c>
      <c r="M104" s="167">
        <v>332279</v>
      </c>
    </row>
    <row r="105" spans="1:13">
      <c r="A105" s="127">
        <v>202205</v>
      </c>
      <c r="B105" s="166">
        <v>213922</v>
      </c>
      <c r="C105" s="166">
        <v>147502</v>
      </c>
      <c r="D105" s="166">
        <v>80986</v>
      </c>
      <c r="E105" s="166">
        <v>46322</v>
      </c>
      <c r="F105" s="166">
        <v>24368</v>
      </c>
      <c r="G105" s="166">
        <v>7326</v>
      </c>
      <c r="H105" s="166">
        <v>9460</v>
      </c>
      <c r="I105" s="166">
        <v>6375</v>
      </c>
      <c r="J105" s="166">
        <v>3181</v>
      </c>
      <c r="K105" s="166">
        <v>1567</v>
      </c>
      <c r="L105" s="166">
        <v>1504</v>
      </c>
      <c r="M105" s="167">
        <v>333158</v>
      </c>
    </row>
    <row r="106" spans="1:13">
      <c r="A106" s="127">
        <v>202206</v>
      </c>
      <c r="B106" s="166">
        <v>212956</v>
      </c>
      <c r="C106" s="166">
        <v>147562</v>
      </c>
      <c r="D106" s="166">
        <v>81244</v>
      </c>
      <c r="E106" s="166">
        <v>46686</v>
      </c>
      <c r="F106" s="166">
        <v>24517</v>
      </c>
      <c r="G106" s="166">
        <v>7339</v>
      </c>
      <c r="H106" s="166">
        <v>9618</v>
      </c>
      <c r="I106" s="166">
        <v>6362</v>
      </c>
      <c r="J106" s="166">
        <v>3228</v>
      </c>
      <c r="K106" s="166">
        <v>1600</v>
      </c>
      <c r="L106" s="166">
        <v>1526</v>
      </c>
      <c r="M106" s="167">
        <v>333501</v>
      </c>
    </row>
    <row r="107" spans="1:13">
      <c r="A107" s="127">
        <v>202207</v>
      </c>
      <c r="B107" s="166">
        <v>213924</v>
      </c>
      <c r="C107" s="166">
        <v>148129</v>
      </c>
      <c r="D107" s="166">
        <v>81606</v>
      </c>
      <c r="E107" s="166">
        <v>46618</v>
      </c>
      <c r="F107" s="166">
        <v>24488</v>
      </c>
      <c r="G107" s="166">
        <v>7456</v>
      </c>
      <c r="H107" s="166">
        <v>9580</v>
      </c>
      <c r="I107" s="166">
        <v>6350</v>
      </c>
      <c r="J107" s="166">
        <v>3262</v>
      </c>
      <c r="K107" s="166">
        <v>1605</v>
      </c>
      <c r="L107" s="166">
        <v>1524</v>
      </c>
      <c r="M107" s="167">
        <v>334400</v>
      </c>
    </row>
    <row r="108" spans="1:13">
      <c r="A108" s="127">
        <v>202208</v>
      </c>
      <c r="B108" s="166">
        <v>215318</v>
      </c>
      <c r="C108" s="166">
        <v>148562</v>
      </c>
      <c r="D108" s="166">
        <v>81470</v>
      </c>
      <c r="E108" s="166">
        <v>47008</v>
      </c>
      <c r="F108" s="166">
        <v>24683</v>
      </c>
      <c r="G108" s="166">
        <v>7587</v>
      </c>
      <c r="H108" s="166">
        <v>9693</v>
      </c>
      <c r="I108" s="166">
        <v>6440</v>
      </c>
      <c r="J108" s="166">
        <v>3279</v>
      </c>
      <c r="K108" s="166">
        <v>1626</v>
      </c>
      <c r="L108" s="166">
        <v>1550</v>
      </c>
      <c r="M108" s="167">
        <v>335629</v>
      </c>
    </row>
    <row r="109" spans="1:13">
      <c r="A109" s="127">
        <v>202209</v>
      </c>
      <c r="B109" s="166">
        <v>216795</v>
      </c>
      <c r="C109" s="166">
        <v>148897</v>
      </c>
      <c r="D109" s="166">
        <v>81786</v>
      </c>
      <c r="E109" s="166">
        <v>47244</v>
      </c>
      <c r="F109" s="166">
        <v>24723</v>
      </c>
      <c r="G109" s="166">
        <v>7748</v>
      </c>
      <c r="H109" s="166">
        <v>9836</v>
      </c>
      <c r="I109" s="166">
        <v>6546</v>
      </c>
      <c r="J109" s="166">
        <v>3305</v>
      </c>
      <c r="K109" s="166">
        <v>1621</v>
      </c>
      <c r="L109" s="166">
        <v>1554</v>
      </c>
      <c r="M109" s="167">
        <v>337078</v>
      </c>
    </row>
    <row r="110" spans="1:13">
      <c r="A110" s="128">
        <v>202210</v>
      </c>
      <c r="B110" s="164">
        <v>217088</v>
      </c>
      <c r="C110" s="164">
        <v>148180</v>
      </c>
      <c r="D110" s="164">
        <v>81934</v>
      </c>
      <c r="E110" s="164">
        <v>47163</v>
      </c>
      <c r="F110" s="164">
        <v>25074</v>
      </c>
      <c r="G110" s="164">
        <v>7628</v>
      </c>
      <c r="H110" s="164">
        <v>10015</v>
      </c>
      <c r="I110" s="164">
        <v>6485</v>
      </c>
      <c r="J110" s="164">
        <v>3283</v>
      </c>
      <c r="K110" s="164">
        <v>1626</v>
      </c>
      <c r="L110" s="164">
        <v>1595</v>
      </c>
      <c r="M110" s="165">
        <v>337205</v>
      </c>
    </row>
    <row r="111" spans="1:13">
      <c r="A111" s="128">
        <v>202211</v>
      </c>
      <c r="B111" s="164">
        <v>217869</v>
      </c>
      <c r="C111" s="164">
        <v>148817</v>
      </c>
      <c r="D111" s="164">
        <v>82032</v>
      </c>
      <c r="E111" s="164">
        <v>47316</v>
      </c>
      <c r="F111" s="164">
        <v>25226</v>
      </c>
      <c r="G111" s="164">
        <v>7796</v>
      </c>
      <c r="H111" s="164">
        <v>10132</v>
      </c>
      <c r="I111" s="164">
        <v>6596</v>
      </c>
      <c r="J111" s="164">
        <v>3290</v>
      </c>
      <c r="K111" s="164">
        <v>1617</v>
      </c>
      <c r="L111" s="164">
        <v>1599</v>
      </c>
      <c r="M111" s="165">
        <v>338115</v>
      </c>
    </row>
    <row r="112" spans="1:13">
      <c r="A112" s="128">
        <v>202212</v>
      </c>
      <c r="B112" s="164">
        <v>218841</v>
      </c>
      <c r="C112" s="164">
        <v>149304</v>
      </c>
      <c r="D112" s="164">
        <v>81635</v>
      </c>
      <c r="E112" s="164">
        <v>47349</v>
      </c>
      <c r="F112" s="164">
        <v>24909</v>
      </c>
      <c r="G112" s="164">
        <v>7842</v>
      </c>
      <c r="H112" s="164">
        <v>10110</v>
      </c>
      <c r="I112" s="164">
        <v>6488</v>
      </c>
      <c r="J112" s="164">
        <v>3135</v>
      </c>
      <c r="K112" s="164">
        <v>1454</v>
      </c>
      <c r="L112" s="164">
        <v>1428</v>
      </c>
      <c r="M112" s="165">
        <v>338703</v>
      </c>
    </row>
    <row r="113" spans="1:13">
      <c r="A113" s="127">
        <v>202301</v>
      </c>
      <c r="B113" s="164">
        <v>219905</v>
      </c>
      <c r="C113" s="164">
        <v>150233</v>
      </c>
      <c r="D113" s="164">
        <v>80813</v>
      </c>
      <c r="E113" s="164">
        <v>47551</v>
      </c>
      <c r="F113" s="164">
        <v>24636</v>
      </c>
      <c r="G113" s="164">
        <v>7908</v>
      </c>
      <c r="H113" s="164">
        <v>10006</v>
      </c>
      <c r="I113" s="164">
        <v>6469</v>
      </c>
      <c r="J113" s="164">
        <v>3166</v>
      </c>
      <c r="K113" s="164">
        <v>1445</v>
      </c>
      <c r="L113" s="164">
        <v>1416</v>
      </c>
      <c r="M113" s="165">
        <v>338635</v>
      </c>
    </row>
    <row r="114" spans="1:13">
      <c r="A114" s="127">
        <v>202302</v>
      </c>
      <c r="B114" s="166">
        <v>220525</v>
      </c>
      <c r="C114" s="166">
        <v>150094</v>
      </c>
      <c r="D114" s="166">
        <v>81372</v>
      </c>
      <c r="E114" s="166">
        <v>47477</v>
      </c>
      <c r="F114" s="166">
        <v>24805</v>
      </c>
      <c r="G114" s="166">
        <v>7700</v>
      </c>
      <c r="H114" s="166">
        <v>10201</v>
      </c>
      <c r="I114" s="166">
        <v>6526</v>
      </c>
      <c r="J114" s="166">
        <v>3166</v>
      </c>
      <c r="K114" s="166">
        <v>1448</v>
      </c>
      <c r="L114" s="166">
        <v>1424</v>
      </c>
      <c r="M114" s="167">
        <v>339591</v>
      </c>
    </row>
    <row r="115" spans="1:13">
      <c r="A115" s="127">
        <v>202303</v>
      </c>
      <c r="B115" s="166">
        <v>220578</v>
      </c>
      <c r="C115" s="166">
        <v>149510</v>
      </c>
      <c r="D115" s="166">
        <v>81483</v>
      </c>
      <c r="E115" s="166">
        <v>47095</v>
      </c>
      <c r="F115" s="166">
        <v>24943</v>
      </c>
      <c r="G115" s="166">
        <v>7589</v>
      </c>
      <c r="H115" s="166">
        <v>10405</v>
      </c>
      <c r="I115" s="166">
        <v>6495</v>
      </c>
      <c r="J115" s="166">
        <v>3181</v>
      </c>
      <c r="K115" s="166">
        <v>1433</v>
      </c>
      <c r="L115" s="166">
        <v>1412</v>
      </c>
      <c r="M115" s="167">
        <v>339769</v>
      </c>
    </row>
    <row r="116" spans="1:13">
      <c r="A116" s="127">
        <v>202304</v>
      </c>
      <c r="B116" s="166">
        <v>218826</v>
      </c>
      <c r="C116" s="166">
        <v>148961</v>
      </c>
      <c r="D116" s="166">
        <v>81201</v>
      </c>
      <c r="E116" s="166">
        <v>46645</v>
      </c>
      <c r="F116" s="166">
        <v>24821</v>
      </c>
      <c r="G116" s="166">
        <v>7481</v>
      </c>
      <c r="H116" s="166">
        <v>10378</v>
      </c>
      <c r="I116" s="166">
        <v>6418</v>
      </c>
      <c r="J116" s="166">
        <v>3172</v>
      </c>
      <c r="K116" s="166">
        <v>1414</v>
      </c>
      <c r="L116" s="166">
        <v>1389</v>
      </c>
      <c r="M116" s="167">
        <v>337781</v>
      </c>
    </row>
    <row r="117" spans="1:13">
      <c r="A117" s="127">
        <v>202305</v>
      </c>
      <c r="B117" s="166">
        <v>220083</v>
      </c>
      <c r="C117" s="166">
        <v>148897</v>
      </c>
      <c r="D117" s="166">
        <v>81313</v>
      </c>
      <c r="E117" s="166">
        <v>46577</v>
      </c>
      <c r="F117" s="166">
        <v>24982</v>
      </c>
      <c r="G117" s="166">
        <v>7362</v>
      </c>
      <c r="H117" s="166">
        <v>10443</v>
      </c>
      <c r="I117" s="166">
        <v>6451</v>
      </c>
      <c r="J117" s="166">
        <v>3204</v>
      </c>
      <c r="K117" s="166">
        <v>1412</v>
      </c>
      <c r="L117" s="166">
        <v>1375</v>
      </c>
      <c r="M117" s="167">
        <v>339564</v>
      </c>
    </row>
    <row r="118" spans="1:13">
      <c r="A118" s="127">
        <v>202306</v>
      </c>
      <c r="B118" s="166">
        <v>220736</v>
      </c>
      <c r="C118" s="166">
        <v>149407</v>
      </c>
      <c r="D118" s="166">
        <v>81558</v>
      </c>
      <c r="E118" s="166">
        <v>46632</v>
      </c>
      <c r="F118" s="166">
        <v>25003</v>
      </c>
      <c r="G118" s="166">
        <v>7484</v>
      </c>
      <c r="H118" s="166">
        <v>10518</v>
      </c>
      <c r="I118" s="166">
        <v>6509</v>
      </c>
      <c r="J118" s="166">
        <v>3240</v>
      </c>
      <c r="K118" s="166">
        <v>1405</v>
      </c>
      <c r="L118" s="166">
        <v>1361</v>
      </c>
      <c r="M118" s="167">
        <v>340708</v>
      </c>
    </row>
    <row r="119" spans="1:13">
      <c r="A119" s="127">
        <v>202307</v>
      </c>
      <c r="B119" s="166">
        <v>220277</v>
      </c>
      <c r="C119" s="166">
        <v>149555</v>
      </c>
      <c r="D119" s="166">
        <v>82151</v>
      </c>
      <c r="E119" s="166">
        <v>46719</v>
      </c>
      <c r="F119" s="166">
        <v>24878</v>
      </c>
      <c r="G119" s="166">
        <v>7425</v>
      </c>
      <c r="H119" s="166">
        <v>10415</v>
      </c>
      <c r="I119" s="166">
        <v>6487</v>
      </c>
      <c r="J119" s="166">
        <v>3249</v>
      </c>
      <c r="K119" s="166">
        <v>1412</v>
      </c>
      <c r="L119" s="166">
        <v>1364</v>
      </c>
      <c r="M119" s="167">
        <v>340811</v>
      </c>
    </row>
    <row r="120" spans="1:13">
      <c r="A120" s="127">
        <v>202308</v>
      </c>
      <c r="B120" s="164">
        <v>221755</v>
      </c>
      <c r="C120" s="164">
        <v>149772</v>
      </c>
      <c r="D120" s="164">
        <v>82268</v>
      </c>
      <c r="E120" s="164">
        <v>46997</v>
      </c>
      <c r="F120" s="164">
        <v>25089</v>
      </c>
      <c r="G120" s="164">
        <v>7416</v>
      </c>
      <c r="H120" s="164">
        <v>10441</v>
      </c>
      <c r="I120" s="164">
        <v>6485</v>
      </c>
      <c r="J120" s="164">
        <v>3268</v>
      </c>
      <c r="K120" s="164">
        <v>1406</v>
      </c>
      <c r="L120" s="164">
        <v>1343</v>
      </c>
      <c r="M120" s="165">
        <v>342518</v>
      </c>
    </row>
    <row r="121" spans="1:13">
      <c r="A121" s="127">
        <v>202309</v>
      </c>
      <c r="B121" s="164">
        <v>222782</v>
      </c>
      <c r="C121" s="164">
        <v>150172</v>
      </c>
      <c r="D121" s="164">
        <v>82419</v>
      </c>
      <c r="E121" s="164">
        <v>47153</v>
      </c>
      <c r="F121" s="164">
        <v>25160</v>
      </c>
      <c r="G121" s="164">
        <v>7324</v>
      </c>
      <c r="H121" s="164">
        <v>10599</v>
      </c>
      <c r="I121" s="164">
        <v>6571</v>
      </c>
      <c r="J121" s="164">
        <v>3310</v>
      </c>
      <c r="K121" s="164">
        <v>1416</v>
      </c>
      <c r="L121" s="164">
        <v>1342</v>
      </c>
      <c r="M121" s="165">
        <v>343495</v>
      </c>
    </row>
    <row r="122" spans="1:13">
      <c r="A122" s="128">
        <v>202310</v>
      </c>
      <c r="B122" s="164">
        <v>223172</v>
      </c>
      <c r="C122" s="164">
        <v>150511</v>
      </c>
      <c r="D122" s="164">
        <v>82497</v>
      </c>
      <c r="E122" s="164">
        <v>47120</v>
      </c>
      <c r="F122" s="164">
        <v>25192</v>
      </c>
      <c r="G122" s="164">
        <v>7345</v>
      </c>
      <c r="H122" s="164">
        <v>10718</v>
      </c>
      <c r="I122" s="164">
        <v>6601</v>
      </c>
      <c r="J122" s="164">
        <v>3295</v>
      </c>
      <c r="K122" s="164">
        <v>1419</v>
      </c>
      <c r="L122" s="164">
        <v>1317</v>
      </c>
      <c r="M122" s="165">
        <v>344081</v>
      </c>
    </row>
    <row r="123" spans="1:13">
      <c r="A123" s="128">
        <v>202311</v>
      </c>
      <c r="B123" s="164">
        <v>224081</v>
      </c>
      <c r="C123" s="164">
        <v>151006</v>
      </c>
      <c r="D123" s="164">
        <v>82307</v>
      </c>
      <c r="E123" s="164">
        <v>47272</v>
      </c>
      <c r="F123" s="164">
        <v>25197</v>
      </c>
      <c r="G123" s="164">
        <v>7511</v>
      </c>
      <c r="H123" s="164">
        <v>10775</v>
      </c>
      <c r="I123" s="164">
        <v>6594</v>
      </c>
      <c r="J123" s="164">
        <v>3342</v>
      </c>
      <c r="K123" s="164">
        <v>1413</v>
      </c>
      <c r="L123" s="164">
        <v>1308</v>
      </c>
      <c r="M123" s="165">
        <v>344737</v>
      </c>
    </row>
    <row r="124" spans="1:13">
      <c r="A124" s="128">
        <v>202312</v>
      </c>
      <c r="B124" s="164">
        <v>224248</v>
      </c>
      <c r="C124" s="164">
        <v>151577</v>
      </c>
      <c r="D124" s="164">
        <v>81516</v>
      </c>
      <c r="E124" s="164">
        <v>47014</v>
      </c>
      <c r="F124" s="164">
        <v>24967</v>
      </c>
      <c r="G124" s="164">
        <v>7493</v>
      </c>
      <c r="H124" s="164">
        <v>10663</v>
      </c>
      <c r="I124" s="164">
        <v>6583</v>
      </c>
      <c r="J124" s="164">
        <v>3340</v>
      </c>
      <c r="K124" s="164">
        <v>1401</v>
      </c>
      <c r="L124" s="164">
        <v>1269</v>
      </c>
      <c r="M124" s="165">
        <v>344336</v>
      </c>
    </row>
    <row r="125" spans="1:13">
      <c r="A125" s="127">
        <v>202401</v>
      </c>
      <c r="B125" s="166">
        <v>225354</v>
      </c>
      <c r="C125" s="166">
        <v>153948</v>
      </c>
      <c r="D125" s="166">
        <v>83157</v>
      </c>
      <c r="E125" s="166">
        <v>48381</v>
      </c>
      <c r="F125" s="166">
        <v>25142</v>
      </c>
      <c r="G125" s="166">
        <v>7627</v>
      </c>
      <c r="H125" s="166">
        <v>10718</v>
      </c>
      <c r="I125" s="166">
        <v>6736</v>
      </c>
      <c r="J125" s="166">
        <v>3383</v>
      </c>
      <c r="K125" s="166">
        <v>1414</v>
      </c>
      <c r="L125" s="166">
        <v>1421</v>
      </c>
      <c r="M125" s="167">
        <v>347702</v>
      </c>
    </row>
    <row r="126" spans="1:13">
      <c r="A126" s="127">
        <v>202402</v>
      </c>
      <c r="B126" s="166">
        <v>224873</v>
      </c>
      <c r="C126" s="166">
        <v>153108</v>
      </c>
      <c r="D126" s="166">
        <v>83512</v>
      </c>
      <c r="E126" s="166">
        <v>47909</v>
      </c>
      <c r="F126" s="166">
        <v>25394</v>
      </c>
      <c r="G126" s="166">
        <v>7356</v>
      </c>
      <c r="H126" s="166">
        <v>10827</v>
      </c>
      <c r="I126" s="166">
        <v>6623</v>
      </c>
      <c r="J126" s="166">
        <v>3430</v>
      </c>
      <c r="K126" s="166">
        <v>1403</v>
      </c>
      <c r="L126" s="166">
        <v>1456</v>
      </c>
      <c r="M126" s="167">
        <v>347280</v>
      </c>
    </row>
    <row r="127" spans="1:13" ht="12.75" customHeight="1">
      <c r="A127" s="127">
        <v>202403</v>
      </c>
      <c r="B127" s="166">
        <v>225211</v>
      </c>
      <c r="C127" s="166">
        <v>152318</v>
      </c>
      <c r="D127" s="166">
        <v>83535</v>
      </c>
      <c r="E127" s="166">
        <v>48171</v>
      </c>
      <c r="F127" s="166">
        <v>25246</v>
      </c>
      <c r="G127" s="166">
        <v>7091</v>
      </c>
      <c r="H127" s="166">
        <v>10826</v>
      </c>
      <c r="I127" s="166">
        <v>6698</v>
      </c>
      <c r="J127" s="166">
        <v>3426</v>
      </c>
      <c r="K127" s="166">
        <v>1421</v>
      </c>
      <c r="L127" s="166">
        <v>1473</v>
      </c>
      <c r="M127" s="167">
        <v>347338</v>
      </c>
    </row>
    <row r="128" spans="1:13">
      <c r="A128" s="127">
        <v>202404</v>
      </c>
      <c r="B128" s="166">
        <v>225613</v>
      </c>
      <c r="C128" s="166">
        <v>152410</v>
      </c>
      <c r="D128" s="166">
        <v>83681</v>
      </c>
      <c r="E128" s="166">
        <v>47972</v>
      </c>
      <c r="F128" s="166">
        <v>25359</v>
      </c>
      <c r="G128" s="166">
        <v>7120</v>
      </c>
      <c r="H128" s="166">
        <v>10907</v>
      </c>
      <c r="I128" s="166">
        <v>6745</v>
      </c>
      <c r="J128" s="166">
        <v>3486</v>
      </c>
      <c r="K128" s="166">
        <v>1424</v>
      </c>
      <c r="L128" s="166">
        <v>1495</v>
      </c>
      <c r="M128" s="167">
        <v>347811</v>
      </c>
    </row>
    <row r="129" spans="1:13">
      <c r="A129" s="127">
        <v>202405</v>
      </c>
      <c r="B129" s="166">
        <v>225281</v>
      </c>
      <c r="C129" s="166">
        <v>151413</v>
      </c>
      <c r="D129" s="166">
        <v>84040</v>
      </c>
      <c r="E129" s="166">
        <v>47531</v>
      </c>
      <c r="F129" s="166">
        <v>25368</v>
      </c>
      <c r="G129" s="166">
        <v>7139</v>
      </c>
      <c r="H129" s="166">
        <v>10975</v>
      </c>
      <c r="I129" s="166">
        <v>6730</v>
      </c>
      <c r="J129" s="166">
        <v>3479</v>
      </c>
      <c r="K129" s="166">
        <v>1412</v>
      </c>
      <c r="L129" s="166">
        <v>1479</v>
      </c>
      <c r="M129" s="167">
        <v>347486</v>
      </c>
    </row>
    <row r="130" spans="1:13">
      <c r="A130" s="127">
        <v>202406</v>
      </c>
      <c r="B130" s="166">
        <v>225827</v>
      </c>
      <c r="C130" s="166">
        <v>151922</v>
      </c>
      <c r="D130" s="166">
        <v>84384</v>
      </c>
      <c r="E130" s="166">
        <v>47547</v>
      </c>
      <c r="F130" s="166">
        <v>25454</v>
      </c>
      <c r="G130" s="166">
        <v>6893</v>
      </c>
      <c r="H130" s="166">
        <v>11118</v>
      </c>
      <c r="I130" s="166">
        <v>6834</v>
      </c>
      <c r="J130" s="166">
        <v>3470</v>
      </c>
      <c r="K130" s="166">
        <v>1403</v>
      </c>
      <c r="L130" s="166">
        <v>1471</v>
      </c>
      <c r="M130" s="167">
        <v>348446</v>
      </c>
    </row>
    <row r="131" spans="1:13">
      <c r="A131" s="127">
        <v>202407</v>
      </c>
      <c r="B131" s="166">
        <v>226612</v>
      </c>
      <c r="C131" s="166">
        <v>152539</v>
      </c>
      <c r="D131" s="166">
        <v>84430</v>
      </c>
      <c r="E131" s="166">
        <v>47710</v>
      </c>
      <c r="F131" s="166">
        <v>25400</v>
      </c>
      <c r="G131" s="166">
        <v>7118</v>
      </c>
      <c r="H131" s="166">
        <v>11075</v>
      </c>
      <c r="I131" s="166">
        <v>6886</v>
      </c>
      <c r="J131" s="166">
        <v>3513</v>
      </c>
      <c r="K131" s="166">
        <v>1416</v>
      </c>
      <c r="L131" s="166">
        <v>1501</v>
      </c>
      <c r="M131" s="167">
        <v>349286</v>
      </c>
    </row>
    <row r="132" spans="1:13">
      <c r="A132" s="127">
        <v>202408</v>
      </c>
      <c r="B132" s="166">
        <v>227340</v>
      </c>
      <c r="C132" s="166">
        <v>153188</v>
      </c>
      <c r="D132" s="166">
        <v>84299</v>
      </c>
      <c r="E132" s="166">
        <v>48074</v>
      </c>
      <c r="F132" s="166">
        <v>25498</v>
      </c>
      <c r="G132" s="166">
        <v>7194</v>
      </c>
      <c r="H132" s="166">
        <v>11049</v>
      </c>
      <c r="I132" s="166">
        <v>6975</v>
      </c>
      <c r="J132" s="166">
        <v>3573</v>
      </c>
      <c r="K132" s="166">
        <v>1413</v>
      </c>
      <c r="L132" s="166">
        <v>1521</v>
      </c>
      <c r="M132" s="167">
        <v>350102</v>
      </c>
    </row>
    <row r="133" spans="1:13">
      <c r="A133" s="127">
        <v>202409</v>
      </c>
      <c r="B133" s="166">
        <v>227805</v>
      </c>
      <c r="C133" s="166">
        <v>153411</v>
      </c>
      <c r="D133" s="166">
        <v>84365</v>
      </c>
      <c r="E133" s="166">
        <v>47936</v>
      </c>
      <c r="F133" s="166">
        <v>25569</v>
      </c>
      <c r="G133" s="166">
        <v>7194</v>
      </c>
      <c r="H133" s="166">
        <v>11108</v>
      </c>
      <c r="I133" s="166">
        <v>7051</v>
      </c>
      <c r="J133" s="166">
        <v>3598</v>
      </c>
      <c r="K133" s="166">
        <v>1427</v>
      </c>
      <c r="L133" s="166">
        <v>1540</v>
      </c>
      <c r="M133" s="167">
        <v>350615</v>
      </c>
    </row>
    <row r="134" spans="1:13">
      <c r="A134" s="127">
        <v>202410</v>
      </c>
      <c r="B134" s="166">
        <v>228668</v>
      </c>
      <c r="C134" s="166">
        <v>153793</v>
      </c>
      <c r="D134" s="166">
        <v>84434</v>
      </c>
      <c r="E134" s="166">
        <v>47891</v>
      </c>
      <c r="F134" s="166">
        <v>25574</v>
      </c>
      <c r="G134" s="166">
        <v>7330</v>
      </c>
      <c r="H134" s="166">
        <v>11303</v>
      </c>
      <c r="I134" s="166">
        <v>7085</v>
      </c>
      <c r="J134" s="166">
        <v>3631</v>
      </c>
      <c r="K134" s="166">
        <v>1430</v>
      </c>
      <c r="L134" s="166">
        <v>1561</v>
      </c>
      <c r="M134" s="167">
        <v>351710</v>
      </c>
    </row>
    <row r="135" spans="1:13">
      <c r="A135" s="127">
        <v>202411</v>
      </c>
      <c r="B135" s="166">
        <v>229694</v>
      </c>
      <c r="C135" s="166">
        <v>153849</v>
      </c>
      <c r="D135" s="166">
        <v>84465</v>
      </c>
      <c r="E135" s="166">
        <v>47814</v>
      </c>
      <c r="F135" s="166">
        <v>25469</v>
      </c>
      <c r="G135" s="166">
        <v>7123</v>
      </c>
      <c r="H135" s="166">
        <v>11300</v>
      </c>
      <c r="I135" s="166">
        <v>7001</v>
      </c>
      <c r="J135" s="166">
        <v>3655</v>
      </c>
      <c r="K135" s="166">
        <v>1428</v>
      </c>
      <c r="L135" s="166">
        <v>1579</v>
      </c>
      <c r="M135" s="167">
        <v>352627</v>
      </c>
    </row>
    <row r="136" spans="1:13">
      <c r="A136" s="127">
        <v>202412</v>
      </c>
      <c r="B136" s="166">
        <v>229537</v>
      </c>
      <c r="C136" s="166">
        <v>154091</v>
      </c>
      <c r="D136" s="166">
        <v>83820</v>
      </c>
      <c r="E136" s="166">
        <v>47682</v>
      </c>
      <c r="F136" s="166">
        <v>25327</v>
      </c>
      <c r="G136" s="166">
        <v>7140</v>
      </c>
      <c r="H136" s="166">
        <v>11296</v>
      </c>
      <c r="I136" s="166">
        <v>6958</v>
      </c>
      <c r="J136" s="166">
        <v>3652</v>
      </c>
      <c r="K136" s="166">
        <v>1440</v>
      </c>
      <c r="L136" s="166">
        <v>1560</v>
      </c>
      <c r="M136" s="167">
        <v>352295</v>
      </c>
    </row>
    <row r="137" spans="1:13">
      <c r="A137" s="211"/>
    </row>
    <row r="138" spans="1:13">
      <c r="A138" s="32" t="s">
        <v>777</v>
      </c>
    </row>
    <row r="139" spans="1:13">
      <c r="A139" s="78" t="s">
        <v>118</v>
      </c>
    </row>
    <row r="140" spans="1:13">
      <c r="A140" s="32" t="s">
        <v>630</v>
      </c>
    </row>
  </sheetData>
  <pageMargins left="0.7" right="0.7" top="0.75" bottom="0.75" header="0.3" footer="0.3"/>
  <pageSetup paperSize="9" fitToHeight="0"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81CF3-3CF2-4BA9-8127-289C586ED45A}">
  <sheetPr codeName="Blad21">
    <tabColor theme="2" tint="-9.9978637043366805E-2"/>
  </sheetPr>
  <dimension ref="A1:O128"/>
  <sheetViews>
    <sheetView showGridLines="0" zoomScaleNormal="100" workbookViewId="0">
      <pane ySplit="4" topLeftCell="A5" activePane="bottomLeft" state="frozen"/>
      <selection pane="bottomLeft"/>
    </sheetView>
  </sheetViews>
  <sheetFormatPr defaultColWidth="9.33203125" defaultRowHeight="13.5"/>
  <cols>
    <col min="1" max="1" width="10.1640625" style="24" customWidth="1"/>
    <col min="2" max="2" width="15.33203125" style="82" customWidth="1"/>
    <col min="3" max="3" width="33" style="24" customWidth="1"/>
    <col min="4" max="15" width="12.83203125" style="82" customWidth="1"/>
    <col min="16" max="19" width="9.33203125" style="24" customWidth="1"/>
    <col min="20" max="16384" width="9.33203125" style="24"/>
  </cols>
  <sheetData>
    <row r="1" spans="1:15">
      <c r="A1" s="74" t="s">
        <v>671</v>
      </c>
      <c r="B1" s="131"/>
      <c r="C1" s="74"/>
    </row>
    <row r="2" spans="1:15" ht="17.25" customHeight="1">
      <c r="A2" s="215" t="s">
        <v>751</v>
      </c>
      <c r="B2" s="132"/>
      <c r="C2" s="60"/>
      <c r="D2" s="132"/>
      <c r="E2" s="132"/>
      <c r="F2" s="132"/>
      <c r="G2" s="132"/>
      <c r="H2" s="132"/>
      <c r="I2" s="132"/>
      <c r="J2" s="132"/>
      <c r="K2" s="132"/>
      <c r="L2" s="132"/>
      <c r="M2" s="132"/>
      <c r="N2" s="132"/>
      <c r="O2" s="132"/>
    </row>
    <row r="3" spans="1:15" ht="17.25" customHeight="1">
      <c r="A3" s="58" t="s">
        <v>752</v>
      </c>
      <c r="B3" s="133"/>
      <c r="C3" s="58"/>
      <c r="D3" s="161"/>
      <c r="E3" s="161"/>
      <c r="F3" s="161"/>
      <c r="G3" s="161"/>
      <c r="H3" s="161"/>
      <c r="I3" s="161"/>
      <c r="J3" s="161"/>
      <c r="K3" s="161"/>
      <c r="L3" s="161"/>
      <c r="M3" s="161"/>
      <c r="N3" s="161"/>
      <c r="O3" s="161"/>
    </row>
    <row r="4" spans="1:15" ht="15">
      <c r="A4" s="115" t="s">
        <v>670</v>
      </c>
      <c r="B4" s="168" t="s">
        <v>668</v>
      </c>
      <c r="C4" s="115" t="s">
        <v>669</v>
      </c>
      <c r="D4" s="162" t="s">
        <v>656</v>
      </c>
      <c r="E4" s="162" t="s">
        <v>657</v>
      </c>
      <c r="F4" s="162" t="s">
        <v>658</v>
      </c>
      <c r="G4" s="162" t="s">
        <v>659</v>
      </c>
      <c r="H4" s="162" t="s">
        <v>660</v>
      </c>
      <c r="I4" s="162" t="s">
        <v>661</v>
      </c>
      <c r="J4" s="162" t="s">
        <v>662</v>
      </c>
      <c r="K4" s="162" t="s">
        <v>663</v>
      </c>
      <c r="L4" s="162" t="s">
        <v>664</v>
      </c>
      <c r="M4" s="162" t="s">
        <v>665</v>
      </c>
      <c r="N4" s="162" t="s">
        <v>666</v>
      </c>
      <c r="O4" s="163" t="s">
        <v>667</v>
      </c>
    </row>
    <row r="5" spans="1:15">
      <c r="A5" s="52">
        <v>2024</v>
      </c>
      <c r="B5" s="251" t="s">
        <v>156</v>
      </c>
      <c r="C5" s="127" t="s">
        <v>157</v>
      </c>
      <c r="D5" s="166"/>
      <c r="E5" s="166"/>
      <c r="F5" s="166">
        <v>760</v>
      </c>
      <c r="G5" s="166"/>
      <c r="H5" s="166"/>
      <c r="I5" s="166"/>
      <c r="J5" s="166"/>
      <c r="K5" s="166"/>
      <c r="L5" s="166"/>
      <c r="M5" s="166"/>
      <c r="N5" s="166"/>
      <c r="O5" s="167"/>
    </row>
    <row r="6" spans="1:15">
      <c r="A6" s="52">
        <v>2024</v>
      </c>
      <c r="B6" s="251" t="s">
        <v>158</v>
      </c>
      <c r="C6" s="127" t="s">
        <v>159</v>
      </c>
      <c r="D6" s="166"/>
      <c r="E6" s="166"/>
      <c r="F6" s="166"/>
      <c r="G6" s="166"/>
      <c r="H6" s="166"/>
      <c r="I6" s="166">
        <v>2436</v>
      </c>
      <c r="J6" s="166"/>
      <c r="K6" s="166"/>
      <c r="L6" s="166"/>
      <c r="M6" s="166"/>
      <c r="N6" s="166"/>
      <c r="O6" s="167"/>
    </row>
    <row r="7" spans="1:15">
      <c r="A7" s="52">
        <v>2024</v>
      </c>
      <c r="B7" s="251" t="s">
        <v>174</v>
      </c>
      <c r="C7" s="127" t="s">
        <v>175</v>
      </c>
      <c r="D7" s="166"/>
      <c r="E7" s="166">
        <v>1144</v>
      </c>
      <c r="F7" s="166">
        <v>1146</v>
      </c>
      <c r="G7" s="166"/>
      <c r="H7" s="166"/>
      <c r="I7" s="166"/>
      <c r="J7" s="166">
        <v>1149</v>
      </c>
      <c r="K7" s="166">
        <v>1149</v>
      </c>
      <c r="L7" s="166">
        <v>1175</v>
      </c>
      <c r="M7" s="166">
        <v>1175</v>
      </c>
      <c r="N7" s="166">
        <v>1175</v>
      </c>
      <c r="O7" s="167"/>
    </row>
    <row r="8" spans="1:15">
      <c r="A8" s="52">
        <v>2024</v>
      </c>
      <c r="B8" s="251" t="s">
        <v>207</v>
      </c>
      <c r="C8" s="127" t="s">
        <v>208</v>
      </c>
      <c r="D8" s="166"/>
      <c r="E8" s="166"/>
      <c r="F8" s="166"/>
      <c r="G8" s="166">
        <v>890</v>
      </c>
      <c r="H8" s="166"/>
      <c r="I8" s="166"/>
      <c r="J8" s="166">
        <v>889</v>
      </c>
      <c r="K8" s="166">
        <v>889</v>
      </c>
      <c r="L8" s="166">
        <v>889</v>
      </c>
      <c r="M8" s="166">
        <v>889</v>
      </c>
      <c r="N8" s="166">
        <v>889</v>
      </c>
      <c r="O8" s="167">
        <v>889</v>
      </c>
    </row>
    <row r="9" spans="1:15">
      <c r="A9" s="52">
        <v>2024</v>
      </c>
      <c r="B9" s="251" t="s">
        <v>209</v>
      </c>
      <c r="C9" s="127" t="s">
        <v>198</v>
      </c>
      <c r="D9" s="166">
        <v>6503</v>
      </c>
      <c r="E9" s="166"/>
      <c r="F9" s="166"/>
      <c r="G9" s="166"/>
      <c r="H9" s="166"/>
      <c r="I9" s="166"/>
      <c r="J9" s="166"/>
      <c r="K9" s="166"/>
      <c r="L9" s="166"/>
      <c r="M9" s="166"/>
      <c r="N9" s="166"/>
      <c r="O9" s="167"/>
    </row>
    <row r="10" spans="1:15">
      <c r="A10" s="52">
        <v>2024</v>
      </c>
      <c r="B10" s="251" t="s">
        <v>250</v>
      </c>
      <c r="C10" s="127" t="s">
        <v>251</v>
      </c>
      <c r="D10" s="166"/>
      <c r="E10" s="166"/>
      <c r="F10" s="166"/>
      <c r="G10" s="166"/>
      <c r="H10" s="166"/>
      <c r="I10" s="166"/>
      <c r="J10" s="166"/>
      <c r="K10" s="166"/>
      <c r="L10" s="166">
        <v>4210</v>
      </c>
      <c r="M10" s="166">
        <v>4210</v>
      </c>
      <c r="N10" s="166">
        <v>4528</v>
      </c>
      <c r="O10" s="167">
        <v>4528</v>
      </c>
    </row>
    <row r="11" spans="1:15">
      <c r="A11" s="52">
        <v>2024</v>
      </c>
      <c r="B11" s="251" t="s">
        <v>266</v>
      </c>
      <c r="C11" s="127" t="s">
        <v>267</v>
      </c>
      <c r="D11" s="166"/>
      <c r="E11" s="166"/>
      <c r="F11" s="166"/>
      <c r="G11" s="166"/>
      <c r="H11" s="166"/>
      <c r="I11" s="166"/>
      <c r="J11" s="166"/>
      <c r="K11" s="166"/>
      <c r="L11" s="166"/>
      <c r="M11" s="166"/>
      <c r="N11" s="166"/>
      <c r="O11" s="167">
        <v>199</v>
      </c>
    </row>
    <row r="12" spans="1:15">
      <c r="A12" s="52">
        <v>2024</v>
      </c>
      <c r="B12" s="249">
        <v>1233</v>
      </c>
      <c r="C12" s="127" t="s">
        <v>340</v>
      </c>
      <c r="D12" s="166">
        <v>1253</v>
      </c>
      <c r="E12" s="166">
        <v>1194</v>
      </c>
      <c r="F12" s="166"/>
      <c r="G12" s="166"/>
      <c r="H12" s="166"/>
      <c r="I12" s="166"/>
      <c r="J12" s="166"/>
      <c r="K12" s="166"/>
      <c r="L12" s="166"/>
      <c r="M12" s="166"/>
      <c r="N12" s="166"/>
      <c r="O12" s="167"/>
    </row>
    <row r="13" spans="1:15">
      <c r="A13" s="52">
        <v>2024</v>
      </c>
      <c r="B13" s="249">
        <v>1276</v>
      </c>
      <c r="C13" s="127" t="s">
        <v>355</v>
      </c>
      <c r="D13" s="166"/>
      <c r="E13" s="166">
        <v>678</v>
      </c>
      <c r="F13" s="166"/>
      <c r="G13" s="166"/>
      <c r="H13" s="166"/>
      <c r="I13" s="166"/>
      <c r="J13" s="166"/>
      <c r="K13" s="166"/>
      <c r="L13" s="166"/>
      <c r="M13" s="166"/>
      <c r="N13" s="166"/>
      <c r="O13" s="167"/>
    </row>
    <row r="14" spans="1:15">
      <c r="A14" s="52">
        <v>2024</v>
      </c>
      <c r="B14" s="249">
        <v>1278</v>
      </c>
      <c r="C14" s="127" t="s">
        <v>357</v>
      </c>
      <c r="D14" s="166"/>
      <c r="E14" s="166"/>
      <c r="F14" s="166"/>
      <c r="G14" s="166"/>
      <c r="H14" s="166"/>
      <c r="I14" s="166">
        <v>733</v>
      </c>
      <c r="J14" s="166"/>
      <c r="K14" s="166"/>
      <c r="L14" s="166"/>
      <c r="M14" s="166"/>
      <c r="N14" s="166"/>
      <c r="O14" s="167"/>
    </row>
    <row r="15" spans="1:15">
      <c r="A15" s="52">
        <v>2024</v>
      </c>
      <c r="B15" s="249">
        <v>1382</v>
      </c>
      <c r="C15" s="127" t="s">
        <v>373</v>
      </c>
      <c r="D15" s="166"/>
      <c r="E15" s="166"/>
      <c r="F15" s="166"/>
      <c r="G15" s="166"/>
      <c r="H15" s="166"/>
      <c r="I15" s="166"/>
      <c r="J15" s="166"/>
      <c r="K15" s="166"/>
      <c r="L15" s="166">
        <v>1979</v>
      </c>
      <c r="M15" s="166">
        <v>1976</v>
      </c>
      <c r="N15" s="166">
        <v>1976</v>
      </c>
      <c r="O15" s="167"/>
    </row>
    <row r="16" spans="1:15">
      <c r="A16" s="52">
        <v>2024</v>
      </c>
      <c r="B16" s="249">
        <v>1463</v>
      </c>
      <c r="C16" s="127" t="s">
        <v>399</v>
      </c>
      <c r="D16" s="166"/>
      <c r="E16" s="166"/>
      <c r="F16" s="166">
        <v>1386</v>
      </c>
      <c r="G16" s="166"/>
      <c r="H16" s="166"/>
      <c r="I16" s="166"/>
      <c r="J16" s="166"/>
      <c r="K16" s="166"/>
      <c r="L16" s="166"/>
      <c r="M16" s="166"/>
      <c r="N16" s="166"/>
      <c r="O16" s="167"/>
    </row>
    <row r="17" spans="1:15">
      <c r="A17" s="52">
        <v>2024</v>
      </c>
      <c r="B17" s="249">
        <v>1465</v>
      </c>
      <c r="C17" s="127" t="s">
        <v>400</v>
      </c>
      <c r="D17" s="166"/>
      <c r="E17" s="166"/>
      <c r="F17" s="166"/>
      <c r="G17" s="166"/>
      <c r="H17" s="166"/>
      <c r="I17" s="166">
        <v>16</v>
      </c>
      <c r="J17" s="166">
        <v>16</v>
      </c>
      <c r="K17" s="166">
        <v>16</v>
      </c>
      <c r="L17" s="166">
        <v>16</v>
      </c>
      <c r="M17" s="166">
        <v>16</v>
      </c>
      <c r="N17" s="166">
        <v>16</v>
      </c>
      <c r="O17" s="167">
        <v>16</v>
      </c>
    </row>
    <row r="18" spans="1:15">
      <c r="A18" s="52">
        <v>2024</v>
      </c>
      <c r="B18" s="249">
        <v>1498</v>
      </c>
      <c r="C18" s="127" t="s">
        <v>423</v>
      </c>
      <c r="D18" s="166"/>
      <c r="E18" s="166"/>
      <c r="F18" s="166"/>
      <c r="G18" s="166"/>
      <c r="H18" s="166"/>
      <c r="I18" s="166">
        <v>129</v>
      </c>
      <c r="J18" s="166">
        <v>129</v>
      </c>
      <c r="K18" s="166"/>
      <c r="L18" s="166"/>
      <c r="M18" s="166">
        <v>129</v>
      </c>
      <c r="N18" s="166">
        <v>129</v>
      </c>
      <c r="O18" s="167">
        <v>129</v>
      </c>
    </row>
    <row r="19" spans="1:15">
      <c r="A19" s="52">
        <v>2024</v>
      </c>
      <c r="B19" s="249">
        <v>1885</v>
      </c>
      <c r="C19" s="127" t="s">
        <v>452</v>
      </c>
      <c r="D19" s="166"/>
      <c r="E19" s="166"/>
      <c r="F19" s="166"/>
      <c r="G19" s="166"/>
      <c r="H19" s="166"/>
      <c r="I19" s="166">
        <v>892</v>
      </c>
      <c r="J19" s="166"/>
      <c r="K19" s="166"/>
      <c r="L19" s="166"/>
      <c r="M19" s="166"/>
      <c r="N19" s="166"/>
      <c r="O19" s="167"/>
    </row>
    <row r="20" spans="1:15">
      <c r="A20" s="52">
        <v>2024</v>
      </c>
      <c r="B20" s="249">
        <v>1980</v>
      </c>
      <c r="C20" s="127" t="s">
        <v>458</v>
      </c>
      <c r="D20" s="166"/>
      <c r="E20" s="166"/>
      <c r="F20" s="166">
        <v>5048</v>
      </c>
      <c r="G20" s="166"/>
      <c r="H20" s="166"/>
      <c r="I20" s="166"/>
      <c r="J20" s="166"/>
      <c r="K20" s="166"/>
      <c r="L20" s="166"/>
      <c r="M20" s="166"/>
      <c r="N20" s="166"/>
      <c r="O20" s="167"/>
    </row>
    <row r="21" spans="1:15">
      <c r="A21" s="52">
        <v>2024</v>
      </c>
      <c r="B21" s="249">
        <v>2260</v>
      </c>
      <c r="C21" s="127" t="s">
        <v>488</v>
      </c>
      <c r="D21" s="166"/>
      <c r="E21" s="166"/>
      <c r="F21" s="166"/>
      <c r="G21" s="166"/>
      <c r="H21" s="166"/>
      <c r="I21" s="166"/>
      <c r="J21" s="166">
        <v>436</v>
      </c>
      <c r="K21" s="166"/>
      <c r="L21" s="166"/>
      <c r="M21" s="166"/>
      <c r="N21" s="166"/>
      <c r="O21" s="167"/>
    </row>
    <row r="22" spans="1:15">
      <c r="A22" s="52">
        <v>2024</v>
      </c>
      <c r="B22" s="249">
        <v>2326</v>
      </c>
      <c r="C22" s="127" t="s">
        <v>500</v>
      </c>
      <c r="D22" s="166"/>
      <c r="E22" s="166"/>
      <c r="F22" s="166"/>
      <c r="G22" s="166"/>
      <c r="H22" s="166"/>
      <c r="I22" s="166"/>
      <c r="J22" s="166"/>
      <c r="K22" s="166">
        <v>363</v>
      </c>
      <c r="L22" s="166"/>
      <c r="M22" s="166"/>
      <c r="N22" s="166"/>
      <c r="O22" s="167"/>
    </row>
    <row r="23" spans="1:15">
      <c r="A23" s="52">
        <v>2024</v>
      </c>
      <c r="B23" s="249">
        <v>2417</v>
      </c>
      <c r="C23" s="127" t="s">
        <v>507</v>
      </c>
      <c r="D23" s="166">
        <v>192</v>
      </c>
      <c r="E23" s="166"/>
      <c r="F23" s="166"/>
      <c r="G23" s="166"/>
      <c r="H23" s="166"/>
      <c r="I23" s="166"/>
      <c r="J23" s="166"/>
      <c r="K23" s="166"/>
      <c r="L23" s="166"/>
      <c r="M23" s="166"/>
      <c r="N23" s="166"/>
      <c r="O23" s="167"/>
    </row>
    <row r="24" spans="1:15">
      <c r="A24" s="52">
        <v>2024</v>
      </c>
      <c r="B24" s="249">
        <v>2421</v>
      </c>
      <c r="C24" s="127" t="s">
        <v>509</v>
      </c>
      <c r="D24" s="166"/>
      <c r="E24" s="166"/>
      <c r="F24" s="166"/>
      <c r="G24" s="166"/>
      <c r="H24" s="166"/>
      <c r="I24" s="166"/>
      <c r="J24" s="166"/>
      <c r="K24" s="166"/>
      <c r="L24" s="166"/>
      <c r="M24" s="166"/>
      <c r="N24" s="166"/>
      <c r="O24" s="167">
        <v>301</v>
      </c>
    </row>
    <row r="25" spans="1:15">
      <c r="A25" s="52">
        <v>2024</v>
      </c>
      <c r="B25" s="249">
        <v>2422</v>
      </c>
      <c r="C25" s="127" t="s">
        <v>510</v>
      </c>
      <c r="D25" s="166">
        <v>1</v>
      </c>
      <c r="E25" s="166">
        <v>1</v>
      </c>
      <c r="F25" s="166">
        <v>1</v>
      </c>
      <c r="G25" s="166">
        <v>1</v>
      </c>
      <c r="H25" s="166">
        <v>1</v>
      </c>
      <c r="I25" s="166">
        <v>1</v>
      </c>
      <c r="J25" s="166">
        <v>1</v>
      </c>
      <c r="K25" s="166">
        <v>1</v>
      </c>
      <c r="L25" s="166">
        <v>1</v>
      </c>
      <c r="M25" s="166">
        <v>1</v>
      </c>
      <c r="N25" s="166">
        <v>1</v>
      </c>
      <c r="O25" s="167">
        <v>1</v>
      </c>
    </row>
    <row r="26" spans="1:15">
      <c r="A26" s="52">
        <v>2024</v>
      </c>
      <c r="B26" s="249">
        <v>2521</v>
      </c>
      <c r="C26" s="127" t="s">
        <v>524</v>
      </c>
      <c r="D26" s="166"/>
      <c r="E26" s="166"/>
      <c r="F26" s="166"/>
      <c r="G26" s="166"/>
      <c r="H26" s="166">
        <v>402</v>
      </c>
      <c r="I26" s="166"/>
      <c r="J26" s="166"/>
      <c r="K26" s="166"/>
      <c r="L26" s="166"/>
      <c r="M26" s="166"/>
      <c r="N26" s="166"/>
      <c r="O26" s="167"/>
    </row>
    <row r="27" spans="1:15" ht="14.25" thickBot="1">
      <c r="A27" s="52">
        <v>2024</v>
      </c>
      <c r="B27" s="249">
        <v>2523</v>
      </c>
      <c r="C27" s="127" t="s">
        <v>525</v>
      </c>
      <c r="D27" s="166"/>
      <c r="E27" s="166"/>
      <c r="F27" s="166"/>
      <c r="G27" s="166"/>
      <c r="H27" s="166"/>
      <c r="I27" s="166"/>
      <c r="J27" s="166"/>
      <c r="K27" s="166"/>
      <c r="L27" s="166"/>
      <c r="M27" s="166"/>
      <c r="N27" s="166">
        <v>665</v>
      </c>
      <c r="O27" s="167"/>
    </row>
    <row r="28" spans="1:15">
      <c r="A28" s="245">
        <v>2023</v>
      </c>
      <c r="B28" s="246" t="s">
        <v>160</v>
      </c>
      <c r="C28" s="245" t="s">
        <v>161</v>
      </c>
      <c r="D28" s="247"/>
      <c r="E28" s="247"/>
      <c r="F28" s="247"/>
      <c r="G28" s="247"/>
      <c r="H28" s="247"/>
      <c r="I28" s="247"/>
      <c r="J28" s="247">
        <v>951</v>
      </c>
      <c r="K28" s="247"/>
      <c r="L28" s="247"/>
      <c r="M28" s="247"/>
      <c r="N28" s="247"/>
      <c r="O28" s="248"/>
    </row>
    <row r="29" spans="1:15">
      <c r="A29" s="128">
        <v>2023</v>
      </c>
      <c r="B29" s="93" t="s">
        <v>327</v>
      </c>
      <c r="C29" s="128" t="s">
        <v>328</v>
      </c>
      <c r="D29" s="164"/>
      <c r="E29" s="164"/>
      <c r="F29" s="164"/>
      <c r="G29" s="164"/>
      <c r="H29" s="164"/>
      <c r="I29" s="164"/>
      <c r="J29" s="164">
        <v>5</v>
      </c>
      <c r="K29" s="164">
        <v>5</v>
      </c>
      <c r="L29" s="164">
        <v>111</v>
      </c>
      <c r="M29" s="164">
        <v>111</v>
      </c>
      <c r="N29" s="164"/>
      <c r="O29" s="165"/>
    </row>
    <row r="30" spans="1:15">
      <c r="A30" s="128">
        <v>2023</v>
      </c>
      <c r="B30" s="93">
        <v>1256</v>
      </c>
      <c r="C30" s="128" t="s">
        <v>341</v>
      </c>
      <c r="D30" s="164">
        <v>205</v>
      </c>
      <c r="E30" s="164"/>
      <c r="F30" s="164"/>
      <c r="G30" s="164"/>
      <c r="H30" s="164"/>
      <c r="I30" s="164"/>
      <c r="J30" s="164"/>
      <c r="K30" s="164"/>
      <c r="L30" s="164"/>
      <c r="M30" s="164"/>
      <c r="N30" s="164"/>
      <c r="O30" s="165"/>
    </row>
    <row r="31" spans="1:15">
      <c r="A31" s="128">
        <v>2023</v>
      </c>
      <c r="B31" s="174">
        <v>1283</v>
      </c>
      <c r="C31" s="127" t="s">
        <v>361</v>
      </c>
      <c r="D31" s="166"/>
      <c r="E31" s="166"/>
      <c r="F31" s="166"/>
      <c r="G31" s="166">
        <v>1759</v>
      </c>
      <c r="H31" s="166"/>
      <c r="I31" s="166"/>
      <c r="J31" s="166"/>
      <c r="K31" s="166"/>
      <c r="L31" s="166"/>
      <c r="M31" s="166"/>
      <c r="N31" s="166"/>
      <c r="O31" s="167"/>
    </row>
    <row r="32" spans="1:15">
      <c r="A32" s="128">
        <v>2023</v>
      </c>
      <c r="B32" s="174">
        <v>1472</v>
      </c>
      <c r="C32" s="127" t="s">
        <v>404</v>
      </c>
      <c r="D32" s="166"/>
      <c r="E32" s="166"/>
      <c r="F32" s="166"/>
      <c r="G32" s="166"/>
      <c r="H32" s="166"/>
      <c r="I32" s="166"/>
      <c r="J32" s="166"/>
      <c r="K32" s="166"/>
      <c r="L32" s="166"/>
      <c r="M32" s="166"/>
      <c r="N32" s="166">
        <v>479</v>
      </c>
      <c r="O32" s="167"/>
    </row>
    <row r="33" spans="1:15">
      <c r="A33" s="128">
        <v>2023</v>
      </c>
      <c r="B33" s="174">
        <v>1907</v>
      </c>
      <c r="C33" s="127" t="s">
        <v>454</v>
      </c>
      <c r="D33" s="166"/>
      <c r="E33" s="166"/>
      <c r="F33" s="166"/>
      <c r="G33" s="166">
        <v>436</v>
      </c>
      <c r="H33" s="166"/>
      <c r="I33" s="166"/>
      <c r="J33" s="166"/>
      <c r="K33" s="166"/>
      <c r="L33" s="166"/>
      <c r="M33" s="166"/>
      <c r="N33" s="166"/>
      <c r="O33" s="167"/>
    </row>
    <row r="34" spans="1:15">
      <c r="A34" s="128">
        <v>2023</v>
      </c>
      <c r="B34" s="174">
        <v>2421</v>
      </c>
      <c r="C34" s="127" t="s">
        <v>509</v>
      </c>
      <c r="D34" s="166"/>
      <c r="E34" s="166"/>
      <c r="F34" s="166"/>
      <c r="G34" s="166"/>
      <c r="H34" s="166">
        <v>278</v>
      </c>
      <c r="I34" s="166"/>
      <c r="J34" s="166"/>
      <c r="K34" s="166"/>
      <c r="L34" s="166"/>
      <c r="M34" s="166"/>
      <c r="N34" s="166"/>
      <c r="O34" s="167"/>
    </row>
    <row r="35" spans="1:15" ht="14.25" thickBot="1">
      <c r="A35" s="189">
        <v>2023</v>
      </c>
      <c r="B35" s="190">
        <v>2422</v>
      </c>
      <c r="C35" s="170" t="s">
        <v>510</v>
      </c>
      <c r="D35" s="172"/>
      <c r="E35" s="172"/>
      <c r="F35" s="172"/>
      <c r="G35" s="172"/>
      <c r="H35" s="172"/>
      <c r="I35" s="172"/>
      <c r="J35" s="172"/>
      <c r="K35" s="172"/>
      <c r="L35" s="172"/>
      <c r="M35" s="172"/>
      <c r="N35" s="200" t="s">
        <v>147</v>
      </c>
      <c r="O35" s="201" t="s">
        <v>147</v>
      </c>
    </row>
    <row r="36" spans="1:15">
      <c r="A36" s="127">
        <v>2022</v>
      </c>
      <c r="B36" s="95" t="s">
        <v>158</v>
      </c>
      <c r="C36" s="127" t="s">
        <v>159</v>
      </c>
      <c r="D36" s="166">
        <v>2193</v>
      </c>
      <c r="E36" s="166"/>
      <c r="F36" s="166"/>
      <c r="G36" s="166">
        <v>2212</v>
      </c>
      <c r="H36" s="166"/>
      <c r="I36" s="166"/>
      <c r="J36" s="166"/>
      <c r="K36" s="166">
        <v>2247</v>
      </c>
      <c r="L36" s="166"/>
      <c r="M36" s="166">
        <v>2247</v>
      </c>
      <c r="N36" s="166">
        <v>2267</v>
      </c>
      <c r="O36" s="167"/>
    </row>
    <row r="37" spans="1:15">
      <c r="A37" s="127">
        <v>2022</v>
      </c>
      <c r="B37" s="95" t="s">
        <v>168</v>
      </c>
      <c r="C37" s="127" t="s">
        <v>169</v>
      </c>
      <c r="D37" s="166"/>
      <c r="E37" s="166"/>
      <c r="F37" s="166"/>
      <c r="G37" s="166"/>
      <c r="H37" s="166"/>
      <c r="I37" s="166"/>
      <c r="J37" s="166"/>
      <c r="K37" s="166"/>
      <c r="L37" s="166"/>
      <c r="M37" s="166"/>
      <c r="N37" s="166">
        <v>699</v>
      </c>
      <c r="O37" s="167"/>
    </row>
    <row r="38" spans="1:15">
      <c r="A38" s="127">
        <v>2022</v>
      </c>
      <c r="B38" s="95" t="s">
        <v>183</v>
      </c>
      <c r="C38" s="127" t="s">
        <v>184</v>
      </c>
      <c r="D38" s="166"/>
      <c r="E38" s="166"/>
      <c r="F38" s="166"/>
      <c r="G38" s="166"/>
      <c r="H38" s="166"/>
      <c r="I38" s="166">
        <v>1005</v>
      </c>
      <c r="J38" s="166">
        <v>1005</v>
      </c>
      <c r="K38" s="166">
        <v>1017</v>
      </c>
      <c r="L38" s="166"/>
      <c r="M38" s="166"/>
      <c r="N38" s="166"/>
      <c r="O38" s="167"/>
    </row>
    <row r="39" spans="1:15">
      <c r="A39" s="127">
        <v>2022</v>
      </c>
      <c r="B39" s="95" t="s">
        <v>215</v>
      </c>
      <c r="C39" s="127" t="s">
        <v>216</v>
      </c>
      <c r="D39" s="166"/>
      <c r="E39" s="166">
        <v>336</v>
      </c>
      <c r="F39" s="166"/>
      <c r="G39" s="166"/>
      <c r="H39" s="166">
        <v>343</v>
      </c>
      <c r="I39" s="166">
        <v>343</v>
      </c>
      <c r="J39" s="166">
        <v>343</v>
      </c>
      <c r="K39" s="166">
        <v>343</v>
      </c>
      <c r="L39" s="166">
        <v>343</v>
      </c>
      <c r="M39" s="166">
        <v>343</v>
      </c>
      <c r="N39" s="166">
        <v>343</v>
      </c>
      <c r="O39" s="167">
        <v>343</v>
      </c>
    </row>
    <row r="40" spans="1:15">
      <c r="A40" s="127">
        <v>2022</v>
      </c>
      <c r="B40" s="95" t="s">
        <v>217</v>
      </c>
      <c r="C40" s="127" t="s">
        <v>218</v>
      </c>
      <c r="D40" s="166"/>
      <c r="E40" s="166"/>
      <c r="F40" s="166"/>
      <c r="G40" s="166"/>
      <c r="H40" s="166"/>
      <c r="I40" s="166">
        <v>370</v>
      </c>
      <c r="J40" s="166">
        <v>370</v>
      </c>
      <c r="K40" s="166">
        <v>370</v>
      </c>
      <c r="L40" s="166">
        <v>397</v>
      </c>
      <c r="M40" s="166">
        <v>397</v>
      </c>
      <c r="N40" s="166">
        <v>397</v>
      </c>
      <c r="O40" s="167"/>
    </row>
    <row r="41" spans="1:15">
      <c r="A41" s="127">
        <v>2022</v>
      </c>
      <c r="B41" s="95" t="s">
        <v>240</v>
      </c>
      <c r="C41" s="127" t="s">
        <v>241</v>
      </c>
      <c r="D41" s="166"/>
      <c r="E41" s="166"/>
      <c r="F41" s="166"/>
      <c r="G41" s="166"/>
      <c r="H41" s="166"/>
      <c r="I41" s="166"/>
      <c r="J41" s="166"/>
      <c r="K41" s="166"/>
      <c r="L41" s="166"/>
      <c r="M41" s="166"/>
      <c r="N41" s="166">
        <v>254</v>
      </c>
      <c r="O41" s="167"/>
    </row>
    <row r="42" spans="1:15">
      <c r="A42" s="127">
        <v>2022</v>
      </c>
      <c r="B42" s="95" t="s">
        <v>246</v>
      </c>
      <c r="C42" s="127" t="s">
        <v>247</v>
      </c>
      <c r="D42" s="166"/>
      <c r="E42" s="166"/>
      <c r="F42" s="166"/>
      <c r="G42" s="166"/>
      <c r="H42" s="166"/>
      <c r="I42" s="166"/>
      <c r="J42" s="166"/>
      <c r="K42" s="166"/>
      <c r="L42" s="166">
        <v>370</v>
      </c>
      <c r="M42" s="166"/>
      <c r="N42" s="166"/>
      <c r="O42" s="167"/>
    </row>
    <row r="43" spans="1:15">
      <c r="A43" s="127">
        <v>2022</v>
      </c>
      <c r="B43" s="95" t="s">
        <v>248</v>
      </c>
      <c r="C43" s="127" t="s">
        <v>249</v>
      </c>
      <c r="D43" s="166"/>
      <c r="E43" s="166"/>
      <c r="F43" s="166"/>
      <c r="G43" s="166"/>
      <c r="H43" s="166"/>
      <c r="I43" s="166">
        <v>5080</v>
      </c>
      <c r="J43" s="166">
        <v>5080</v>
      </c>
      <c r="K43" s="166">
        <v>5080</v>
      </c>
      <c r="L43" s="166">
        <v>5206</v>
      </c>
      <c r="M43" s="166">
        <v>5206</v>
      </c>
      <c r="N43" s="166">
        <v>5206</v>
      </c>
      <c r="O43" s="167"/>
    </row>
    <row r="44" spans="1:15">
      <c r="A44" s="127">
        <v>2022</v>
      </c>
      <c r="B44" s="95" t="s">
        <v>250</v>
      </c>
      <c r="C44" s="127" t="s">
        <v>251</v>
      </c>
      <c r="D44" s="166"/>
      <c r="E44" s="166"/>
      <c r="F44" s="166"/>
      <c r="G44" s="166"/>
      <c r="H44" s="166"/>
      <c r="I44" s="166">
        <v>4236</v>
      </c>
      <c r="J44" s="166">
        <v>4236</v>
      </c>
      <c r="K44" s="166">
        <v>4236</v>
      </c>
      <c r="L44" s="166">
        <v>4236</v>
      </c>
      <c r="M44" s="166">
        <v>4270</v>
      </c>
      <c r="N44" s="166">
        <v>4270</v>
      </c>
      <c r="O44" s="167">
        <v>4270</v>
      </c>
    </row>
    <row r="45" spans="1:15">
      <c r="A45" s="127">
        <v>2022</v>
      </c>
      <c r="B45" s="95" t="s">
        <v>274</v>
      </c>
      <c r="C45" s="127" t="s">
        <v>261</v>
      </c>
      <c r="D45" s="166"/>
      <c r="E45" s="166"/>
      <c r="F45" s="166"/>
      <c r="G45" s="166"/>
      <c r="H45" s="166"/>
      <c r="I45" s="166"/>
      <c r="J45" s="166"/>
      <c r="K45" s="166"/>
      <c r="L45" s="166">
        <v>4815</v>
      </c>
      <c r="M45" s="166"/>
      <c r="N45" s="166">
        <v>4868</v>
      </c>
      <c r="O45" s="167"/>
    </row>
    <row r="46" spans="1:15">
      <c r="A46" s="127">
        <v>2022</v>
      </c>
      <c r="B46" s="95" t="s">
        <v>283</v>
      </c>
      <c r="C46" s="127" t="s">
        <v>284</v>
      </c>
      <c r="D46" s="166"/>
      <c r="E46" s="166"/>
      <c r="F46" s="166"/>
      <c r="G46" s="166">
        <v>704</v>
      </c>
      <c r="H46" s="166">
        <v>704</v>
      </c>
      <c r="I46" s="166">
        <v>704</v>
      </c>
      <c r="J46" s="166">
        <v>704</v>
      </c>
      <c r="K46" s="166">
        <v>704</v>
      </c>
      <c r="L46" s="166">
        <v>704</v>
      </c>
      <c r="M46" s="166">
        <v>704</v>
      </c>
      <c r="N46" s="166">
        <v>704</v>
      </c>
      <c r="O46" s="167">
        <v>704</v>
      </c>
    </row>
    <row r="47" spans="1:15">
      <c r="A47" s="127">
        <v>2022</v>
      </c>
      <c r="B47" s="95" t="s">
        <v>292</v>
      </c>
      <c r="C47" s="127" t="s">
        <v>293</v>
      </c>
      <c r="D47" s="166"/>
      <c r="E47" s="166"/>
      <c r="F47" s="166"/>
      <c r="G47" s="166"/>
      <c r="H47" s="166"/>
      <c r="I47" s="166">
        <v>612</v>
      </c>
      <c r="J47" s="166"/>
      <c r="K47" s="166"/>
      <c r="L47" s="166">
        <v>609</v>
      </c>
      <c r="M47" s="166">
        <v>589</v>
      </c>
      <c r="N47" s="166"/>
      <c r="O47" s="167"/>
    </row>
    <row r="48" spans="1:15">
      <c r="A48" s="127">
        <v>2022</v>
      </c>
      <c r="B48" s="95" t="s">
        <v>314</v>
      </c>
      <c r="C48" s="127" t="s">
        <v>315</v>
      </c>
      <c r="D48" s="166"/>
      <c r="E48" s="166"/>
      <c r="F48" s="166"/>
      <c r="G48" s="166"/>
      <c r="H48" s="166"/>
      <c r="I48" s="166">
        <v>562</v>
      </c>
      <c r="J48" s="166">
        <v>562</v>
      </c>
      <c r="K48" s="166">
        <v>562</v>
      </c>
      <c r="L48" s="166">
        <v>587</v>
      </c>
      <c r="M48" s="166">
        <v>587</v>
      </c>
      <c r="N48" s="166">
        <v>587</v>
      </c>
      <c r="O48" s="167"/>
    </row>
    <row r="49" spans="1:15">
      <c r="A49" s="127">
        <v>2022</v>
      </c>
      <c r="B49" s="95">
        <v>1273</v>
      </c>
      <c r="C49" s="127" t="s">
        <v>353</v>
      </c>
      <c r="D49" s="166"/>
      <c r="E49" s="166"/>
      <c r="F49" s="166"/>
      <c r="G49" s="166"/>
      <c r="H49" s="166"/>
      <c r="I49" s="166">
        <v>644</v>
      </c>
      <c r="J49" s="166">
        <v>644</v>
      </c>
      <c r="K49" s="166">
        <v>644</v>
      </c>
      <c r="L49" s="166">
        <v>638</v>
      </c>
      <c r="M49" s="166">
        <v>638</v>
      </c>
      <c r="N49" s="166">
        <v>638</v>
      </c>
      <c r="O49" s="167"/>
    </row>
    <row r="50" spans="1:15">
      <c r="A50" s="127">
        <v>2022</v>
      </c>
      <c r="B50" s="95">
        <v>1494</v>
      </c>
      <c r="C50" s="127" t="s">
        <v>419</v>
      </c>
      <c r="D50" s="166"/>
      <c r="E50" s="166"/>
      <c r="F50" s="166"/>
      <c r="G50" s="166"/>
      <c r="H50" s="166"/>
      <c r="I50" s="166"/>
      <c r="J50" s="166"/>
      <c r="K50" s="166"/>
      <c r="L50" s="166"/>
      <c r="M50" s="166"/>
      <c r="N50" s="166">
        <v>1628</v>
      </c>
      <c r="O50" s="167"/>
    </row>
    <row r="51" spans="1:15">
      <c r="A51" s="127">
        <v>2022</v>
      </c>
      <c r="B51" s="95">
        <v>1780</v>
      </c>
      <c r="C51" s="127" t="s">
        <v>435</v>
      </c>
      <c r="D51" s="166"/>
      <c r="E51" s="166"/>
      <c r="F51" s="166"/>
      <c r="G51" s="166"/>
      <c r="H51" s="166"/>
      <c r="I51" s="166">
        <v>2886</v>
      </c>
      <c r="J51" s="166">
        <v>2886</v>
      </c>
      <c r="K51" s="166">
        <v>2886</v>
      </c>
      <c r="L51" s="166">
        <v>3237</v>
      </c>
      <c r="M51" s="166">
        <v>3237</v>
      </c>
      <c r="N51" s="166">
        <v>3237</v>
      </c>
      <c r="O51" s="167"/>
    </row>
    <row r="52" spans="1:15">
      <c r="A52" s="127">
        <v>2022</v>
      </c>
      <c r="B52" s="95">
        <v>1880</v>
      </c>
      <c r="C52" s="127" t="s">
        <v>441</v>
      </c>
      <c r="D52" s="166"/>
      <c r="E52" s="166"/>
      <c r="F52" s="166"/>
      <c r="G52" s="166"/>
      <c r="H52" s="166"/>
      <c r="I52" s="166">
        <v>4579</v>
      </c>
      <c r="J52" s="166">
        <v>4579</v>
      </c>
      <c r="K52" s="166">
        <v>4579</v>
      </c>
      <c r="L52" s="166">
        <v>4679</v>
      </c>
      <c r="M52" s="166">
        <v>4679</v>
      </c>
      <c r="N52" s="166">
        <v>4679</v>
      </c>
      <c r="O52" s="167"/>
    </row>
    <row r="53" spans="1:15">
      <c r="A53" s="127">
        <v>2022</v>
      </c>
      <c r="B53" s="95">
        <v>1980</v>
      </c>
      <c r="C53" s="127" t="s">
        <v>458</v>
      </c>
      <c r="D53" s="166"/>
      <c r="E53" s="166"/>
      <c r="F53" s="166"/>
      <c r="G53" s="166"/>
      <c r="H53" s="166"/>
      <c r="I53" s="166"/>
      <c r="J53" s="166"/>
      <c r="K53" s="166"/>
      <c r="L53" s="166"/>
      <c r="M53" s="166"/>
      <c r="N53" s="166">
        <v>4935</v>
      </c>
      <c r="O53" s="167"/>
    </row>
    <row r="54" spans="1:15">
      <c r="A54" s="127">
        <v>2022</v>
      </c>
      <c r="B54" s="95">
        <v>1982</v>
      </c>
      <c r="C54" s="127" t="s">
        <v>460</v>
      </c>
      <c r="D54" s="166"/>
      <c r="E54" s="166"/>
      <c r="F54" s="166"/>
      <c r="G54" s="166"/>
      <c r="H54" s="166"/>
      <c r="I54" s="166"/>
      <c r="J54" s="166"/>
      <c r="K54" s="166"/>
      <c r="L54" s="166"/>
      <c r="M54" s="166">
        <v>574</v>
      </c>
      <c r="N54" s="166"/>
      <c r="O54" s="167"/>
    </row>
    <row r="55" spans="1:15">
      <c r="A55" s="127">
        <v>2022</v>
      </c>
      <c r="B55" s="95">
        <v>1984</v>
      </c>
      <c r="C55" s="127" t="s">
        <v>462</v>
      </c>
      <c r="D55" s="166"/>
      <c r="E55" s="166"/>
      <c r="F55" s="166"/>
      <c r="G55" s="166"/>
      <c r="H55" s="166"/>
      <c r="I55" s="166"/>
      <c r="J55" s="166"/>
      <c r="K55" s="166"/>
      <c r="L55" s="166"/>
      <c r="M55" s="166"/>
      <c r="N55" s="166">
        <v>629</v>
      </c>
      <c r="O55" s="167"/>
    </row>
    <row r="56" spans="1:15">
      <c r="A56" s="127">
        <v>2022</v>
      </c>
      <c r="B56" s="95">
        <v>2104</v>
      </c>
      <c r="C56" s="127" t="s">
        <v>479</v>
      </c>
      <c r="D56" s="166"/>
      <c r="E56" s="166"/>
      <c r="F56" s="166">
        <v>395</v>
      </c>
      <c r="G56" s="166"/>
      <c r="H56" s="166"/>
      <c r="I56" s="166">
        <v>406</v>
      </c>
      <c r="J56" s="166">
        <v>400</v>
      </c>
      <c r="K56" s="166"/>
      <c r="L56" s="166"/>
      <c r="M56" s="166"/>
      <c r="N56" s="166"/>
      <c r="O56" s="167"/>
    </row>
    <row r="57" spans="1:15">
      <c r="A57" s="127">
        <v>2022</v>
      </c>
      <c r="B57" s="95">
        <v>2260</v>
      </c>
      <c r="C57" s="127" t="s">
        <v>488</v>
      </c>
      <c r="D57" s="166">
        <v>418</v>
      </c>
      <c r="E57" s="166"/>
      <c r="F57" s="166">
        <v>418</v>
      </c>
      <c r="G57" s="166">
        <v>418</v>
      </c>
      <c r="H57" s="166">
        <v>418</v>
      </c>
      <c r="I57" s="166">
        <v>418</v>
      </c>
      <c r="J57" s="166">
        <v>418</v>
      </c>
      <c r="K57" s="166">
        <v>418</v>
      </c>
      <c r="L57" s="166">
        <v>418</v>
      </c>
      <c r="M57" s="166">
        <v>418</v>
      </c>
      <c r="N57" s="166">
        <v>418</v>
      </c>
      <c r="O57" s="167">
        <v>418</v>
      </c>
    </row>
    <row r="58" spans="1:15" ht="14.25" thickBot="1">
      <c r="A58" s="170">
        <v>2022</v>
      </c>
      <c r="B58" s="171">
        <v>2401</v>
      </c>
      <c r="C58" s="170" t="s">
        <v>503</v>
      </c>
      <c r="D58" s="172"/>
      <c r="E58" s="172"/>
      <c r="F58" s="172"/>
      <c r="G58" s="172"/>
      <c r="H58" s="172"/>
      <c r="I58" s="172">
        <v>287</v>
      </c>
      <c r="J58" s="172"/>
      <c r="K58" s="172"/>
      <c r="L58" s="172"/>
      <c r="M58" s="172"/>
      <c r="N58" s="172"/>
      <c r="O58" s="173"/>
    </row>
    <row r="59" spans="1:15">
      <c r="A59" s="127">
        <v>2021</v>
      </c>
      <c r="B59" s="95" t="s">
        <v>274</v>
      </c>
      <c r="C59" s="127" t="s">
        <v>261</v>
      </c>
      <c r="D59" s="166"/>
      <c r="E59" s="166"/>
      <c r="F59" s="166"/>
      <c r="G59" s="166"/>
      <c r="H59" s="166"/>
      <c r="I59" s="166"/>
      <c r="J59" s="166"/>
      <c r="K59" s="166"/>
      <c r="L59" s="166"/>
      <c r="M59" s="166"/>
      <c r="N59" s="166"/>
      <c r="O59" s="167">
        <v>4132</v>
      </c>
    </row>
    <row r="60" spans="1:15">
      <c r="A60" s="127">
        <v>2021</v>
      </c>
      <c r="B60" s="95" t="s">
        <v>296</v>
      </c>
      <c r="C60" s="127" t="s">
        <v>297</v>
      </c>
      <c r="D60" s="166"/>
      <c r="E60" s="166"/>
      <c r="F60" s="166"/>
      <c r="G60" s="166"/>
      <c r="H60" s="166">
        <v>582</v>
      </c>
      <c r="I60" s="166"/>
      <c r="J60" s="166"/>
      <c r="K60" s="166"/>
      <c r="L60" s="166"/>
      <c r="M60" s="166"/>
      <c r="N60" s="166"/>
      <c r="O60" s="167"/>
    </row>
    <row r="61" spans="1:15">
      <c r="A61" s="127">
        <v>2021</v>
      </c>
      <c r="B61" s="95" t="s">
        <v>319</v>
      </c>
      <c r="C61" s="127" t="s">
        <v>320</v>
      </c>
      <c r="D61" s="166"/>
      <c r="E61" s="166"/>
      <c r="F61" s="166"/>
      <c r="G61" s="166"/>
      <c r="H61" s="166"/>
      <c r="I61" s="166"/>
      <c r="J61" s="166"/>
      <c r="K61" s="166"/>
      <c r="L61" s="166">
        <v>995</v>
      </c>
      <c r="M61" s="166"/>
      <c r="N61" s="166"/>
      <c r="O61" s="167"/>
    </row>
    <row r="62" spans="1:15">
      <c r="A62" s="127">
        <v>2021</v>
      </c>
      <c r="B62" s="95">
        <v>1880</v>
      </c>
      <c r="C62" s="127" t="s">
        <v>441</v>
      </c>
      <c r="D62" s="166"/>
      <c r="E62" s="166"/>
      <c r="F62" s="166"/>
      <c r="G62" s="166"/>
      <c r="H62" s="166"/>
      <c r="I62" s="166"/>
      <c r="J62" s="166"/>
      <c r="K62" s="166"/>
      <c r="L62" s="166"/>
      <c r="M62" s="166"/>
      <c r="N62" s="166"/>
      <c r="O62" s="167">
        <v>4563</v>
      </c>
    </row>
    <row r="63" spans="1:15" ht="14.25" thickBot="1">
      <c r="A63" s="170">
        <v>2021</v>
      </c>
      <c r="B63" s="171">
        <v>2260</v>
      </c>
      <c r="C63" s="170" t="s">
        <v>488</v>
      </c>
      <c r="D63" s="172"/>
      <c r="E63" s="172"/>
      <c r="F63" s="172"/>
      <c r="G63" s="172"/>
      <c r="H63" s="172"/>
      <c r="I63" s="172"/>
      <c r="J63" s="172">
        <v>422</v>
      </c>
      <c r="K63" s="172"/>
      <c r="L63" s="172">
        <v>413</v>
      </c>
      <c r="M63" s="172">
        <v>413</v>
      </c>
      <c r="N63" s="172">
        <v>418</v>
      </c>
      <c r="O63" s="173">
        <v>418</v>
      </c>
    </row>
    <row r="64" spans="1:15">
      <c r="A64" s="127">
        <v>2020</v>
      </c>
      <c r="B64" s="95">
        <v>2260</v>
      </c>
      <c r="C64" s="127" t="s">
        <v>488</v>
      </c>
      <c r="D64" s="166"/>
      <c r="E64" s="166"/>
      <c r="F64" s="166">
        <v>455</v>
      </c>
      <c r="G64" s="166">
        <v>455</v>
      </c>
      <c r="H64" s="166">
        <v>455</v>
      </c>
      <c r="I64" s="166">
        <v>455</v>
      </c>
      <c r="J64" s="166">
        <v>441</v>
      </c>
      <c r="K64" s="166">
        <v>441</v>
      </c>
      <c r="L64" s="166">
        <v>441</v>
      </c>
      <c r="M64" s="166">
        <v>441</v>
      </c>
      <c r="N64" s="166"/>
      <c r="O64" s="167">
        <v>441</v>
      </c>
    </row>
    <row r="65" spans="1:15" ht="14.25" thickBot="1">
      <c r="A65" s="170">
        <v>2020</v>
      </c>
      <c r="B65" s="171">
        <v>2425</v>
      </c>
      <c r="C65" s="170" t="s">
        <v>511</v>
      </c>
      <c r="D65" s="172">
        <v>147</v>
      </c>
      <c r="E65" s="172"/>
      <c r="F65" s="172"/>
      <c r="G65" s="172"/>
      <c r="H65" s="172"/>
      <c r="I65" s="172"/>
      <c r="J65" s="172"/>
      <c r="K65" s="172"/>
      <c r="L65" s="172"/>
      <c r="M65" s="172"/>
      <c r="N65" s="172"/>
      <c r="O65" s="173"/>
    </row>
    <row r="66" spans="1:15" ht="14.25" thickBot="1">
      <c r="A66" s="170">
        <v>2019</v>
      </c>
      <c r="B66" s="171" t="s">
        <v>248</v>
      </c>
      <c r="C66" s="170" t="s">
        <v>249</v>
      </c>
      <c r="D66" s="172">
        <v>4854</v>
      </c>
      <c r="E66" s="172"/>
      <c r="F66" s="172"/>
      <c r="G66" s="172"/>
      <c r="H66" s="172"/>
      <c r="I66" s="172"/>
      <c r="J66" s="172"/>
      <c r="K66" s="172"/>
      <c r="L66" s="172"/>
      <c r="M66" s="172"/>
      <c r="N66" s="172"/>
      <c r="O66" s="173"/>
    </row>
    <row r="67" spans="1:15">
      <c r="A67" s="127">
        <v>2017</v>
      </c>
      <c r="B67" s="95" t="s">
        <v>215</v>
      </c>
      <c r="C67" s="127" t="s">
        <v>216</v>
      </c>
      <c r="D67" s="166"/>
      <c r="E67" s="166"/>
      <c r="F67" s="166"/>
      <c r="G67" s="166"/>
      <c r="H67" s="166">
        <v>335</v>
      </c>
      <c r="I67" s="166"/>
      <c r="J67" s="166"/>
      <c r="K67" s="166"/>
      <c r="L67" s="166"/>
      <c r="M67" s="166"/>
      <c r="N67" s="166"/>
      <c r="O67" s="167"/>
    </row>
    <row r="68" spans="1:15">
      <c r="A68" s="127">
        <v>2017</v>
      </c>
      <c r="B68" s="95" t="s">
        <v>252</v>
      </c>
      <c r="C68" s="127" t="s">
        <v>253</v>
      </c>
      <c r="D68" s="166"/>
      <c r="E68" s="166"/>
      <c r="F68" s="166">
        <v>455</v>
      </c>
      <c r="G68" s="166"/>
      <c r="H68" s="166"/>
      <c r="I68" s="166"/>
      <c r="J68" s="166"/>
      <c r="K68" s="166"/>
      <c r="L68" s="166"/>
      <c r="M68" s="166"/>
      <c r="N68" s="166"/>
      <c r="O68" s="167"/>
    </row>
    <row r="69" spans="1:15">
      <c r="A69" s="127">
        <v>2017</v>
      </c>
      <c r="B69" s="95" t="s">
        <v>272</v>
      </c>
      <c r="C69" s="127" t="s">
        <v>273</v>
      </c>
      <c r="D69" s="166"/>
      <c r="E69" s="166"/>
      <c r="F69" s="166">
        <v>414</v>
      </c>
      <c r="G69" s="166"/>
      <c r="H69" s="166"/>
      <c r="I69" s="166"/>
      <c r="J69" s="166"/>
      <c r="K69" s="166"/>
      <c r="L69" s="166"/>
      <c r="M69" s="166"/>
      <c r="N69" s="166"/>
      <c r="O69" s="167"/>
    </row>
    <row r="70" spans="1:15">
      <c r="A70" s="127">
        <v>2017</v>
      </c>
      <c r="B70" s="95" t="s">
        <v>306</v>
      </c>
      <c r="C70" s="127" t="s">
        <v>307</v>
      </c>
      <c r="D70" s="166"/>
      <c r="E70" s="166"/>
      <c r="F70" s="166"/>
      <c r="G70" s="166"/>
      <c r="H70" s="166"/>
      <c r="I70" s="166">
        <v>313</v>
      </c>
      <c r="J70" s="166"/>
      <c r="K70" s="166"/>
      <c r="L70" s="166"/>
      <c r="M70" s="166"/>
      <c r="N70" s="166"/>
      <c r="O70" s="167"/>
    </row>
    <row r="71" spans="1:15">
      <c r="A71" s="127">
        <v>2017</v>
      </c>
      <c r="B71" s="95" t="s">
        <v>308</v>
      </c>
      <c r="C71" s="127" t="s">
        <v>309</v>
      </c>
      <c r="D71" s="166">
        <v>316</v>
      </c>
      <c r="E71" s="166">
        <v>316</v>
      </c>
      <c r="F71" s="166">
        <v>316</v>
      </c>
      <c r="G71" s="166">
        <v>316</v>
      </c>
      <c r="H71" s="166">
        <v>316</v>
      </c>
      <c r="I71" s="166">
        <v>286</v>
      </c>
      <c r="J71" s="166">
        <v>286</v>
      </c>
      <c r="K71" s="166">
        <v>286</v>
      </c>
      <c r="L71" s="166">
        <v>286</v>
      </c>
      <c r="M71" s="166">
        <v>286</v>
      </c>
      <c r="N71" s="166">
        <v>286</v>
      </c>
      <c r="O71" s="167"/>
    </row>
    <row r="72" spans="1:15">
      <c r="A72" s="127">
        <v>2017</v>
      </c>
      <c r="B72" s="95">
        <v>1230</v>
      </c>
      <c r="C72" s="127" t="s">
        <v>338</v>
      </c>
      <c r="D72" s="166">
        <v>594</v>
      </c>
      <c r="E72" s="166">
        <v>608</v>
      </c>
      <c r="F72" s="166"/>
      <c r="G72" s="166"/>
      <c r="H72" s="166"/>
      <c r="I72" s="166"/>
      <c r="J72" s="166"/>
      <c r="K72" s="166"/>
      <c r="L72" s="166"/>
      <c r="M72" s="166"/>
      <c r="N72" s="166"/>
      <c r="O72" s="167"/>
    </row>
    <row r="73" spans="1:15">
      <c r="A73" s="127">
        <v>2017</v>
      </c>
      <c r="B73" s="95">
        <v>1275</v>
      </c>
      <c r="C73" s="127" t="s">
        <v>354</v>
      </c>
      <c r="D73" s="166"/>
      <c r="E73" s="166"/>
      <c r="F73" s="166">
        <v>265</v>
      </c>
      <c r="G73" s="166"/>
      <c r="H73" s="166"/>
      <c r="I73" s="166"/>
      <c r="J73" s="166"/>
      <c r="K73" s="166"/>
      <c r="L73" s="166"/>
      <c r="M73" s="166"/>
      <c r="N73" s="166"/>
      <c r="O73" s="167"/>
    </row>
    <row r="74" spans="1:15">
      <c r="A74" s="127">
        <v>2017</v>
      </c>
      <c r="B74" s="95">
        <v>1283</v>
      </c>
      <c r="C74" s="127" t="s">
        <v>361</v>
      </c>
      <c r="D74" s="166">
        <v>4834</v>
      </c>
      <c r="E74" s="166">
        <v>4834</v>
      </c>
      <c r="F74" s="166">
        <v>4834</v>
      </c>
      <c r="G74" s="166">
        <v>4834</v>
      </c>
      <c r="H74" s="166">
        <v>4834</v>
      </c>
      <c r="I74" s="166">
        <v>4834</v>
      </c>
      <c r="J74" s="166">
        <v>4952</v>
      </c>
      <c r="K74" s="166">
        <v>4952</v>
      </c>
      <c r="L74" s="166">
        <v>4952</v>
      </c>
      <c r="M74" s="166">
        <v>4952</v>
      </c>
      <c r="N74" s="166">
        <v>4952</v>
      </c>
      <c r="O74" s="167">
        <v>4952</v>
      </c>
    </row>
    <row r="75" spans="1:15">
      <c r="A75" s="127">
        <v>2017</v>
      </c>
      <c r="B75" s="95">
        <v>1291</v>
      </c>
      <c r="C75" s="127" t="s">
        <v>367</v>
      </c>
      <c r="D75" s="166"/>
      <c r="E75" s="166"/>
      <c r="F75" s="166">
        <v>997</v>
      </c>
      <c r="G75" s="166"/>
      <c r="H75" s="166"/>
      <c r="I75" s="166"/>
      <c r="J75" s="166"/>
      <c r="K75" s="166"/>
      <c r="L75" s="166"/>
      <c r="M75" s="166"/>
      <c r="N75" s="166"/>
      <c r="O75" s="167"/>
    </row>
    <row r="76" spans="1:15">
      <c r="A76" s="127">
        <v>2017</v>
      </c>
      <c r="B76" s="95">
        <v>1470</v>
      </c>
      <c r="C76" s="127" t="s">
        <v>402</v>
      </c>
      <c r="D76" s="166"/>
      <c r="E76" s="166"/>
      <c r="F76" s="166"/>
      <c r="G76" s="166"/>
      <c r="H76" s="166"/>
      <c r="I76" s="166"/>
      <c r="J76" s="166">
        <v>616</v>
      </c>
      <c r="K76" s="166"/>
      <c r="L76" s="166"/>
      <c r="M76" s="166"/>
      <c r="N76" s="166"/>
      <c r="O76" s="167"/>
    </row>
    <row r="77" spans="1:15">
      <c r="A77" s="127">
        <v>2017</v>
      </c>
      <c r="B77" s="95">
        <v>1761</v>
      </c>
      <c r="C77" s="127" t="s">
        <v>429</v>
      </c>
      <c r="D77" s="166"/>
      <c r="E77" s="166"/>
      <c r="F77" s="166"/>
      <c r="G77" s="166"/>
      <c r="H77" s="166">
        <v>395</v>
      </c>
      <c r="I77" s="166"/>
      <c r="J77" s="166"/>
      <c r="K77" s="166"/>
      <c r="L77" s="166"/>
      <c r="M77" s="166"/>
      <c r="N77" s="166"/>
      <c r="O77" s="167"/>
    </row>
    <row r="78" spans="1:15">
      <c r="A78" s="127">
        <v>2017</v>
      </c>
      <c r="B78" s="95">
        <v>1883</v>
      </c>
      <c r="C78" s="127" t="s">
        <v>450</v>
      </c>
      <c r="D78" s="166">
        <v>1072</v>
      </c>
      <c r="E78" s="166"/>
      <c r="F78" s="166"/>
      <c r="G78" s="166"/>
      <c r="H78" s="166"/>
      <c r="I78" s="166"/>
      <c r="J78" s="166"/>
      <c r="K78" s="166"/>
      <c r="L78" s="166"/>
      <c r="M78" s="166"/>
      <c r="N78" s="166"/>
      <c r="O78" s="167"/>
    </row>
    <row r="79" spans="1:15">
      <c r="A79" s="127">
        <v>2017</v>
      </c>
      <c r="B79" s="95">
        <v>1983</v>
      </c>
      <c r="C79" s="127" t="s">
        <v>461</v>
      </c>
      <c r="D79" s="166"/>
      <c r="E79" s="166"/>
      <c r="F79" s="166"/>
      <c r="G79" s="166"/>
      <c r="H79" s="166"/>
      <c r="I79" s="166"/>
      <c r="J79" s="166"/>
      <c r="K79" s="166">
        <v>1134</v>
      </c>
      <c r="L79" s="166"/>
      <c r="M79" s="166"/>
      <c r="N79" s="166">
        <v>1095</v>
      </c>
      <c r="O79" s="167"/>
    </row>
    <row r="80" spans="1:15">
      <c r="A80" s="127">
        <v>2017</v>
      </c>
      <c r="B80" s="95">
        <v>2023</v>
      </c>
      <c r="C80" s="127" t="s">
        <v>464</v>
      </c>
      <c r="D80" s="166">
        <v>415</v>
      </c>
      <c r="E80" s="166"/>
      <c r="F80" s="166"/>
      <c r="G80" s="166"/>
      <c r="H80" s="166"/>
      <c r="I80" s="166"/>
      <c r="J80" s="166"/>
      <c r="K80" s="166"/>
      <c r="L80" s="166"/>
      <c r="M80" s="166"/>
      <c r="N80" s="166"/>
      <c r="O80" s="167"/>
    </row>
    <row r="81" spans="1:15" ht="14.25" thickBot="1">
      <c r="A81" s="170">
        <v>2017</v>
      </c>
      <c r="B81" s="171">
        <v>2463</v>
      </c>
      <c r="C81" s="170" t="s">
        <v>514</v>
      </c>
      <c r="D81" s="172">
        <v>151</v>
      </c>
      <c r="E81" s="172">
        <v>151</v>
      </c>
      <c r="F81" s="172">
        <v>151</v>
      </c>
      <c r="G81" s="172">
        <v>151</v>
      </c>
      <c r="H81" s="172">
        <v>151</v>
      </c>
      <c r="I81" s="172">
        <v>151</v>
      </c>
      <c r="J81" s="172">
        <v>96</v>
      </c>
      <c r="K81" s="172">
        <v>96</v>
      </c>
      <c r="L81" s="172">
        <v>96</v>
      </c>
      <c r="M81" s="172">
        <v>96</v>
      </c>
      <c r="N81" s="172">
        <v>96</v>
      </c>
      <c r="O81" s="173">
        <v>96</v>
      </c>
    </row>
    <row r="82" spans="1:15">
      <c r="A82" s="127">
        <v>2016</v>
      </c>
      <c r="B82" s="95" t="s">
        <v>162</v>
      </c>
      <c r="C82" s="127" t="s">
        <v>163</v>
      </c>
      <c r="D82" s="166"/>
      <c r="E82" s="166"/>
      <c r="F82" s="166"/>
      <c r="G82" s="166"/>
      <c r="H82" s="166"/>
      <c r="I82" s="166"/>
      <c r="J82" s="166"/>
      <c r="K82" s="166"/>
      <c r="L82" s="166"/>
      <c r="M82" s="166"/>
      <c r="N82" s="166">
        <v>402</v>
      </c>
      <c r="O82" s="167"/>
    </row>
    <row r="83" spans="1:15">
      <c r="A83" s="127">
        <v>2016</v>
      </c>
      <c r="B83" s="95" t="s">
        <v>199</v>
      </c>
      <c r="C83" s="127" t="s">
        <v>200</v>
      </c>
      <c r="D83" s="166"/>
      <c r="E83" s="166"/>
      <c r="F83" s="166"/>
      <c r="G83" s="166"/>
      <c r="H83" s="166"/>
      <c r="I83" s="166"/>
      <c r="J83" s="166"/>
      <c r="K83" s="166">
        <v>398</v>
      </c>
      <c r="L83" s="166"/>
      <c r="M83" s="166"/>
      <c r="N83" s="166"/>
      <c r="O83" s="167">
        <v>406</v>
      </c>
    </row>
    <row r="84" spans="1:15">
      <c r="A84" s="127">
        <v>2016</v>
      </c>
      <c r="B84" s="95" t="s">
        <v>203</v>
      </c>
      <c r="C84" s="127" t="s">
        <v>204</v>
      </c>
      <c r="D84" s="166"/>
      <c r="E84" s="166">
        <v>288</v>
      </c>
      <c r="F84" s="166">
        <v>288</v>
      </c>
      <c r="G84" s="166">
        <v>285</v>
      </c>
      <c r="H84" s="166">
        <v>285</v>
      </c>
      <c r="I84" s="166">
        <v>285</v>
      </c>
      <c r="J84" s="166"/>
      <c r="K84" s="166"/>
      <c r="L84" s="166"/>
      <c r="M84" s="166"/>
      <c r="N84" s="166"/>
      <c r="O84" s="167"/>
    </row>
    <row r="85" spans="1:15">
      <c r="A85" s="127">
        <v>2016</v>
      </c>
      <c r="B85" s="95" t="s">
        <v>272</v>
      </c>
      <c r="C85" s="127" t="s">
        <v>273</v>
      </c>
      <c r="D85" s="166"/>
      <c r="E85" s="166"/>
      <c r="F85" s="166"/>
      <c r="G85" s="166"/>
      <c r="H85" s="166"/>
      <c r="I85" s="166"/>
      <c r="J85" s="166">
        <v>416</v>
      </c>
      <c r="K85" s="166"/>
      <c r="L85" s="166"/>
      <c r="M85" s="166"/>
      <c r="N85" s="166"/>
      <c r="O85" s="167"/>
    </row>
    <row r="86" spans="1:15">
      <c r="A86" s="127">
        <v>2016</v>
      </c>
      <c r="B86" s="95" t="s">
        <v>308</v>
      </c>
      <c r="C86" s="127" t="s">
        <v>309</v>
      </c>
      <c r="D86" s="166"/>
      <c r="E86" s="166"/>
      <c r="F86" s="166"/>
      <c r="G86" s="166"/>
      <c r="H86" s="166"/>
      <c r="I86" s="166"/>
      <c r="J86" s="166"/>
      <c r="K86" s="166"/>
      <c r="L86" s="166"/>
      <c r="M86" s="166"/>
      <c r="N86" s="166">
        <v>316</v>
      </c>
      <c r="O86" s="167">
        <v>316</v>
      </c>
    </row>
    <row r="87" spans="1:15">
      <c r="A87" s="127">
        <v>2016</v>
      </c>
      <c r="B87" s="95">
        <v>1257</v>
      </c>
      <c r="C87" s="127" t="s">
        <v>342</v>
      </c>
      <c r="D87" s="166"/>
      <c r="E87" s="166"/>
      <c r="F87" s="166"/>
      <c r="G87" s="166"/>
      <c r="H87" s="166"/>
      <c r="I87" s="166"/>
      <c r="J87" s="166">
        <v>415</v>
      </c>
      <c r="K87" s="166"/>
      <c r="L87" s="166"/>
      <c r="M87" s="166"/>
      <c r="N87" s="166"/>
      <c r="O87" s="167"/>
    </row>
    <row r="88" spans="1:15">
      <c r="A88" s="127">
        <v>2016</v>
      </c>
      <c r="B88" s="95">
        <v>1285</v>
      </c>
      <c r="C88" s="127" t="s">
        <v>363</v>
      </c>
      <c r="D88" s="166">
        <v>1055</v>
      </c>
      <c r="E88" s="166"/>
      <c r="F88" s="166"/>
      <c r="G88" s="166"/>
      <c r="H88" s="166"/>
      <c r="I88" s="166"/>
      <c r="J88" s="166"/>
      <c r="K88" s="166"/>
      <c r="L88" s="166"/>
      <c r="M88" s="166"/>
      <c r="N88" s="166"/>
      <c r="O88" s="167"/>
    </row>
    <row r="89" spans="1:15">
      <c r="A89" s="127">
        <v>2016</v>
      </c>
      <c r="B89" s="95">
        <v>1402</v>
      </c>
      <c r="C89" s="127" t="s">
        <v>377</v>
      </c>
      <c r="D89" s="166"/>
      <c r="E89" s="166"/>
      <c r="F89" s="166"/>
      <c r="G89" s="166"/>
      <c r="H89" s="166"/>
      <c r="I89" s="166"/>
      <c r="J89" s="166"/>
      <c r="K89" s="166"/>
      <c r="L89" s="166"/>
      <c r="M89" s="166"/>
      <c r="N89" s="166"/>
      <c r="O89" s="167">
        <v>1037</v>
      </c>
    </row>
    <row r="90" spans="1:15">
      <c r="A90" s="127">
        <v>2016</v>
      </c>
      <c r="B90" s="95">
        <v>1471</v>
      </c>
      <c r="C90" s="127" t="s">
        <v>403</v>
      </c>
      <c r="D90" s="166"/>
      <c r="E90" s="166"/>
      <c r="F90" s="166"/>
      <c r="G90" s="166"/>
      <c r="H90" s="166"/>
      <c r="I90" s="166"/>
      <c r="J90" s="166"/>
      <c r="K90" s="166"/>
      <c r="L90" s="166"/>
      <c r="M90" s="166"/>
      <c r="N90" s="166">
        <v>472</v>
      </c>
      <c r="O90" s="167"/>
    </row>
    <row r="91" spans="1:15">
      <c r="A91" s="127">
        <v>2016</v>
      </c>
      <c r="B91" s="95">
        <v>1482</v>
      </c>
      <c r="C91" s="127" t="s">
        <v>408</v>
      </c>
      <c r="D91" s="166"/>
      <c r="E91" s="166"/>
      <c r="F91" s="166"/>
      <c r="G91" s="166"/>
      <c r="H91" s="166"/>
      <c r="I91" s="166">
        <v>1350</v>
      </c>
      <c r="J91" s="166"/>
      <c r="K91" s="166"/>
      <c r="L91" s="166"/>
      <c r="M91" s="166"/>
      <c r="N91" s="166"/>
      <c r="O91" s="167"/>
    </row>
    <row r="92" spans="1:15">
      <c r="A92" s="127">
        <v>2016</v>
      </c>
      <c r="B92" s="95">
        <v>1781</v>
      </c>
      <c r="C92" s="127" t="s">
        <v>436</v>
      </c>
      <c r="D92" s="166"/>
      <c r="E92" s="166"/>
      <c r="F92" s="166"/>
      <c r="G92" s="166"/>
      <c r="H92" s="166"/>
      <c r="I92" s="166"/>
      <c r="J92" s="166"/>
      <c r="K92" s="166"/>
      <c r="L92" s="166"/>
      <c r="M92" s="166"/>
      <c r="N92" s="166">
        <v>1027</v>
      </c>
      <c r="O92" s="167"/>
    </row>
    <row r="93" spans="1:15">
      <c r="A93" s="127">
        <v>2016</v>
      </c>
      <c r="B93" s="95">
        <v>1864</v>
      </c>
      <c r="C93" s="127" t="s">
        <v>447</v>
      </c>
      <c r="D93" s="166">
        <v>217</v>
      </c>
      <c r="E93" s="166"/>
      <c r="F93" s="166"/>
      <c r="G93" s="166"/>
      <c r="H93" s="166"/>
      <c r="I93" s="166"/>
      <c r="J93" s="166"/>
      <c r="K93" s="166"/>
      <c r="L93" s="166"/>
      <c r="M93" s="166"/>
      <c r="N93" s="166"/>
      <c r="O93" s="167"/>
    </row>
    <row r="94" spans="1:15">
      <c r="A94" s="127">
        <v>2016</v>
      </c>
      <c r="B94" s="95">
        <v>1881</v>
      </c>
      <c r="C94" s="127" t="s">
        <v>448</v>
      </c>
      <c r="D94" s="166">
        <v>605</v>
      </c>
      <c r="E94" s="166"/>
      <c r="F94" s="166"/>
      <c r="G94" s="166"/>
      <c r="H94" s="166"/>
      <c r="I94" s="166"/>
      <c r="J94" s="166"/>
      <c r="K94" s="166"/>
      <c r="L94" s="166"/>
      <c r="M94" s="166"/>
      <c r="N94" s="166"/>
      <c r="O94" s="167"/>
    </row>
    <row r="95" spans="1:15">
      <c r="A95" s="127">
        <v>2016</v>
      </c>
      <c r="B95" s="95">
        <v>2081</v>
      </c>
      <c r="C95" s="127" t="s">
        <v>473</v>
      </c>
      <c r="D95" s="166"/>
      <c r="E95" s="166"/>
      <c r="F95" s="166"/>
      <c r="G95" s="166">
        <v>1643</v>
      </c>
      <c r="H95" s="166"/>
      <c r="I95" s="166"/>
      <c r="J95" s="166"/>
      <c r="K95" s="166"/>
      <c r="L95" s="166"/>
      <c r="M95" s="166"/>
      <c r="N95" s="166"/>
      <c r="O95" s="167"/>
    </row>
    <row r="96" spans="1:15">
      <c r="A96" s="127">
        <v>2016</v>
      </c>
      <c r="B96" s="95">
        <v>2422</v>
      </c>
      <c r="C96" s="127" t="s">
        <v>510</v>
      </c>
      <c r="D96" s="166"/>
      <c r="E96" s="166"/>
      <c r="F96" s="166"/>
      <c r="G96" s="166"/>
      <c r="H96" s="166"/>
      <c r="I96" s="166"/>
      <c r="J96" s="166"/>
      <c r="K96" s="166"/>
      <c r="L96" s="166">
        <v>101</v>
      </c>
      <c r="M96" s="166">
        <v>101</v>
      </c>
      <c r="N96" s="166">
        <v>95</v>
      </c>
      <c r="O96" s="167">
        <v>95</v>
      </c>
    </row>
    <row r="97" spans="1:15">
      <c r="A97" s="127">
        <v>2016</v>
      </c>
      <c r="B97" s="95">
        <v>2425</v>
      </c>
      <c r="C97" s="127" t="s">
        <v>511</v>
      </c>
      <c r="D97" s="166"/>
      <c r="E97" s="166"/>
      <c r="F97" s="166"/>
      <c r="G97" s="166"/>
      <c r="H97" s="166"/>
      <c r="I97" s="166"/>
      <c r="J97" s="166">
        <v>161</v>
      </c>
      <c r="K97" s="166"/>
      <c r="L97" s="166"/>
      <c r="M97" s="166"/>
      <c r="N97" s="166"/>
      <c r="O97" s="167"/>
    </row>
    <row r="98" spans="1:15" ht="14.25" thickBot="1">
      <c r="A98" s="170">
        <v>2016</v>
      </c>
      <c r="B98" s="171">
        <v>2463</v>
      </c>
      <c r="C98" s="170" t="s">
        <v>514</v>
      </c>
      <c r="D98" s="172"/>
      <c r="E98" s="172"/>
      <c r="F98" s="172"/>
      <c r="G98" s="172"/>
      <c r="H98" s="172"/>
      <c r="I98" s="172"/>
      <c r="J98" s="172">
        <v>139</v>
      </c>
      <c r="K98" s="172">
        <v>139</v>
      </c>
      <c r="L98" s="172">
        <v>151</v>
      </c>
      <c r="M98" s="172">
        <v>151</v>
      </c>
      <c r="N98" s="172">
        <v>151</v>
      </c>
      <c r="O98" s="173"/>
    </row>
    <row r="99" spans="1:15">
      <c r="A99" s="127">
        <v>2015</v>
      </c>
      <c r="B99" s="95" t="s">
        <v>174</v>
      </c>
      <c r="C99" s="127" t="s">
        <v>175</v>
      </c>
      <c r="D99" s="166"/>
      <c r="E99" s="166"/>
      <c r="F99" s="166"/>
      <c r="G99" s="166"/>
      <c r="H99" s="166"/>
      <c r="I99" s="166">
        <v>910</v>
      </c>
      <c r="J99" s="166"/>
      <c r="K99" s="166"/>
      <c r="L99" s="166"/>
      <c r="M99" s="166"/>
      <c r="N99" s="166"/>
      <c r="O99" s="167"/>
    </row>
    <row r="100" spans="1:15">
      <c r="A100" s="127">
        <v>2015</v>
      </c>
      <c r="B100" s="95" t="s">
        <v>203</v>
      </c>
      <c r="C100" s="127" t="s">
        <v>204</v>
      </c>
      <c r="D100" s="166"/>
      <c r="E100" s="166"/>
      <c r="F100" s="166"/>
      <c r="G100" s="166"/>
      <c r="H100" s="166"/>
      <c r="I100" s="166"/>
      <c r="J100" s="166"/>
      <c r="K100" s="166"/>
      <c r="L100" s="166"/>
      <c r="M100" s="166"/>
      <c r="N100" s="166">
        <v>267</v>
      </c>
      <c r="O100" s="167">
        <v>288</v>
      </c>
    </row>
    <row r="101" spans="1:15">
      <c r="A101" s="127">
        <v>2015</v>
      </c>
      <c r="B101" s="95" t="s">
        <v>238</v>
      </c>
      <c r="C101" s="127" t="s">
        <v>239</v>
      </c>
      <c r="D101" s="166"/>
      <c r="E101" s="166"/>
      <c r="F101" s="166"/>
      <c r="G101" s="166"/>
      <c r="H101" s="166"/>
      <c r="I101" s="166">
        <v>432</v>
      </c>
      <c r="J101" s="166"/>
      <c r="K101" s="166"/>
      <c r="L101" s="166"/>
      <c r="M101" s="166"/>
      <c r="N101" s="166"/>
      <c r="O101" s="167"/>
    </row>
    <row r="102" spans="1:15">
      <c r="A102" s="127">
        <v>2015</v>
      </c>
      <c r="B102" s="95" t="s">
        <v>272</v>
      </c>
      <c r="C102" s="127" t="s">
        <v>273</v>
      </c>
      <c r="D102" s="166">
        <v>423</v>
      </c>
      <c r="E102" s="166"/>
      <c r="F102" s="166">
        <v>423</v>
      </c>
      <c r="G102" s="166"/>
      <c r="H102" s="166"/>
      <c r="I102" s="166">
        <v>415</v>
      </c>
      <c r="J102" s="166"/>
      <c r="K102" s="166"/>
      <c r="L102" s="166"/>
      <c r="M102" s="166"/>
      <c r="N102" s="166"/>
      <c r="O102" s="167"/>
    </row>
    <row r="103" spans="1:15">
      <c r="A103" s="127">
        <v>2015</v>
      </c>
      <c r="B103" s="95" t="s">
        <v>285</v>
      </c>
      <c r="C103" s="127" t="s">
        <v>286</v>
      </c>
      <c r="D103" s="166"/>
      <c r="E103" s="166"/>
      <c r="F103" s="166"/>
      <c r="G103" s="166"/>
      <c r="H103" s="166"/>
      <c r="I103" s="166"/>
      <c r="J103" s="166"/>
      <c r="K103" s="166"/>
      <c r="L103" s="166"/>
      <c r="M103" s="166">
        <v>809</v>
      </c>
      <c r="N103" s="166"/>
      <c r="O103" s="167"/>
    </row>
    <row r="104" spans="1:15">
      <c r="A104" s="127">
        <v>2015</v>
      </c>
      <c r="B104" s="95" t="s">
        <v>306</v>
      </c>
      <c r="C104" s="127" t="s">
        <v>307</v>
      </c>
      <c r="D104" s="166"/>
      <c r="E104" s="166"/>
      <c r="F104" s="166"/>
      <c r="G104" s="166"/>
      <c r="H104" s="166"/>
      <c r="I104" s="166">
        <v>331</v>
      </c>
      <c r="J104" s="166"/>
      <c r="K104" s="166"/>
      <c r="L104" s="166">
        <v>331</v>
      </c>
      <c r="M104" s="166">
        <v>327</v>
      </c>
      <c r="N104" s="166">
        <v>327</v>
      </c>
      <c r="O104" s="167"/>
    </row>
    <row r="105" spans="1:15">
      <c r="A105" s="127">
        <v>2015</v>
      </c>
      <c r="B105" s="95" t="s">
        <v>308</v>
      </c>
      <c r="C105" s="127" t="s">
        <v>309</v>
      </c>
      <c r="D105" s="166"/>
      <c r="E105" s="166"/>
      <c r="F105" s="166"/>
      <c r="G105" s="166"/>
      <c r="H105" s="166"/>
      <c r="I105" s="166">
        <v>321</v>
      </c>
      <c r="J105" s="166"/>
      <c r="K105" s="166"/>
      <c r="L105" s="166"/>
      <c r="M105" s="166"/>
      <c r="N105" s="166"/>
      <c r="O105" s="167"/>
    </row>
    <row r="106" spans="1:15">
      <c r="A106" s="127">
        <v>2015</v>
      </c>
      <c r="B106" s="95">
        <v>1060</v>
      </c>
      <c r="C106" s="127" t="s">
        <v>332</v>
      </c>
      <c r="D106" s="166"/>
      <c r="E106" s="166"/>
      <c r="F106" s="166"/>
      <c r="G106" s="166"/>
      <c r="H106" s="166"/>
      <c r="I106" s="166">
        <v>703</v>
      </c>
      <c r="J106" s="166"/>
      <c r="K106" s="166"/>
      <c r="L106" s="166"/>
      <c r="M106" s="166"/>
      <c r="N106" s="166"/>
      <c r="O106" s="167"/>
    </row>
    <row r="107" spans="1:15">
      <c r="A107" s="127">
        <v>2015</v>
      </c>
      <c r="B107" s="95">
        <v>1285</v>
      </c>
      <c r="C107" s="127" t="s">
        <v>363</v>
      </c>
      <c r="D107" s="166"/>
      <c r="E107" s="166">
        <v>1068</v>
      </c>
      <c r="F107" s="166">
        <v>1068</v>
      </c>
      <c r="G107" s="166">
        <v>1068</v>
      </c>
      <c r="H107" s="166">
        <v>1068</v>
      </c>
      <c r="I107" s="166">
        <v>1068</v>
      </c>
      <c r="J107" s="166">
        <v>1068</v>
      </c>
      <c r="K107" s="166">
        <v>1055</v>
      </c>
      <c r="L107" s="166">
        <v>1055</v>
      </c>
      <c r="M107" s="166">
        <v>1055</v>
      </c>
      <c r="N107" s="166">
        <v>1055</v>
      </c>
      <c r="O107" s="167">
        <v>1055</v>
      </c>
    </row>
    <row r="108" spans="1:15">
      <c r="A108" s="127">
        <v>2015</v>
      </c>
      <c r="B108" s="95">
        <v>1402</v>
      </c>
      <c r="C108" s="127" t="s">
        <v>377</v>
      </c>
      <c r="D108" s="166">
        <v>1078</v>
      </c>
      <c r="E108" s="166">
        <v>1078</v>
      </c>
      <c r="F108" s="166">
        <v>1078</v>
      </c>
      <c r="G108" s="166">
        <v>1078</v>
      </c>
      <c r="H108" s="166">
        <v>1003</v>
      </c>
      <c r="I108" s="166">
        <v>1003</v>
      </c>
      <c r="J108" s="166">
        <v>1003</v>
      </c>
      <c r="K108" s="166">
        <v>1003</v>
      </c>
      <c r="L108" s="166">
        <v>1003</v>
      </c>
      <c r="M108" s="166"/>
      <c r="N108" s="166"/>
      <c r="O108" s="167"/>
    </row>
    <row r="109" spans="1:15">
      <c r="A109" s="127">
        <v>2015</v>
      </c>
      <c r="B109" s="95">
        <v>1430</v>
      </c>
      <c r="C109" s="127" t="s">
        <v>383</v>
      </c>
      <c r="D109" s="166"/>
      <c r="E109" s="166"/>
      <c r="F109" s="166"/>
      <c r="G109" s="166"/>
      <c r="H109" s="166"/>
      <c r="I109" s="166"/>
      <c r="J109" s="166">
        <v>413</v>
      </c>
      <c r="K109" s="166"/>
      <c r="L109" s="166"/>
      <c r="M109" s="166"/>
      <c r="N109" s="166"/>
      <c r="O109" s="167"/>
    </row>
    <row r="110" spans="1:15">
      <c r="A110" s="127">
        <v>2015</v>
      </c>
      <c r="B110" s="95">
        <v>1441</v>
      </c>
      <c r="C110" s="127" t="s">
        <v>388</v>
      </c>
      <c r="D110" s="166"/>
      <c r="E110" s="166"/>
      <c r="F110" s="166"/>
      <c r="G110" s="166">
        <v>967</v>
      </c>
      <c r="H110" s="166"/>
      <c r="I110" s="166"/>
      <c r="J110" s="166"/>
      <c r="K110" s="166"/>
      <c r="L110" s="166"/>
      <c r="M110" s="166"/>
      <c r="N110" s="166"/>
      <c r="O110" s="167"/>
    </row>
    <row r="111" spans="1:15">
      <c r="A111" s="127">
        <v>2015</v>
      </c>
      <c r="B111" s="95">
        <v>1443</v>
      </c>
      <c r="C111" s="127" t="s">
        <v>390</v>
      </c>
      <c r="D111" s="166"/>
      <c r="E111" s="166"/>
      <c r="F111" s="166"/>
      <c r="G111" s="166"/>
      <c r="H111" s="166">
        <v>166</v>
      </c>
      <c r="I111" s="166">
        <v>172</v>
      </c>
      <c r="J111" s="166">
        <v>172</v>
      </c>
      <c r="K111" s="166"/>
      <c r="L111" s="166"/>
      <c r="M111" s="166"/>
      <c r="N111" s="166"/>
      <c r="O111" s="167"/>
    </row>
    <row r="112" spans="1:15">
      <c r="A112" s="127">
        <v>2015</v>
      </c>
      <c r="B112" s="95">
        <v>1461</v>
      </c>
      <c r="C112" s="127" t="s">
        <v>397</v>
      </c>
      <c r="D112" s="166"/>
      <c r="E112" s="166"/>
      <c r="F112" s="166"/>
      <c r="G112" s="166">
        <v>489</v>
      </c>
      <c r="H112" s="166"/>
      <c r="I112" s="166"/>
      <c r="J112" s="166"/>
      <c r="K112" s="166"/>
      <c r="L112" s="166"/>
      <c r="M112" s="166"/>
      <c r="N112" s="166"/>
      <c r="O112" s="167"/>
    </row>
    <row r="113" spans="1:15">
      <c r="A113" s="127">
        <v>2015</v>
      </c>
      <c r="B113" s="95">
        <v>1486</v>
      </c>
      <c r="C113" s="127" t="s">
        <v>411</v>
      </c>
      <c r="D113" s="166"/>
      <c r="E113" s="166"/>
      <c r="F113" s="166"/>
      <c r="G113" s="166"/>
      <c r="H113" s="166"/>
      <c r="I113" s="166">
        <v>447</v>
      </c>
      <c r="J113" s="166"/>
      <c r="K113" s="166"/>
      <c r="L113" s="166"/>
      <c r="M113" s="166"/>
      <c r="N113" s="166"/>
      <c r="O113" s="167"/>
    </row>
    <row r="114" spans="1:15">
      <c r="A114" s="127">
        <v>2015</v>
      </c>
      <c r="B114" s="95">
        <v>1904</v>
      </c>
      <c r="C114" s="127" t="s">
        <v>453</v>
      </c>
      <c r="D114" s="166"/>
      <c r="E114" s="166"/>
      <c r="F114" s="166"/>
      <c r="G114" s="166"/>
      <c r="H114" s="166">
        <v>154</v>
      </c>
      <c r="I114" s="166">
        <v>147</v>
      </c>
      <c r="J114" s="166"/>
      <c r="K114" s="166"/>
      <c r="L114" s="166"/>
      <c r="M114" s="166"/>
      <c r="N114" s="166"/>
      <c r="O114" s="167"/>
    </row>
    <row r="115" spans="1:15">
      <c r="A115" s="127">
        <v>2015</v>
      </c>
      <c r="B115" s="95">
        <v>1981</v>
      </c>
      <c r="C115" s="127" t="s">
        <v>459</v>
      </c>
      <c r="D115" s="166"/>
      <c r="E115" s="166">
        <v>857</v>
      </c>
      <c r="F115" s="166">
        <v>1189</v>
      </c>
      <c r="G115" s="166"/>
      <c r="H115" s="166"/>
      <c r="I115" s="166"/>
      <c r="J115" s="166"/>
      <c r="K115" s="166"/>
      <c r="L115" s="166"/>
      <c r="M115" s="166"/>
      <c r="N115" s="166"/>
      <c r="O115" s="167"/>
    </row>
    <row r="116" spans="1:15">
      <c r="A116" s="127">
        <v>2015</v>
      </c>
      <c r="B116" s="95">
        <v>1983</v>
      </c>
      <c r="C116" s="127" t="s">
        <v>461</v>
      </c>
      <c r="D116" s="166"/>
      <c r="E116" s="166"/>
      <c r="F116" s="166"/>
      <c r="G116" s="166"/>
      <c r="H116" s="166"/>
      <c r="I116" s="166"/>
      <c r="J116" s="166"/>
      <c r="K116" s="166">
        <v>1121</v>
      </c>
      <c r="L116" s="166"/>
      <c r="M116" s="166"/>
      <c r="N116" s="166"/>
      <c r="O116" s="167"/>
    </row>
    <row r="117" spans="1:15">
      <c r="A117" s="127">
        <v>2015</v>
      </c>
      <c r="B117" s="95">
        <v>2061</v>
      </c>
      <c r="C117" s="127" t="s">
        <v>470</v>
      </c>
      <c r="D117" s="166"/>
      <c r="E117" s="166"/>
      <c r="F117" s="166"/>
      <c r="G117" s="166"/>
      <c r="H117" s="166"/>
      <c r="I117" s="166">
        <v>409</v>
      </c>
      <c r="J117" s="166"/>
      <c r="K117" s="166"/>
      <c r="L117" s="166"/>
      <c r="M117" s="166"/>
      <c r="N117" s="166"/>
      <c r="O117" s="167"/>
    </row>
    <row r="118" spans="1:15">
      <c r="A118" s="127">
        <v>2015</v>
      </c>
      <c r="B118" s="95">
        <v>2081</v>
      </c>
      <c r="C118" s="127" t="s">
        <v>473</v>
      </c>
      <c r="D118" s="166"/>
      <c r="E118" s="166"/>
      <c r="F118" s="166">
        <v>1643</v>
      </c>
      <c r="G118" s="166">
        <v>1625</v>
      </c>
      <c r="H118" s="166"/>
      <c r="I118" s="166">
        <v>1613</v>
      </c>
      <c r="J118" s="166"/>
      <c r="K118" s="166"/>
      <c r="L118" s="166"/>
      <c r="M118" s="166">
        <v>1630</v>
      </c>
      <c r="N118" s="166"/>
      <c r="O118" s="167"/>
    </row>
    <row r="119" spans="1:15">
      <c r="A119" s="127">
        <v>2015</v>
      </c>
      <c r="B119" s="95">
        <v>2104</v>
      </c>
      <c r="C119" s="127" t="s">
        <v>479</v>
      </c>
      <c r="D119" s="166"/>
      <c r="E119" s="166"/>
      <c r="F119" s="166"/>
      <c r="G119" s="166"/>
      <c r="H119" s="166"/>
      <c r="I119" s="166">
        <v>395</v>
      </c>
      <c r="J119" s="166"/>
      <c r="K119" s="166"/>
      <c r="L119" s="166"/>
      <c r="M119" s="166"/>
      <c r="N119" s="166"/>
      <c r="O119" s="167"/>
    </row>
    <row r="120" spans="1:15">
      <c r="A120" s="127">
        <v>2015</v>
      </c>
      <c r="B120" s="95">
        <v>2184</v>
      </c>
      <c r="C120" s="127" t="s">
        <v>487</v>
      </c>
      <c r="D120" s="166"/>
      <c r="E120" s="166"/>
      <c r="F120" s="166"/>
      <c r="G120" s="166"/>
      <c r="H120" s="166"/>
      <c r="I120" s="166">
        <v>1576</v>
      </c>
      <c r="J120" s="166"/>
      <c r="K120" s="166"/>
      <c r="L120" s="166"/>
      <c r="M120" s="166"/>
      <c r="N120" s="166"/>
      <c r="O120" s="167"/>
    </row>
    <row r="121" spans="1:15">
      <c r="A121" s="127">
        <v>2015</v>
      </c>
      <c r="B121" s="95">
        <v>2326</v>
      </c>
      <c r="C121" s="127" t="s">
        <v>500</v>
      </c>
      <c r="D121" s="166"/>
      <c r="E121" s="166"/>
      <c r="F121" s="166"/>
      <c r="G121" s="166"/>
      <c r="H121" s="166"/>
      <c r="I121" s="166">
        <v>392</v>
      </c>
      <c r="J121" s="166"/>
      <c r="K121" s="166"/>
      <c r="L121" s="166"/>
      <c r="M121" s="166"/>
      <c r="N121" s="166"/>
      <c r="O121" s="167"/>
    </row>
    <row r="122" spans="1:15">
      <c r="A122" s="127">
        <v>2015</v>
      </c>
      <c r="B122" s="95">
        <v>2422</v>
      </c>
      <c r="C122" s="127" t="s">
        <v>510</v>
      </c>
      <c r="D122" s="166">
        <v>103</v>
      </c>
      <c r="E122" s="166">
        <v>103</v>
      </c>
      <c r="F122" s="166">
        <v>103</v>
      </c>
      <c r="G122" s="166">
        <v>103</v>
      </c>
      <c r="H122" s="166">
        <v>103</v>
      </c>
      <c r="I122" s="166">
        <v>103</v>
      </c>
      <c r="J122" s="166">
        <v>103</v>
      </c>
      <c r="K122" s="166">
        <v>103</v>
      </c>
      <c r="L122" s="166">
        <v>103</v>
      </c>
      <c r="M122" s="166">
        <v>103</v>
      </c>
      <c r="N122" s="166">
        <v>103</v>
      </c>
      <c r="O122" s="167">
        <v>103</v>
      </c>
    </row>
    <row r="123" spans="1:15">
      <c r="A123" s="127">
        <v>2015</v>
      </c>
      <c r="B123" s="95">
        <v>2460</v>
      </c>
      <c r="C123" s="127" t="s">
        <v>512</v>
      </c>
      <c r="D123" s="166">
        <v>341</v>
      </c>
      <c r="E123" s="166">
        <v>341</v>
      </c>
      <c r="F123" s="166"/>
      <c r="G123" s="166"/>
      <c r="H123" s="166"/>
      <c r="I123" s="166">
        <v>359</v>
      </c>
      <c r="J123" s="166"/>
      <c r="K123" s="166"/>
      <c r="L123" s="166"/>
      <c r="M123" s="166"/>
      <c r="N123" s="166"/>
      <c r="O123" s="167"/>
    </row>
    <row r="124" spans="1:15">
      <c r="A124" s="127">
        <v>2015</v>
      </c>
      <c r="B124" s="95">
        <v>2463</v>
      </c>
      <c r="C124" s="127" t="s">
        <v>514</v>
      </c>
      <c r="D124" s="166">
        <v>131</v>
      </c>
      <c r="E124" s="166">
        <v>131</v>
      </c>
      <c r="F124" s="166">
        <v>137</v>
      </c>
      <c r="G124" s="166">
        <v>137</v>
      </c>
      <c r="H124" s="166">
        <v>137</v>
      </c>
      <c r="I124" s="166">
        <v>137</v>
      </c>
      <c r="J124" s="166"/>
      <c r="K124" s="166"/>
      <c r="L124" s="166"/>
      <c r="M124" s="166"/>
      <c r="N124" s="166"/>
      <c r="O124" s="167"/>
    </row>
    <row r="125" spans="1:15">
      <c r="A125" s="127">
        <v>2015</v>
      </c>
      <c r="B125" s="95">
        <v>2481</v>
      </c>
      <c r="C125" s="127" t="s">
        <v>516</v>
      </c>
      <c r="D125" s="166"/>
      <c r="E125" s="166"/>
      <c r="F125" s="166"/>
      <c r="G125" s="166"/>
      <c r="H125" s="166"/>
      <c r="I125" s="166">
        <v>463</v>
      </c>
      <c r="J125" s="166"/>
      <c r="K125" s="166"/>
      <c r="L125" s="166"/>
      <c r="M125" s="166"/>
      <c r="N125" s="166"/>
      <c r="O125" s="167"/>
    </row>
    <row r="126" spans="1:15">
      <c r="A126" s="175" t="s">
        <v>777</v>
      </c>
      <c r="B126" s="134"/>
      <c r="C126" s="32"/>
    </row>
    <row r="127" spans="1:15" ht="12.75" customHeight="1">
      <c r="A127" s="175" t="s">
        <v>673</v>
      </c>
      <c r="B127" s="169"/>
      <c r="C127" s="78"/>
    </row>
    <row r="128" spans="1:15">
      <c r="A128" s="32"/>
      <c r="B128" s="134"/>
      <c r="C128" s="32"/>
    </row>
  </sheetData>
  <pageMargins left="0.7" right="0.7" top="0.75" bottom="0.75" header="0.3" footer="0.3"/>
  <pageSetup paperSize="9" orientation="portrait" r:id="rId1"/>
  <ignoredErrors>
    <ignoredError sqref="B36:B105 B28:O34 B35:M35 B5:B11" numberStoredAsText="1"/>
  </ignoredErrors>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4ED95-A6BF-4DA0-B834-B33C2AE90ECC}">
  <sheetPr codeName="Blad22">
    <tabColor theme="2" tint="-9.9978637043366805E-2"/>
  </sheetPr>
  <dimension ref="A1:N127"/>
  <sheetViews>
    <sheetView showGridLines="0" zoomScaleNormal="100" workbookViewId="0"/>
  </sheetViews>
  <sheetFormatPr defaultColWidth="9.33203125" defaultRowHeight="13.5"/>
  <cols>
    <col min="1" max="1" width="16.33203125" style="24" customWidth="1"/>
    <col min="2" max="2" width="15.33203125" style="82" customWidth="1"/>
    <col min="3" max="3" width="12.83203125" style="24" customWidth="1"/>
    <col min="4" max="14" width="12.83203125" style="82" customWidth="1"/>
    <col min="15" max="18" width="9.33203125" style="24" customWidth="1"/>
    <col min="19" max="16384" width="9.33203125" style="24"/>
  </cols>
  <sheetData>
    <row r="1" spans="1:14">
      <c r="A1" s="74" t="s">
        <v>674</v>
      </c>
      <c r="B1" s="131"/>
      <c r="C1" s="74"/>
    </row>
    <row r="2" spans="1:14" ht="17.25" customHeight="1">
      <c r="A2" s="215" t="s">
        <v>753</v>
      </c>
      <c r="B2" s="132"/>
      <c r="C2" s="60"/>
      <c r="D2" s="132"/>
      <c r="E2" s="132"/>
      <c r="F2" s="132"/>
      <c r="G2" s="132"/>
      <c r="H2" s="132"/>
      <c r="I2" s="132"/>
      <c r="J2" s="132"/>
      <c r="K2" s="132"/>
      <c r="L2" s="132"/>
      <c r="M2" s="132"/>
      <c r="N2" s="132"/>
    </row>
    <row r="3" spans="1:14" ht="17.25" customHeight="1">
      <c r="A3" s="58" t="s">
        <v>754</v>
      </c>
      <c r="B3" s="133"/>
      <c r="C3" s="58"/>
      <c r="D3" s="161"/>
      <c r="E3" s="161"/>
      <c r="F3" s="161"/>
      <c r="G3" s="161"/>
      <c r="H3" s="161"/>
      <c r="I3" s="161"/>
      <c r="J3" s="161"/>
      <c r="K3" s="161"/>
      <c r="L3" s="161"/>
      <c r="M3" s="161"/>
      <c r="N3" s="161"/>
    </row>
    <row r="4" spans="1:14" ht="15">
      <c r="A4" s="168" t="s">
        <v>668</v>
      </c>
      <c r="B4" s="135" t="s">
        <v>669</v>
      </c>
      <c r="C4" s="135" t="s">
        <v>656</v>
      </c>
      <c r="D4" s="135" t="s">
        <v>657</v>
      </c>
      <c r="E4" s="135" t="s">
        <v>658</v>
      </c>
      <c r="F4" s="135" t="s">
        <v>659</v>
      </c>
      <c r="G4" s="135" t="s">
        <v>660</v>
      </c>
      <c r="H4" s="135" t="s">
        <v>661</v>
      </c>
      <c r="I4" s="135" t="s">
        <v>662</v>
      </c>
      <c r="J4" s="135" t="s">
        <v>663</v>
      </c>
      <c r="K4" s="135" t="s">
        <v>664</v>
      </c>
      <c r="L4" s="135" t="s">
        <v>665</v>
      </c>
      <c r="M4" s="135" t="s">
        <v>666</v>
      </c>
      <c r="N4" s="135" t="s">
        <v>667</v>
      </c>
    </row>
    <row r="5" spans="1:14">
      <c r="A5" s="250" t="s">
        <v>183</v>
      </c>
      <c r="B5" s="191" t="s">
        <v>184</v>
      </c>
      <c r="C5" s="166"/>
      <c r="D5" s="166"/>
      <c r="E5" s="166"/>
      <c r="F5" s="166"/>
      <c r="G5" s="166"/>
      <c r="H5" s="166"/>
      <c r="I5" s="166">
        <v>281</v>
      </c>
      <c r="J5" s="166">
        <v>281</v>
      </c>
      <c r="K5" s="166">
        <v>281</v>
      </c>
      <c r="L5" s="166">
        <v>281</v>
      </c>
      <c r="M5" s="166">
        <v>281</v>
      </c>
      <c r="N5" s="167">
        <v>281</v>
      </c>
    </row>
    <row r="6" spans="1:14">
      <c r="A6" s="250" t="s">
        <v>275</v>
      </c>
      <c r="B6" s="191" t="s">
        <v>276</v>
      </c>
      <c r="C6" s="166"/>
      <c r="D6" s="166">
        <v>454</v>
      </c>
      <c r="E6" s="166">
        <v>454</v>
      </c>
      <c r="F6" s="166">
        <v>454</v>
      </c>
      <c r="G6" s="166">
        <v>454</v>
      </c>
      <c r="H6" s="166">
        <v>454</v>
      </c>
      <c r="I6" s="166">
        <v>454</v>
      </c>
      <c r="J6" s="166">
        <v>454</v>
      </c>
      <c r="K6" s="166">
        <v>454</v>
      </c>
      <c r="L6" s="166">
        <v>454</v>
      </c>
      <c r="M6" s="166">
        <v>454</v>
      </c>
      <c r="N6" s="167">
        <v>454</v>
      </c>
    </row>
    <row r="7" spans="1:14">
      <c r="A7" s="250" t="s">
        <v>325</v>
      </c>
      <c r="B7" s="191" t="s">
        <v>326</v>
      </c>
      <c r="C7" s="166"/>
      <c r="D7" s="166"/>
      <c r="E7" s="166"/>
      <c r="F7" s="166">
        <v>347</v>
      </c>
      <c r="G7" s="166"/>
      <c r="H7" s="166"/>
      <c r="I7" s="166"/>
      <c r="J7" s="166"/>
      <c r="K7" s="166"/>
      <c r="L7" s="166"/>
      <c r="M7" s="166"/>
      <c r="N7" s="167"/>
    </row>
    <row r="8" spans="1:14">
      <c r="A8" s="249">
        <v>1465</v>
      </c>
      <c r="B8" s="191" t="s">
        <v>400</v>
      </c>
      <c r="C8" s="166"/>
      <c r="D8" s="166"/>
      <c r="E8" s="166"/>
      <c r="F8" s="166"/>
      <c r="G8" s="166">
        <v>16</v>
      </c>
      <c r="H8" s="166"/>
      <c r="I8" s="166"/>
      <c r="J8" s="166"/>
      <c r="K8" s="166"/>
      <c r="L8" s="166"/>
      <c r="M8" s="166"/>
      <c r="N8" s="167"/>
    </row>
    <row r="9" spans="1:14">
      <c r="A9" s="249">
        <v>1498</v>
      </c>
      <c r="B9" s="191" t="s">
        <v>423</v>
      </c>
      <c r="C9" s="166">
        <v>129</v>
      </c>
      <c r="D9" s="166">
        <v>129</v>
      </c>
      <c r="E9" s="166">
        <v>129</v>
      </c>
      <c r="F9" s="166">
        <v>129</v>
      </c>
      <c r="G9" s="166">
        <v>129</v>
      </c>
      <c r="H9" s="166"/>
      <c r="I9" s="166"/>
      <c r="J9" s="166">
        <v>129</v>
      </c>
      <c r="K9" s="166">
        <v>129</v>
      </c>
      <c r="L9" s="166"/>
      <c r="M9" s="166"/>
      <c r="N9" s="167"/>
    </row>
    <row r="10" spans="1:14">
      <c r="A10" s="249">
        <v>2280</v>
      </c>
      <c r="B10" s="191" t="s">
        <v>490</v>
      </c>
      <c r="C10" s="166">
        <v>482</v>
      </c>
      <c r="D10" s="166">
        <v>482</v>
      </c>
      <c r="E10" s="166">
        <v>482</v>
      </c>
      <c r="F10" s="166">
        <v>482</v>
      </c>
      <c r="G10" s="166">
        <v>482</v>
      </c>
      <c r="H10" s="166">
        <v>498</v>
      </c>
      <c r="I10" s="166">
        <v>498</v>
      </c>
      <c r="J10" s="166">
        <v>498</v>
      </c>
      <c r="K10" s="166">
        <v>498</v>
      </c>
      <c r="L10" s="166">
        <v>498</v>
      </c>
      <c r="M10" s="166"/>
      <c r="N10" s="167"/>
    </row>
    <row r="11" spans="1:14">
      <c r="A11" s="175" t="s">
        <v>777</v>
      </c>
      <c r="B11" s="134"/>
      <c r="C11" s="32"/>
    </row>
    <row r="12" spans="1:14">
      <c r="A12" s="175"/>
      <c r="B12" s="169"/>
      <c r="C12" s="78"/>
    </row>
    <row r="13" spans="1:14" s="82" customFormat="1">
      <c r="A13" s="32"/>
      <c r="B13" s="134"/>
      <c r="C13" s="32"/>
    </row>
    <row r="127" ht="12.75" customHeight="1"/>
  </sheetData>
  <pageMargins left="0.7" right="0.7" top="0.75" bottom="0.75" header="0.3" footer="0.3"/>
  <pageSetup paperSize="9" orientation="portrait" r:id="rId1"/>
  <ignoredErrors>
    <ignoredError sqref="A5:A7" numberStoredAsText="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M299"/>
  <sheetViews>
    <sheetView showGridLines="0" zoomScaleNormal="100" workbookViewId="0"/>
  </sheetViews>
  <sheetFormatPr defaultColWidth="9.33203125" defaultRowHeight="19.5"/>
  <cols>
    <col min="1" max="1" width="52.33203125" style="45" bestFit="1" customWidth="1"/>
    <col min="2" max="4" width="20.6640625" style="40" customWidth="1"/>
    <col min="5" max="5" width="24.6640625" style="40" customWidth="1"/>
    <col min="6" max="13" width="20.6640625" style="40" customWidth="1"/>
    <col min="14" max="28" width="8.1640625" style="40" customWidth="1"/>
    <col min="29" max="16384" width="9.33203125" style="40"/>
  </cols>
  <sheetData>
    <row r="1" spans="1:13">
      <c r="A1" s="56" t="s">
        <v>24</v>
      </c>
    </row>
    <row r="2" spans="1:13" s="41" customFormat="1">
      <c r="A2" s="69" t="s">
        <v>21</v>
      </c>
      <c r="B2" s="46"/>
      <c r="C2" s="46"/>
    </row>
    <row r="3" spans="1:13" ht="13.5" customHeight="1">
      <c r="A3" s="27" t="s">
        <v>34</v>
      </c>
      <c r="B3" s="27"/>
      <c r="C3" s="27"/>
    </row>
    <row r="4" spans="1:13" ht="13.5" customHeight="1">
      <c r="A4" s="27" t="s">
        <v>35</v>
      </c>
      <c r="B4" s="27"/>
      <c r="C4" s="27"/>
    </row>
    <row r="5" spans="1:13" ht="17.25" customHeight="1">
      <c r="A5" s="27" t="s">
        <v>70</v>
      </c>
      <c r="B5" s="27"/>
      <c r="C5" s="27"/>
    </row>
    <row r="6" spans="1:13" s="41" customFormat="1" ht="17.25">
      <c r="A6" s="46" t="s">
        <v>16</v>
      </c>
      <c r="B6" s="47"/>
      <c r="C6" s="47"/>
    </row>
    <row r="7" spans="1:13" s="41" customFormat="1" ht="13.5">
      <c r="A7" s="48" t="s">
        <v>36</v>
      </c>
      <c r="B7" s="48"/>
      <c r="C7" s="47"/>
    </row>
    <row r="8" spans="1:13" s="41" customFormat="1" ht="13.5">
      <c r="A8" s="48" t="s">
        <v>37</v>
      </c>
      <c r="B8" s="48"/>
      <c r="C8" s="47"/>
    </row>
    <row r="9" spans="1:13" s="41" customFormat="1" ht="13.5">
      <c r="A9" s="48" t="s">
        <v>38</v>
      </c>
      <c r="B9" s="48"/>
      <c r="C9" s="47"/>
    </row>
    <row r="10" spans="1:13" s="41" customFormat="1" ht="13.5">
      <c r="A10" s="48" t="s">
        <v>39</v>
      </c>
      <c r="B10" s="48"/>
      <c r="C10" s="47"/>
    </row>
    <row r="11" spans="1:13" s="41" customFormat="1" ht="13.5">
      <c r="A11" s="48" t="s">
        <v>40</v>
      </c>
      <c r="B11" s="49"/>
      <c r="C11" s="50"/>
      <c r="D11" s="42"/>
      <c r="E11" s="42"/>
      <c r="F11" s="42"/>
      <c r="G11" s="42"/>
      <c r="H11" s="42"/>
      <c r="I11" s="42"/>
      <c r="J11" s="42"/>
      <c r="K11" s="42"/>
      <c r="L11" s="42"/>
      <c r="M11" s="42"/>
    </row>
    <row r="12" spans="1:13" s="41" customFormat="1" ht="13.5">
      <c r="A12" s="48" t="s">
        <v>568</v>
      </c>
      <c r="B12" s="51"/>
      <c r="C12" s="43"/>
      <c r="D12" s="43"/>
      <c r="E12" s="43"/>
      <c r="F12" s="43"/>
      <c r="G12" s="43"/>
      <c r="H12" s="43"/>
      <c r="I12" s="43"/>
      <c r="J12" s="43"/>
      <c r="K12" s="43"/>
      <c r="L12" s="43"/>
      <c r="M12" s="43"/>
    </row>
    <row r="13" spans="1:13" s="41" customFormat="1" ht="13.5">
      <c r="A13" s="48" t="s">
        <v>569</v>
      </c>
      <c r="B13" s="48"/>
      <c r="C13" s="47"/>
    </row>
    <row r="14" spans="1:13" s="41" customFormat="1" ht="13.5">
      <c r="A14" s="48" t="s">
        <v>41</v>
      </c>
      <c r="B14" s="48"/>
      <c r="C14" s="47"/>
    </row>
    <row r="15" spans="1:13" s="41" customFormat="1" ht="13.5">
      <c r="A15" s="48" t="s">
        <v>711</v>
      </c>
      <c r="B15" s="48"/>
      <c r="C15" s="47"/>
    </row>
    <row r="16" spans="1:13" s="41" customFormat="1" ht="13.5">
      <c r="A16" s="39" t="s">
        <v>672</v>
      </c>
      <c r="B16" s="48"/>
      <c r="C16" s="47"/>
    </row>
    <row r="17" spans="1:3" s="41" customFormat="1" ht="13.5">
      <c r="A17" s="39" t="s">
        <v>689</v>
      </c>
      <c r="B17" s="48"/>
      <c r="C17" s="47"/>
    </row>
    <row r="18" spans="1:3" s="41" customFormat="1" ht="17.25">
      <c r="A18" s="46" t="s">
        <v>719</v>
      </c>
      <c r="B18" s="48"/>
      <c r="C18" s="47"/>
    </row>
    <row r="19" spans="1:3" s="41" customFormat="1" ht="13.5">
      <c r="A19" s="48" t="s">
        <v>721</v>
      </c>
      <c r="B19" s="48"/>
      <c r="C19" s="47"/>
    </row>
    <row r="20" spans="1:3" s="41" customFormat="1" ht="13.5">
      <c r="A20" s="48" t="s">
        <v>718</v>
      </c>
      <c r="B20" s="48"/>
      <c r="C20" s="47"/>
    </row>
    <row r="21" spans="1:3" s="41" customFormat="1" ht="17.25">
      <c r="A21" s="46" t="s">
        <v>17</v>
      </c>
      <c r="B21" s="47"/>
      <c r="C21" s="47"/>
    </row>
    <row r="22" spans="1:3" s="41" customFormat="1" ht="13.5">
      <c r="A22" s="48" t="s">
        <v>42</v>
      </c>
      <c r="B22" s="47"/>
      <c r="C22" s="47"/>
    </row>
    <row r="23" spans="1:3" s="41" customFormat="1" ht="13.5">
      <c r="A23" s="48" t="s">
        <v>43</v>
      </c>
      <c r="B23" s="47"/>
      <c r="C23" s="47"/>
    </row>
    <row r="24" spans="1:3" s="41" customFormat="1" ht="13.5">
      <c r="A24" s="48" t="s">
        <v>44</v>
      </c>
      <c r="B24" s="47"/>
      <c r="C24" s="47"/>
    </row>
    <row r="25" spans="1:3" s="41" customFormat="1" ht="13.5">
      <c r="A25" s="48" t="s">
        <v>45</v>
      </c>
      <c r="B25" s="47"/>
      <c r="C25" s="47"/>
    </row>
    <row r="26" spans="1:3" s="41" customFormat="1" ht="13.5">
      <c r="A26" s="39" t="s">
        <v>617</v>
      </c>
      <c r="B26" s="47"/>
      <c r="C26" s="47"/>
    </row>
    <row r="27" spans="1:3" s="41" customFormat="1" ht="12"/>
    <row r="28" spans="1:3" s="41" customFormat="1" ht="12">
      <c r="A28" s="44"/>
    </row>
    <row r="29" spans="1:3" s="41" customFormat="1" ht="12">
      <c r="A29" s="44"/>
    </row>
    <row r="30" spans="1:3" s="41" customFormat="1" ht="12">
      <c r="A30" s="44"/>
    </row>
    <row r="31" spans="1:3" s="41" customFormat="1" ht="12">
      <c r="A31" s="44"/>
    </row>
    <row r="32" spans="1:3" s="41" customFormat="1" ht="12">
      <c r="A32" s="44"/>
    </row>
    <row r="33" spans="1:1" s="41" customFormat="1" ht="12">
      <c r="A33" s="44"/>
    </row>
    <row r="34" spans="1:1" s="41" customFormat="1" ht="12">
      <c r="A34" s="44"/>
    </row>
    <row r="35" spans="1:1" s="41" customFormat="1" ht="12">
      <c r="A35" s="44"/>
    </row>
    <row r="36" spans="1:1" s="41" customFormat="1" ht="12">
      <c r="A36" s="44"/>
    </row>
    <row r="37" spans="1:1" s="41" customFormat="1" ht="12">
      <c r="A37" s="44"/>
    </row>
    <row r="38" spans="1:1" s="41" customFormat="1" ht="12">
      <c r="A38" s="44"/>
    </row>
    <row r="39" spans="1:1" s="41" customFormat="1" ht="12">
      <c r="A39" s="44"/>
    </row>
    <row r="40" spans="1:1" s="41" customFormat="1" ht="12">
      <c r="A40" s="44"/>
    </row>
    <row r="41" spans="1:1" s="41" customFormat="1" ht="12">
      <c r="A41" s="44"/>
    </row>
    <row r="42" spans="1:1" s="41" customFormat="1" ht="12">
      <c r="A42" s="44"/>
    </row>
    <row r="43" spans="1:1" s="41" customFormat="1" ht="12">
      <c r="A43" s="44"/>
    </row>
    <row r="44" spans="1:1" s="41" customFormat="1" ht="12">
      <c r="A44" s="44"/>
    </row>
    <row r="45" spans="1:1" s="41" customFormat="1" ht="12">
      <c r="A45" s="44"/>
    </row>
    <row r="46" spans="1:1" s="41" customFormat="1" ht="12">
      <c r="A46" s="44"/>
    </row>
    <row r="47" spans="1:1" s="41" customFormat="1" ht="12">
      <c r="A47" s="44"/>
    </row>
    <row r="48" spans="1:1" s="41" customFormat="1" ht="12">
      <c r="A48" s="44"/>
    </row>
    <row r="49" spans="1:9" s="41" customFormat="1" ht="12">
      <c r="A49" s="44"/>
    </row>
    <row r="50" spans="1:9" s="41" customFormat="1" ht="12">
      <c r="A50" s="44"/>
    </row>
    <row r="51" spans="1:9" s="41" customFormat="1" ht="12">
      <c r="A51" s="44"/>
    </row>
    <row r="52" spans="1:9" s="41" customFormat="1" ht="12">
      <c r="A52" s="44"/>
    </row>
    <row r="53" spans="1:9" s="41" customFormat="1" ht="12">
      <c r="A53" s="44"/>
    </row>
    <row r="54" spans="1:9" s="41" customFormat="1" ht="12">
      <c r="A54" s="44"/>
    </row>
    <row r="55" spans="1:9" s="41" customFormat="1" ht="12">
      <c r="A55" s="44"/>
    </row>
    <row r="56" spans="1:9" s="41" customFormat="1" ht="12">
      <c r="A56" s="44"/>
    </row>
    <row r="57" spans="1:9" s="41" customFormat="1" ht="12">
      <c r="A57" s="44"/>
      <c r="I57" s="41" t="s">
        <v>18</v>
      </c>
    </row>
    <row r="58" spans="1:9" s="41" customFormat="1" ht="12">
      <c r="A58" s="44"/>
      <c r="I58" s="41" t="s">
        <v>19</v>
      </c>
    </row>
    <row r="59" spans="1:9" s="41" customFormat="1" ht="12">
      <c r="A59" s="44"/>
    </row>
    <row r="60" spans="1:9" s="41" customFormat="1" ht="12">
      <c r="A60" s="44"/>
    </row>
    <row r="61" spans="1:9" s="41" customFormat="1" ht="12">
      <c r="A61" s="44"/>
    </row>
    <row r="62" spans="1:9" s="41" customFormat="1" ht="12">
      <c r="A62" s="44"/>
    </row>
    <row r="63" spans="1:9" s="41" customFormat="1" ht="12">
      <c r="A63" s="44"/>
    </row>
    <row r="64" spans="1:9" s="41" customFormat="1" ht="12">
      <c r="A64" s="44"/>
    </row>
    <row r="65" spans="1:1" s="41" customFormat="1" ht="12">
      <c r="A65" s="44"/>
    </row>
    <row r="66" spans="1:1" s="41" customFormat="1" ht="12">
      <c r="A66" s="44"/>
    </row>
    <row r="67" spans="1:1" s="41" customFormat="1" ht="12">
      <c r="A67" s="44"/>
    </row>
    <row r="68" spans="1:1" s="41" customFormat="1" ht="12">
      <c r="A68" s="44"/>
    </row>
    <row r="69" spans="1:1" s="41" customFormat="1" ht="12">
      <c r="A69" s="44"/>
    </row>
    <row r="70" spans="1:1" s="41" customFormat="1" ht="12">
      <c r="A70" s="44"/>
    </row>
    <row r="71" spans="1:1" s="41" customFormat="1" ht="12">
      <c r="A71" s="44"/>
    </row>
    <row r="72" spans="1:1" s="41" customFormat="1" ht="12">
      <c r="A72" s="44"/>
    </row>
    <row r="73" spans="1:1" s="41" customFormat="1" ht="12">
      <c r="A73" s="44"/>
    </row>
    <row r="74" spans="1:1" s="41" customFormat="1" ht="12">
      <c r="A74" s="44"/>
    </row>
    <row r="75" spans="1:1" s="41" customFormat="1" ht="12">
      <c r="A75" s="44"/>
    </row>
    <row r="76" spans="1:1" s="41" customFormat="1" ht="12">
      <c r="A76" s="44"/>
    </row>
    <row r="77" spans="1:1" s="41" customFormat="1" ht="12">
      <c r="A77" s="44"/>
    </row>
    <row r="78" spans="1:1" s="41" customFormat="1" ht="12">
      <c r="A78" s="44"/>
    </row>
    <row r="79" spans="1:1" s="41" customFormat="1" ht="12">
      <c r="A79" s="44"/>
    </row>
    <row r="80" spans="1:1" s="41" customFormat="1" ht="12">
      <c r="A80" s="44"/>
    </row>
    <row r="81" spans="1:1" s="41" customFormat="1" ht="12">
      <c r="A81" s="44"/>
    </row>
    <row r="82" spans="1:1" s="41" customFormat="1" ht="12">
      <c r="A82" s="44"/>
    </row>
    <row r="83" spans="1:1" s="41" customFormat="1" ht="12">
      <c r="A83" s="44"/>
    </row>
    <row r="84" spans="1:1" s="41" customFormat="1" ht="12">
      <c r="A84" s="44"/>
    </row>
    <row r="85" spans="1:1" s="41" customFormat="1" ht="12">
      <c r="A85" s="44"/>
    </row>
    <row r="86" spans="1:1" s="41" customFormat="1" ht="12">
      <c r="A86" s="44"/>
    </row>
    <row r="87" spans="1:1" s="41" customFormat="1" ht="12">
      <c r="A87" s="44"/>
    </row>
    <row r="88" spans="1:1" s="41" customFormat="1" ht="12">
      <c r="A88" s="44"/>
    </row>
    <row r="89" spans="1:1" s="41" customFormat="1" ht="12">
      <c r="A89" s="44"/>
    </row>
    <row r="90" spans="1:1" s="41" customFormat="1" ht="12">
      <c r="A90" s="44"/>
    </row>
    <row r="91" spans="1:1" s="41" customFormat="1" ht="12">
      <c r="A91" s="44"/>
    </row>
    <row r="92" spans="1:1" s="41" customFormat="1" ht="12">
      <c r="A92" s="44"/>
    </row>
    <row r="93" spans="1:1" s="41" customFormat="1" ht="12">
      <c r="A93" s="44"/>
    </row>
    <row r="94" spans="1:1" s="41" customFormat="1" ht="12">
      <c r="A94" s="44"/>
    </row>
    <row r="95" spans="1:1" s="41" customFormat="1" ht="12">
      <c r="A95" s="44"/>
    </row>
    <row r="96" spans="1:1" s="41" customFormat="1" ht="12">
      <c r="A96" s="44"/>
    </row>
    <row r="97" spans="1:1" s="41" customFormat="1" ht="12">
      <c r="A97" s="44"/>
    </row>
    <row r="98" spans="1:1" s="41" customFormat="1" ht="12">
      <c r="A98" s="44"/>
    </row>
    <row r="99" spans="1:1" s="41" customFormat="1" ht="12">
      <c r="A99" s="44"/>
    </row>
    <row r="100" spans="1:1" s="41" customFormat="1" ht="12">
      <c r="A100" s="44"/>
    </row>
    <row r="101" spans="1:1" s="41" customFormat="1" ht="12">
      <c r="A101" s="44"/>
    </row>
    <row r="102" spans="1:1" s="41" customFormat="1" ht="12">
      <c r="A102" s="44"/>
    </row>
    <row r="103" spans="1:1" s="41" customFormat="1" ht="12">
      <c r="A103" s="44"/>
    </row>
    <row r="104" spans="1:1" s="41" customFormat="1" ht="12">
      <c r="A104" s="44"/>
    </row>
    <row r="105" spans="1:1" s="41" customFormat="1" ht="12">
      <c r="A105" s="44"/>
    </row>
    <row r="106" spans="1:1" s="41" customFormat="1" ht="12">
      <c r="A106" s="44"/>
    </row>
    <row r="107" spans="1:1" s="41" customFormat="1" ht="12">
      <c r="A107" s="44"/>
    </row>
    <row r="108" spans="1:1" s="41" customFormat="1" ht="12">
      <c r="A108" s="44"/>
    </row>
    <row r="109" spans="1:1" s="41" customFormat="1" ht="12">
      <c r="A109" s="44"/>
    </row>
    <row r="110" spans="1:1" s="41" customFormat="1" ht="12">
      <c r="A110" s="44"/>
    </row>
    <row r="111" spans="1:1" s="41" customFormat="1" ht="12">
      <c r="A111" s="44"/>
    </row>
    <row r="112" spans="1:1" s="41" customFormat="1" ht="12">
      <c r="A112" s="44"/>
    </row>
    <row r="113" spans="1:1" s="41" customFormat="1" ht="12">
      <c r="A113" s="44"/>
    </row>
    <row r="114" spans="1:1" s="41" customFormat="1" ht="12">
      <c r="A114" s="44"/>
    </row>
    <row r="115" spans="1:1" s="41" customFormat="1" ht="12">
      <c r="A115" s="44"/>
    </row>
    <row r="116" spans="1:1" s="41" customFormat="1" ht="12">
      <c r="A116" s="44"/>
    </row>
    <row r="117" spans="1:1" s="41" customFormat="1" ht="12">
      <c r="A117" s="44"/>
    </row>
    <row r="118" spans="1:1" s="41" customFormat="1" ht="12">
      <c r="A118" s="44"/>
    </row>
    <row r="119" spans="1:1" s="41" customFormat="1" ht="12">
      <c r="A119" s="44"/>
    </row>
    <row r="120" spans="1:1" s="41" customFormat="1" ht="12">
      <c r="A120" s="44"/>
    </row>
    <row r="121" spans="1:1" s="41" customFormat="1" ht="12">
      <c r="A121" s="44"/>
    </row>
    <row r="122" spans="1:1" s="41" customFormat="1" ht="12">
      <c r="A122" s="44"/>
    </row>
    <row r="123" spans="1:1" s="41" customFormat="1" ht="12">
      <c r="A123" s="44"/>
    </row>
    <row r="124" spans="1:1" s="41" customFormat="1" ht="12">
      <c r="A124" s="44"/>
    </row>
    <row r="125" spans="1:1" s="41" customFormat="1" ht="12">
      <c r="A125" s="44"/>
    </row>
    <row r="126" spans="1:1" s="41" customFormat="1" ht="12">
      <c r="A126" s="44"/>
    </row>
    <row r="127" spans="1:1" s="41" customFormat="1" ht="12.75" customHeight="1">
      <c r="A127" s="44"/>
    </row>
    <row r="128" spans="1:1" s="41" customFormat="1" ht="12">
      <c r="A128" s="44"/>
    </row>
    <row r="129" spans="1:1" s="41" customFormat="1" ht="12">
      <c r="A129" s="44"/>
    </row>
    <row r="130" spans="1:1" s="41" customFormat="1" ht="12">
      <c r="A130" s="44"/>
    </row>
    <row r="131" spans="1:1" s="41" customFormat="1" ht="12">
      <c r="A131" s="44"/>
    </row>
    <row r="132" spans="1:1" s="41" customFormat="1" ht="12">
      <c r="A132" s="44"/>
    </row>
    <row r="133" spans="1:1" s="41" customFormat="1" ht="12">
      <c r="A133" s="44"/>
    </row>
    <row r="134" spans="1:1" s="41" customFormat="1" ht="12">
      <c r="A134" s="44"/>
    </row>
    <row r="135" spans="1:1" s="41" customFormat="1" ht="12">
      <c r="A135" s="44"/>
    </row>
    <row r="136" spans="1:1" s="41" customFormat="1" ht="12">
      <c r="A136" s="44"/>
    </row>
    <row r="137" spans="1:1" s="41" customFormat="1" ht="12">
      <c r="A137" s="44"/>
    </row>
    <row r="138" spans="1:1" s="41" customFormat="1" ht="12">
      <c r="A138" s="44"/>
    </row>
    <row r="139" spans="1:1" s="41" customFormat="1" ht="12">
      <c r="A139" s="44"/>
    </row>
    <row r="140" spans="1:1" s="41" customFormat="1" ht="12">
      <c r="A140" s="44"/>
    </row>
    <row r="141" spans="1:1" s="41" customFormat="1" ht="12">
      <c r="A141" s="44"/>
    </row>
    <row r="142" spans="1:1" s="41" customFormat="1" ht="12">
      <c r="A142" s="44"/>
    </row>
    <row r="143" spans="1:1" s="41" customFormat="1" ht="12">
      <c r="A143" s="44"/>
    </row>
    <row r="144" spans="1:1" s="41" customFormat="1" ht="12">
      <c r="A144" s="44"/>
    </row>
    <row r="145" spans="1:1" s="41" customFormat="1" ht="12">
      <c r="A145" s="44"/>
    </row>
    <row r="146" spans="1:1" s="41" customFormat="1" ht="12">
      <c r="A146" s="44"/>
    </row>
    <row r="147" spans="1:1" s="41" customFormat="1" ht="12">
      <c r="A147" s="44"/>
    </row>
    <row r="148" spans="1:1" s="41" customFormat="1" ht="12">
      <c r="A148" s="44"/>
    </row>
    <row r="149" spans="1:1" s="41" customFormat="1" ht="12">
      <c r="A149" s="44"/>
    </row>
    <row r="150" spans="1:1" s="41" customFormat="1" ht="12">
      <c r="A150" s="44"/>
    </row>
    <row r="151" spans="1:1" s="41" customFormat="1" ht="12">
      <c r="A151" s="44"/>
    </row>
    <row r="152" spans="1:1" s="41" customFormat="1" ht="12">
      <c r="A152" s="44"/>
    </row>
    <row r="153" spans="1:1" s="41" customFormat="1" ht="12">
      <c r="A153" s="44"/>
    </row>
    <row r="154" spans="1:1" s="41" customFormat="1" ht="12">
      <c r="A154" s="44"/>
    </row>
    <row r="155" spans="1:1" s="41" customFormat="1" ht="12">
      <c r="A155" s="44"/>
    </row>
    <row r="156" spans="1:1" s="41" customFormat="1" ht="12">
      <c r="A156" s="44"/>
    </row>
    <row r="157" spans="1:1" s="41" customFormat="1" ht="12">
      <c r="A157" s="44"/>
    </row>
    <row r="158" spans="1:1" s="41" customFormat="1" ht="12">
      <c r="A158" s="44"/>
    </row>
    <row r="159" spans="1:1" s="41" customFormat="1" ht="12">
      <c r="A159" s="44"/>
    </row>
    <row r="160" spans="1:1" s="41" customFormat="1" ht="12">
      <c r="A160" s="44"/>
    </row>
    <row r="161" spans="1:1" s="41" customFormat="1" ht="12">
      <c r="A161" s="44"/>
    </row>
    <row r="162" spans="1:1" s="41" customFormat="1" ht="12">
      <c r="A162" s="44"/>
    </row>
    <row r="163" spans="1:1" s="41" customFormat="1" ht="12">
      <c r="A163" s="44"/>
    </row>
    <row r="164" spans="1:1" s="41" customFormat="1" ht="12">
      <c r="A164" s="44"/>
    </row>
    <row r="165" spans="1:1" s="41" customFormat="1" ht="12">
      <c r="A165" s="44"/>
    </row>
    <row r="166" spans="1:1" s="41" customFormat="1" ht="12">
      <c r="A166" s="44"/>
    </row>
    <row r="167" spans="1:1" s="41" customFormat="1" ht="12">
      <c r="A167" s="44"/>
    </row>
    <row r="168" spans="1:1" s="41" customFormat="1" ht="12">
      <c r="A168" s="44"/>
    </row>
    <row r="169" spans="1:1" s="41" customFormat="1" ht="12">
      <c r="A169" s="44"/>
    </row>
    <row r="170" spans="1:1" s="41" customFormat="1" ht="12">
      <c r="A170" s="44"/>
    </row>
    <row r="171" spans="1:1" s="41" customFormat="1" ht="12">
      <c r="A171" s="44"/>
    </row>
    <row r="172" spans="1:1" s="41" customFormat="1" ht="12">
      <c r="A172" s="44"/>
    </row>
    <row r="173" spans="1:1" s="41" customFormat="1" ht="12">
      <c r="A173" s="44"/>
    </row>
    <row r="174" spans="1:1" s="41" customFormat="1" ht="12">
      <c r="A174" s="44"/>
    </row>
    <row r="175" spans="1:1" s="41" customFormat="1" ht="12">
      <c r="A175" s="44"/>
    </row>
    <row r="176" spans="1:1" s="41" customFormat="1" ht="12">
      <c r="A176" s="44"/>
    </row>
    <row r="177" spans="1:1" s="41" customFormat="1" ht="12">
      <c r="A177" s="44"/>
    </row>
    <row r="178" spans="1:1" s="41" customFormat="1" ht="12">
      <c r="A178" s="44"/>
    </row>
    <row r="179" spans="1:1" s="41" customFormat="1" ht="12">
      <c r="A179" s="44"/>
    </row>
    <row r="180" spans="1:1" s="41" customFormat="1" ht="12">
      <c r="A180" s="44"/>
    </row>
    <row r="181" spans="1:1" s="41" customFormat="1" ht="12">
      <c r="A181" s="44"/>
    </row>
    <row r="182" spans="1:1" s="41" customFormat="1" ht="12">
      <c r="A182" s="44"/>
    </row>
    <row r="183" spans="1:1" s="41" customFormat="1" ht="12">
      <c r="A183" s="44"/>
    </row>
    <row r="184" spans="1:1" s="41" customFormat="1" ht="12">
      <c r="A184" s="44"/>
    </row>
    <row r="185" spans="1:1" s="41" customFormat="1" ht="12">
      <c r="A185" s="44"/>
    </row>
    <row r="186" spans="1:1" s="41" customFormat="1" ht="12">
      <c r="A186" s="44"/>
    </row>
    <row r="187" spans="1:1" s="41" customFormat="1" ht="12">
      <c r="A187" s="44"/>
    </row>
    <row r="188" spans="1:1" s="41" customFormat="1" ht="12">
      <c r="A188" s="44"/>
    </row>
    <row r="189" spans="1:1" s="41" customFormat="1" ht="12">
      <c r="A189" s="44"/>
    </row>
    <row r="190" spans="1:1" s="41" customFormat="1" ht="12">
      <c r="A190" s="44"/>
    </row>
    <row r="191" spans="1:1" s="41" customFormat="1" ht="12">
      <c r="A191" s="44"/>
    </row>
    <row r="192" spans="1:1" s="41" customFormat="1" ht="12">
      <c r="A192" s="44"/>
    </row>
    <row r="193" spans="1:1" s="41" customFormat="1" ht="12">
      <c r="A193" s="44"/>
    </row>
    <row r="194" spans="1:1" s="41" customFormat="1" ht="12">
      <c r="A194" s="44"/>
    </row>
    <row r="195" spans="1:1" s="41" customFormat="1" ht="12">
      <c r="A195" s="44"/>
    </row>
    <row r="196" spans="1:1" s="41" customFormat="1" ht="12">
      <c r="A196" s="44"/>
    </row>
    <row r="197" spans="1:1" s="41" customFormat="1" ht="12">
      <c r="A197" s="44"/>
    </row>
    <row r="198" spans="1:1" s="41" customFormat="1" ht="12">
      <c r="A198" s="44"/>
    </row>
    <row r="199" spans="1:1" s="41" customFormat="1" ht="12">
      <c r="A199" s="44"/>
    </row>
    <row r="200" spans="1:1" s="41" customFormat="1" ht="12">
      <c r="A200" s="44"/>
    </row>
    <row r="201" spans="1:1" s="41" customFormat="1" ht="12">
      <c r="A201" s="44"/>
    </row>
    <row r="202" spans="1:1" s="41" customFormat="1" ht="12">
      <c r="A202" s="44"/>
    </row>
    <row r="203" spans="1:1" s="41" customFormat="1" ht="12">
      <c r="A203" s="44"/>
    </row>
    <row r="204" spans="1:1" s="41" customFormat="1" ht="12">
      <c r="A204" s="44"/>
    </row>
    <row r="205" spans="1:1" s="41" customFormat="1" ht="12">
      <c r="A205" s="44"/>
    </row>
    <row r="206" spans="1:1" s="41" customFormat="1" ht="12">
      <c r="A206" s="44"/>
    </row>
    <row r="207" spans="1:1" s="41" customFormat="1" ht="12">
      <c r="A207" s="44"/>
    </row>
    <row r="208" spans="1:1" s="41" customFormat="1" ht="12">
      <c r="A208" s="44"/>
    </row>
    <row r="209" spans="1:1" s="41" customFormat="1" ht="12">
      <c r="A209" s="44"/>
    </row>
    <row r="210" spans="1:1" s="41" customFormat="1" ht="12">
      <c r="A210" s="44"/>
    </row>
    <row r="211" spans="1:1" s="41" customFormat="1" ht="12">
      <c r="A211" s="44"/>
    </row>
    <row r="212" spans="1:1" s="41" customFormat="1" ht="12">
      <c r="A212" s="44"/>
    </row>
    <row r="213" spans="1:1" s="41" customFormat="1" ht="12">
      <c r="A213" s="44"/>
    </row>
    <row r="214" spans="1:1" s="41" customFormat="1" ht="12">
      <c r="A214" s="44"/>
    </row>
    <row r="215" spans="1:1" s="41" customFormat="1" ht="12">
      <c r="A215" s="44"/>
    </row>
    <row r="216" spans="1:1" s="41" customFormat="1" ht="12">
      <c r="A216" s="44"/>
    </row>
    <row r="217" spans="1:1" s="41" customFormat="1" ht="12">
      <c r="A217" s="44"/>
    </row>
    <row r="218" spans="1:1" s="41" customFormat="1" ht="12">
      <c r="A218" s="44"/>
    </row>
    <row r="219" spans="1:1" s="41" customFormat="1" ht="12">
      <c r="A219" s="44"/>
    </row>
    <row r="220" spans="1:1" s="41" customFormat="1" ht="12">
      <c r="A220" s="44"/>
    </row>
    <row r="221" spans="1:1" s="41" customFormat="1" ht="12">
      <c r="A221" s="44"/>
    </row>
    <row r="222" spans="1:1" s="41" customFormat="1" ht="12">
      <c r="A222" s="44"/>
    </row>
    <row r="223" spans="1:1" s="41" customFormat="1" ht="12">
      <c r="A223" s="44"/>
    </row>
    <row r="224" spans="1:1" s="41" customFormat="1" ht="12">
      <c r="A224" s="44"/>
    </row>
    <row r="225" spans="1:1" s="41" customFormat="1" ht="12">
      <c r="A225" s="44"/>
    </row>
    <row r="226" spans="1:1" s="41" customFormat="1" ht="12">
      <c r="A226" s="44"/>
    </row>
    <row r="227" spans="1:1" s="41" customFormat="1" ht="12">
      <c r="A227" s="44"/>
    </row>
    <row r="228" spans="1:1" s="41" customFormat="1" ht="12">
      <c r="A228" s="44"/>
    </row>
    <row r="229" spans="1:1" s="41" customFormat="1" ht="12">
      <c r="A229" s="44"/>
    </row>
    <row r="230" spans="1:1" s="41" customFormat="1" ht="12">
      <c r="A230" s="44"/>
    </row>
    <row r="231" spans="1:1" s="41" customFormat="1" ht="12">
      <c r="A231" s="44"/>
    </row>
    <row r="232" spans="1:1" s="41" customFormat="1" ht="12">
      <c r="A232" s="44"/>
    </row>
    <row r="233" spans="1:1" s="41" customFormat="1" ht="12">
      <c r="A233" s="44"/>
    </row>
    <row r="234" spans="1:1" s="41" customFormat="1" ht="12">
      <c r="A234" s="44"/>
    </row>
    <row r="235" spans="1:1" s="41" customFormat="1" ht="12">
      <c r="A235" s="44"/>
    </row>
    <row r="236" spans="1:1" s="41" customFormat="1" ht="12">
      <c r="A236" s="44"/>
    </row>
    <row r="237" spans="1:1" s="41" customFormat="1" ht="12">
      <c r="A237" s="44"/>
    </row>
    <row r="238" spans="1:1" s="41" customFormat="1" ht="12">
      <c r="A238" s="44"/>
    </row>
    <row r="239" spans="1:1" s="41" customFormat="1" ht="12">
      <c r="A239" s="44"/>
    </row>
    <row r="240" spans="1:1" s="41" customFormat="1" ht="12">
      <c r="A240" s="44"/>
    </row>
    <row r="241" spans="1:1" s="41" customFormat="1" ht="12">
      <c r="A241" s="44"/>
    </row>
    <row r="242" spans="1:1" s="41" customFormat="1" ht="12">
      <c r="A242" s="44"/>
    </row>
    <row r="243" spans="1:1" s="41" customFormat="1" ht="12">
      <c r="A243" s="44"/>
    </row>
    <row r="244" spans="1:1" s="41" customFormat="1" ht="12">
      <c r="A244" s="44"/>
    </row>
    <row r="245" spans="1:1" s="41" customFormat="1" ht="12">
      <c r="A245" s="44"/>
    </row>
    <row r="246" spans="1:1" s="41" customFormat="1" ht="12">
      <c r="A246" s="44"/>
    </row>
    <row r="247" spans="1:1" s="41" customFormat="1" ht="12">
      <c r="A247" s="44"/>
    </row>
    <row r="248" spans="1:1" s="41" customFormat="1" ht="12">
      <c r="A248" s="44"/>
    </row>
    <row r="249" spans="1:1" s="41" customFormat="1" ht="12">
      <c r="A249" s="44"/>
    </row>
    <row r="250" spans="1:1" s="41" customFormat="1" ht="12">
      <c r="A250" s="44"/>
    </row>
    <row r="251" spans="1:1" s="41" customFormat="1" ht="12">
      <c r="A251" s="44"/>
    </row>
    <row r="252" spans="1:1" s="41" customFormat="1" ht="12">
      <c r="A252" s="44"/>
    </row>
    <row r="253" spans="1:1" s="41" customFormat="1" ht="12">
      <c r="A253" s="44"/>
    </row>
    <row r="254" spans="1:1" s="41" customFormat="1" ht="12">
      <c r="A254" s="44"/>
    </row>
    <row r="255" spans="1:1" s="41" customFormat="1" ht="12">
      <c r="A255" s="44"/>
    </row>
    <row r="256" spans="1:1" s="41" customFormat="1" ht="12">
      <c r="A256" s="44"/>
    </row>
    <row r="257" spans="1:1" s="41" customFormat="1" ht="12">
      <c r="A257" s="44"/>
    </row>
    <row r="258" spans="1:1" s="41" customFormat="1" ht="12">
      <c r="A258" s="44"/>
    </row>
    <row r="259" spans="1:1" s="41" customFormat="1" ht="12">
      <c r="A259" s="44"/>
    </row>
    <row r="260" spans="1:1" s="41" customFormat="1" ht="12">
      <c r="A260" s="44"/>
    </row>
    <row r="261" spans="1:1" s="41" customFormat="1" ht="12">
      <c r="A261" s="44"/>
    </row>
    <row r="262" spans="1:1" s="41" customFormat="1" ht="12">
      <c r="A262" s="44"/>
    </row>
    <row r="263" spans="1:1" s="41" customFormat="1" ht="12">
      <c r="A263" s="44"/>
    </row>
    <row r="264" spans="1:1" s="41" customFormat="1" ht="12">
      <c r="A264" s="44"/>
    </row>
    <row r="265" spans="1:1" s="41" customFormat="1" ht="12">
      <c r="A265" s="44"/>
    </row>
    <row r="266" spans="1:1" s="41" customFormat="1" ht="12">
      <c r="A266" s="44"/>
    </row>
    <row r="267" spans="1:1" s="41" customFormat="1" ht="12">
      <c r="A267" s="44"/>
    </row>
    <row r="268" spans="1:1" s="41" customFormat="1" ht="12">
      <c r="A268" s="44"/>
    </row>
    <row r="269" spans="1:1" s="41" customFormat="1" ht="12">
      <c r="A269" s="44"/>
    </row>
    <row r="270" spans="1:1" s="41" customFormat="1" ht="12">
      <c r="A270" s="44"/>
    </row>
    <row r="271" spans="1:1" s="41" customFormat="1" ht="12">
      <c r="A271" s="44"/>
    </row>
    <row r="272" spans="1:1" s="41" customFormat="1" ht="12">
      <c r="A272" s="44"/>
    </row>
    <row r="273" spans="1:1" s="41" customFormat="1" ht="12">
      <c r="A273" s="44"/>
    </row>
    <row r="274" spans="1:1" s="41" customFormat="1" ht="12">
      <c r="A274" s="44"/>
    </row>
    <row r="275" spans="1:1" s="41" customFormat="1" ht="12">
      <c r="A275" s="44"/>
    </row>
    <row r="276" spans="1:1" s="41" customFormat="1" ht="12">
      <c r="A276" s="44"/>
    </row>
    <row r="277" spans="1:1" s="41" customFormat="1" ht="12">
      <c r="A277" s="44"/>
    </row>
    <row r="278" spans="1:1" s="41" customFormat="1" ht="12">
      <c r="A278" s="44"/>
    </row>
    <row r="279" spans="1:1" s="41" customFormat="1" ht="12">
      <c r="A279" s="44"/>
    </row>
    <row r="280" spans="1:1" s="41" customFormat="1" ht="12">
      <c r="A280" s="44"/>
    </row>
    <row r="281" spans="1:1" s="41" customFormat="1" ht="12">
      <c r="A281" s="44"/>
    </row>
    <row r="282" spans="1:1" s="41" customFormat="1" ht="12">
      <c r="A282" s="44"/>
    </row>
    <row r="283" spans="1:1" s="41" customFormat="1" ht="12">
      <c r="A283" s="44"/>
    </row>
    <row r="284" spans="1:1" s="41" customFormat="1" ht="12">
      <c r="A284" s="44"/>
    </row>
    <row r="285" spans="1:1" s="41" customFormat="1" ht="12">
      <c r="A285" s="44"/>
    </row>
    <row r="286" spans="1:1" s="41" customFormat="1" ht="12">
      <c r="A286" s="44"/>
    </row>
    <row r="287" spans="1:1" s="41" customFormat="1" ht="12">
      <c r="A287" s="44"/>
    </row>
    <row r="288" spans="1:1" s="41" customFormat="1" ht="12">
      <c r="A288" s="44"/>
    </row>
    <row r="289" spans="1:1" s="41" customFormat="1" ht="12">
      <c r="A289" s="44"/>
    </row>
    <row r="290" spans="1:1" s="41" customFormat="1" ht="12">
      <c r="A290" s="44"/>
    </row>
    <row r="291" spans="1:1" s="41" customFormat="1" ht="12">
      <c r="A291" s="44"/>
    </row>
    <row r="292" spans="1:1" s="41" customFormat="1" ht="12">
      <c r="A292" s="44"/>
    </row>
    <row r="293" spans="1:1" s="41" customFormat="1" ht="12">
      <c r="A293" s="44"/>
    </row>
    <row r="294" spans="1:1" s="41" customFormat="1" ht="12">
      <c r="A294" s="44"/>
    </row>
    <row r="295" spans="1:1" s="41" customFormat="1" ht="12">
      <c r="A295" s="44"/>
    </row>
    <row r="296" spans="1:1" s="41" customFormat="1" ht="12">
      <c r="A296" s="44"/>
    </row>
    <row r="297" spans="1:1" s="41" customFormat="1" ht="12">
      <c r="A297" s="44"/>
    </row>
    <row r="298" spans="1:1" s="41" customFormat="1" ht="12">
      <c r="A298" s="44"/>
    </row>
    <row r="299" spans="1:1" s="41" customFormat="1" ht="12">
      <c r="A299" s="44"/>
    </row>
  </sheetData>
  <hyperlinks>
    <hyperlink ref="A16" location="'Tabell 13'!A1" display="13. Imputering p.g.a. bortfall" xr:uid="{007EB0F5-2D16-4241-BFEA-2E93A5E7BB8E}"/>
    <hyperlink ref="A17" location="'Tabell 14'!A1" display="14 Imputering p.g.a. avvikande rapportering" xr:uid="{45EAF783-43A6-4DC3-AB17-6CD1E43EC229}"/>
    <hyperlink ref="A26" location="'Tabell 11'!A1" display="11a. Insatser över år" xr:uid="{9E980D89-927E-470F-9CEF-FDF0CF91129F}"/>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theme="2" tint="-9.9978637043366805E-2"/>
  </sheetPr>
  <dimension ref="A1:B315"/>
  <sheetViews>
    <sheetView showGridLines="0" zoomScaleNormal="100" workbookViewId="0"/>
  </sheetViews>
  <sheetFormatPr defaultColWidth="9.33203125" defaultRowHeight="19.5"/>
  <cols>
    <col min="1" max="1" width="49.33203125" style="22" customWidth="1"/>
    <col min="2" max="2" width="191.33203125" style="23" customWidth="1"/>
    <col min="3" max="3" width="5.33203125" style="17" customWidth="1"/>
    <col min="4" max="4" width="6.1640625" style="17" customWidth="1"/>
    <col min="5" max="5" width="5.33203125" style="17" customWidth="1"/>
    <col min="6" max="6" width="8.1640625" style="17" customWidth="1"/>
    <col min="7" max="7" width="9.33203125" style="17"/>
    <col min="8" max="8" width="18.1640625" style="17" customWidth="1"/>
    <col min="9" max="9" width="8.83203125" style="17" customWidth="1"/>
    <col min="10" max="16384" width="9.33203125" style="17"/>
  </cols>
  <sheetData>
    <row r="1" spans="1:2">
      <c r="A1" s="57" t="s">
        <v>25</v>
      </c>
    </row>
    <row r="2" spans="1:2">
      <c r="A2" s="54" t="s">
        <v>22</v>
      </c>
    </row>
    <row r="3" spans="1:2">
      <c r="A3" s="70" t="s">
        <v>60</v>
      </c>
    </row>
    <row r="4" spans="1:2">
      <c r="A4" s="39" t="s">
        <v>57</v>
      </c>
      <c r="B4" s="17"/>
    </row>
    <row r="5" spans="1:2" s="111" customFormat="1">
      <c r="A5" s="63" t="s">
        <v>65</v>
      </c>
    </row>
    <row r="6" spans="1:2" s="308" customFormat="1" ht="13.5" customHeight="1">
      <c r="A6" s="306" t="s">
        <v>52</v>
      </c>
      <c r="B6" s="307" t="s">
        <v>556</v>
      </c>
    </row>
    <row r="7" spans="1:2" s="308" customFormat="1" ht="13.5" customHeight="1">
      <c r="A7" s="306" t="s">
        <v>53</v>
      </c>
      <c r="B7" s="307" t="s">
        <v>557</v>
      </c>
    </row>
    <row r="8" spans="1:2" s="113" customFormat="1" ht="13.5">
      <c r="A8" s="112" t="s">
        <v>51</v>
      </c>
      <c r="B8" s="66" t="s">
        <v>63</v>
      </c>
    </row>
    <row r="9" spans="1:2" s="113" customFormat="1" ht="13.5">
      <c r="A9" s="66" t="s">
        <v>58</v>
      </c>
      <c r="B9" s="66" t="s">
        <v>558</v>
      </c>
    </row>
    <row r="10" spans="1:2" s="113" customFormat="1" ht="13.5">
      <c r="A10" s="112" t="s">
        <v>54</v>
      </c>
      <c r="B10" s="66" t="s">
        <v>559</v>
      </c>
    </row>
    <row r="11" spans="1:2" s="113" customFormat="1" ht="13.5" customHeight="1">
      <c r="A11" s="112" t="s">
        <v>50</v>
      </c>
      <c r="B11" s="66" t="s">
        <v>62</v>
      </c>
    </row>
    <row r="12" spans="1:2" s="113" customFormat="1" ht="13.5">
      <c r="A12" s="112" t="s">
        <v>49</v>
      </c>
      <c r="B12" s="66" t="s">
        <v>560</v>
      </c>
    </row>
    <row r="13" spans="1:2" s="113" customFormat="1" ht="13.5">
      <c r="A13" s="112" t="s">
        <v>47</v>
      </c>
      <c r="B13" s="66" t="s">
        <v>561</v>
      </c>
    </row>
    <row r="14" spans="1:2" s="113" customFormat="1" ht="13.5">
      <c r="A14" s="66" t="s">
        <v>46</v>
      </c>
      <c r="B14" s="66" t="s">
        <v>562</v>
      </c>
    </row>
    <row r="15" spans="1:2" s="113" customFormat="1" ht="13.5">
      <c r="A15" s="63" t="s">
        <v>66</v>
      </c>
      <c r="B15" s="112"/>
    </row>
    <row r="16" spans="1:2" s="111" customFormat="1">
      <c r="A16" s="112" t="s">
        <v>55</v>
      </c>
      <c r="B16" s="66" t="s">
        <v>64</v>
      </c>
    </row>
    <row r="17" spans="1:2" s="113" customFormat="1" ht="40.5">
      <c r="A17" s="66" t="s">
        <v>72</v>
      </c>
      <c r="B17" s="66" t="s">
        <v>75</v>
      </c>
    </row>
    <row r="18" spans="1:2" s="113" customFormat="1" ht="40.5">
      <c r="A18" s="66" t="s">
        <v>59</v>
      </c>
      <c r="B18" s="66" t="s">
        <v>607</v>
      </c>
    </row>
    <row r="19" spans="1:2" s="113" customFormat="1" ht="13.5">
      <c r="A19" s="112" t="s">
        <v>48</v>
      </c>
      <c r="B19" s="66" t="s">
        <v>68</v>
      </c>
    </row>
    <row r="20" spans="1:2" s="113" customFormat="1" ht="13.5">
      <c r="A20" s="112" t="s">
        <v>56</v>
      </c>
      <c r="B20" s="66" t="s">
        <v>67</v>
      </c>
    </row>
    <row r="21" spans="1:2" s="113" customFormat="1" ht="27">
      <c r="A21" s="66" t="s">
        <v>61</v>
      </c>
      <c r="B21" s="66" t="s">
        <v>69</v>
      </c>
    </row>
    <row r="22" spans="1:2" s="113" customFormat="1" ht="13.5">
      <c r="A22" s="63" t="s">
        <v>71</v>
      </c>
      <c r="B22" s="112"/>
    </row>
    <row r="23" spans="1:2" s="113" customFormat="1" ht="27">
      <c r="A23" s="66" t="s">
        <v>73</v>
      </c>
      <c r="B23" s="66" t="s">
        <v>136</v>
      </c>
    </row>
    <row r="24" spans="1:2" s="19" customFormat="1" ht="13.5">
      <c r="A24" s="26"/>
      <c r="B24" s="71" t="s">
        <v>74</v>
      </c>
    </row>
    <row r="25" spans="1:2" s="19" customFormat="1" ht="13.5">
      <c r="A25" s="26"/>
      <c r="B25" s="26"/>
    </row>
    <row r="26" spans="1:2" s="19" customFormat="1" ht="13.5">
      <c r="A26" s="26"/>
      <c r="B26" s="66"/>
    </row>
    <row r="27" spans="1:2" s="19" customFormat="1" ht="12">
      <c r="A27" s="20"/>
      <c r="B27" s="21"/>
    </row>
    <row r="28" spans="1:2" s="19" customFormat="1" ht="12">
      <c r="A28" s="20"/>
      <c r="B28" s="21"/>
    </row>
    <row r="29" spans="1:2" s="19" customFormat="1" ht="12">
      <c r="A29" s="20"/>
      <c r="B29" s="21"/>
    </row>
    <row r="30" spans="1:2" s="19" customFormat="1" ht="12">
      <c r="A30" s="20"/>
      <c r="B30" s="21"/>
    </row>
    <row r="31" spans="1:2" s="19" customFormat="1" ht="12">
      <c r="A31" s="20"/>
      <c r="B31" s="21"/>
    </row>
    <row r="32" spans="1:2" s="19" customFormat="1" ht="12">
      <c r="A32" s="20"/>
      <c r="B32" s="21"/>
    </row>
    <row r="33" spans="1:2" s="19" customFormat="1" ht="12">
      <c r="A33" s="20"/>
      <c r="B33" s="21"/>
    </row>
    <row r="34" spans="1:2" s="19" customFormat="1" ht="12">
      <c r="A34" s="20"/>
      <c r="B34" s="21"/>
    </row>
    <row r="35" spans="1:2" s="19" customFormat="1" ht="12">
      <c r="A35" s="20"/>
      <c r="B35" s="21"/>
    </row>
    <row r="36" spans="1:2" s="19" customFormat="1" ht="12">
      <c r="A36" s="20"/>
      <c r="B36" s="21"/>
    </row>
    <row r="37" spans="1:2" s="19" customFormat="1" ht="12">
      <c r="A37" s="20"/>
      <c r="B37" s="21"/>
    </row>
    <row r="38" spans="1:2" s="19" customFormat="1" ht="12">
      <c r="A38" s="20"/>
      <c r="B38" s="21"/>
    </row>
    <row r="39" spans="1:2" s="19" customFormat="1" ht="12">
      <c r="A39" s="20"/>
      <c r="B39" s="21"/>
    </row>
    <row r="40" spans="1:2" s="19" customFormat="1" ht="12">
      <c r="A40" s="20"/>
      <c r="B40" s="21"/>
    </row>
    <row r="41" spans="1:2" s="19" customFormat="1" ht="12">
      <c r="A41" s="20"/>
      <c r="B41" s="21"/>
    </row>
    <row r="42" spans="1:2" s="19" customFormat="1" ht="12">
      <c r="A42" s="20"/>
      <c r="B42" s="21"/>
    </row>
    <row r="43" spans="1:2" s="19" customFormat="1" ht="12">
      <c r="A43" s="20"/>
      <c r="B43" s="21"/>
    </row>
    <row r="44" spans="1:2" s="19" customFormat="1" ht="12">
      <c r="A44" s="20"/>
      <c r="B44" s="21"/>
    </row>
    <row r="45" spans="1:2" s="19" customFormat="1" ht="12">
      <c r="A45" s="20"/>
      <c r="B45" s="21"/>
    </row>
    <row r="46" spans="1:2" s="19" customFormat="1" ht="12">
      <c r="A46" s="20"/>
      <c r="B46" s="21"/>
    </row>
    <row r="47" spans="1:2" s="19" customFormat="1" ht="12">
      <c r="A47" s="20"/>
      <c r="B47" s="21"/>
    </row>
    <row r="48" spans="1:2" s="19" customFormat="1" ht="12">
      <c r="A48" s="20"/>
      <c r="B48" s="21"/>
    </row>
    <row r="49" spans="1:2" s="19" customFormat="1" ht="12">
      <c r="A49" s="20"/>
      <c r="B49" s="21"/>
    </row>
    <row r="50" spans="1:2" s="19" customFormat="1" ht="12">
      <c r="A50" s="20"/>
      <c r="B50" s="21"/>
    </row>
    <row r="51" spans="1:2" s="19" customFormat="1" ht="12">
      <c r="A51" s="20"/>
      <c r="B51" s="21"/>
    </row>
    <row r="52" spans="1:2" s="19" customFormat="1" ht="12">
      <c r="A52" s="20"/>
      <c r="B52" s="21"/>
    </row>
    <row r="53" spans="1:2" s="19" customFormat="1" ht="12">
      <c r="A53" s="20"/>
      <c r="B53" s="21"/>
    </row>
    <row r="54" spans="1:2" s="19" customFormat="1" ht="12">
      <c r="A54" s="20"/>
      <c r="B54" s="21"/>
    </row>
    <row r="55" spans="1:2" s="19" customFormat="1" ht="12">
      <c r="A55" s="20"/>
      <c r="B55" s="21"/>
    </row>
    <row r="56" spans="1:2" s="19" customFormat="1" ht="12">
      <c r="A56" s="20"/>
      <c r="B56" s="21"/>
    </row>
    <row r="57" spans="1:2" s="19" customFormat="1" ht="12">
      <c r="A57" s="20"/>
      <c r="B57" s="21"/>
    </row>
    <row r="58" spans="1:2" s="19" customFormat="1" ht="12">
      <c r="A58" s="20"/>
      <c r="B58" s="21"/>
    </row>
    <row r="59" spans="1:2" s="19" customFormat="1" ht="12">
      <c r="A59" s="20"/>
      <c r="B59" s="21"/>
    </row>
    <row r="60" spans="1:2" s="19" customFormat="1" ht="12">
      <c r="A60" s="20"/>
      <c r="B60" s="21"/>
    </row>
    <row r="61" spans="1:2" s="19" customFormat="1" ht="12">
      <c r="A61" s="20"/>
      <c r="B61" s="21"/>
    </row>
    <row r="62" spans="1:2" s="19" customFormat="1" ht="12">
      <c r="A62" s="20"/>
      <c r="B62" s="21"/>
    </row>
    <row r="63" spans="1:2" s="19" customFormat="1" ht="12">
      <c r="A63" s="20"/>
      <c r="B63" s="21"/>
    </row>
    <row r="64" spans="1:2" s="19" customFormat="1" ht="12">
      <c r="A64" s="20"/>
      <c r="B64" s="21"/>
    </row>
    <row r="65" spans="1:2" s="19" customFormat="1" ht="12">
      <c r="A65" s="20"/>
      <c r="B65" s="21"/>
    </row>
    <row r="66" spans="1:2" s="19" customFormat="1" ht="12">
      <c r="A66" s="20"/>
      <c r="B66" s="21"/>
    </row>
    <row r="67" spans="1:2" s="19" customFormat="1" ht="12">
      <c r="A67" s="20"/>
      <c r="B67" s="21"/>
    </row>
    <row r="68" spans="1:2" s="19" customFormat="1" ht="12">
      <c r="A68" s="20"/>
      <c r="B68" s="21"/>
    </row>
    <row r="69" spans="1:2" s="19" customFormat="1" ht="12">
      <c r="A69" s="20"/>
      <c r="B69" s="21"/>
    </row>
    <row r="70" spans="1:2" s="19" customFormat="1" ht="12">
      <c r="A70" s="20"/>
      <c r="B70" s="21"/>
    </row>
    <row r="71" spans="1:2" s="19" customFormat="1" ht="12">
      <c r="A71" s="20"/>
      <c r="B71" s="21"/>
    </row>
    <row r="72" spans="1:2" s="19" customFormat="1" ht="12">
      <c r="A72" s="20"/>
      <c r="B72" s="21"/>
    </row>
    <row r="73" spans="1:2" s="19" customFormat="1" ht="12">
      <c r="A73" s="20"/>
      <c r="B73" s="21"/>
    </row>
    <row r="74" spans="1:2" s="19" customFormat="1" ht="12">
      <c r="A74" s="20"/>
      <c r="B74" s="21"/>
    </row>
    <row r="75" spans="1:2" s="19" customFormat="1" ht="12">
      <c r="A75" s="20"/>
      <c r="B75" s="21"/>
    </row>
    <row r="76" spans="1:2" s="19" customFormat="1" ht="12">
      <c r="A76" s="20"/>
      <c r="B76" s="21"/>
    </row>
    <row r="77" spans="1:2" s="19" customFormat="1" ht="12">
      <c r="A77" s="20"/>
      <c r="B77" s="21"/>
    </row>
    <row r="78" spans="1:2" s="19" customFormat="1" ht="12">
      <c r="A78" s="20"/>
      <c r="B78" s="21"/>
    </row>
    <row r="79" spans="1:2" s="19" customFormat="1" ht="12">
      <c r="A79" s="20"/>
      <c r="B79" s="21"/>
    </row>
    <row r="80" spans="1:2" s="19" customFormat="1" ht="12">
      <c r="A80" s="20"/>
      <c r="B80" s="21"/>
    </row>
    <row r="81" spans="1:2" s="19" customFormat="1" ht="12">
      <c r="A81" s="20"/>
      <c r="B81" s="21"/>
    </row>
    <row r="82" spans="1:2" s="19" customFormat="1" ht="12">
      <c r="A82" s="20"/>
      <c r="B82" s="21"/>
    </row>
    <row r="83" spans="1:2" s="19" customFormat="1" ht="12">
      <c r="A83" s="20"/>
      <c r="B83" s="21"/>
    </row>
    <row r="84" spans="1:2" s="19" customFormat="1" ht="12">
      <c r="A84" s="20"/>
      <c r="B84" s="21"/>
    </row>
    <row r="85" spans="1:2" s="19" customFormat="1" ht="12">
      <c r="A85" s="20"/>
      <c r="B85" s="21"/>
    </row>
    <row r="86" spans="1:2" s="19" customFormat="1" ht="12">
      <c r="A86" s="20"/>
      <c r="B86" s="21"/>
    </row>
    <row r="87" spans="1:2" s="19" customFormat="1" ht="12">
      <c r="A87" s="20"/>
      <c r="B87" s="21"/>
    </row>
    <row r="88" spans="1:2" s="19" customFormat="1" ht="12">
      <c r="A88" s="20"/>
      <c r="B88" s="21"/>
    </row>
    <row r="89" spans="1:2" s="19" customFormat="1" ht="12">
      <c r="A89" s="20"/>
      <c r="B89" s="21"/>
    </row>
    <row r="90" spans="1:2" s="19" customFormat="1" ht="12">
      <c r="A90" s="20"/>
      <c r="B90" s="21"/>
    </row>
    <row r="91" spans="1:2" s="19" customFormat="1" ht="12">
      <c r="A91" s="20"/>
      <c r="B91" s="21"/>
    </row>
    <row r="92" spans="1:2" s="19" customFormat="1" ht="12">
      <c r="A92" s="20"/>
      <c r="B92" s="21"/>
    </row>
    <row r="93" spans="1:2" s="19" customFormat="1" ht="12">
      <c r="A93" s="20"/>
      <c r="B93" s="21"/>
    </row>
    <row r="94" spans="1:2" s="19" customFormat="1" ht="12">
      <c r="A94" s="20"/>
      <c r="B94" s="21"/>
    </row>
    <row r="95" spans="1:2" s="19" customFormat="1" ht="12">
      <c r="A95" s="20"/>
      <c r="B95" s="21"/>
    </row>
    <row r="96" spans="1:2"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75" customHeight="1">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ht="12">
      <c r="A269" s="20"/>
      <c r="B269" s="21"/>
    </row>
    <row r="270" spans="1:2" s="19" customFormat="1" ht="12">
      <c r="A270" s="20"/>
      <c r="B270" s="21"/>
    </row>
    <row r="271" spans="1:2" s="19" customFormat="1" ht="12">
      <c r="A271" s="20"/>
      <c r="B271" s="21"/>
    </row>
    <row r="272" spans="1:2" s="19" customFormat="1" ht="12">
      <c r="A272" s="20"/>
      <c r="B272" s="21"/>
    </row>
    <row r="273" spans="1:2" s="19" customFormat="1" ht="12">
      <c r="A273" s="20"/>
      <c r="B273" s="21"/>
    </row>
    <row r="274" spans="1:2" s="19" customFormat="1" ht="12">
      <c r="A274" s="20"/>
      <c r="B274" s="21"/>
    </row>
    <row r="275" spans="1:2" s="19" customFormat="1" ht="12">
      <c r="A275" s="20"/>
      <c r="B275" s="21"/>
    </row>
    <row r="276" spans="1:2" s="19" customFormat="1" ht="12">
      <c r="A276" s="20"/>
      <c r="B276" s="21"/>
    </row>
    <row r="277" spans="1:2" s="19" customFormat="1" ht="12">
      <c r="A277" s="20"/>
      <c r="B277" s="21"/>
    </row>
    <row r="278" spans="1:2" s="19" customFormat="1" ht="12">
      <c r="A278" s="20"/>
      <c r="B278" s="21"/>
    </row>
    <row r="279" spans="1:2" s="19" customFormat="1" ht="12">
      <c r="A279" s="20"/>
      <c r="B279" s="21"/>
    </row>
    <row r="280" spans="1:2" s="19" customFormat="1" ht="12">
      <c r="A280" s="20"/>
      <c r="B280" s="21"/>
    </row>
    <row r="281" spans="1:2" s="19" customFormat="1" ht="12">
      <c r="A281" s="20"/>
      <c r="B281" s="21"/>
    </row>
    <row r="282" spans="1:2" s="19" customFormat="1" ht="12">
      <c r="A282" s="20"/>
      <c r="B282" s="21"/>
    </row>
    <row r="283" spans="1:2" s="19" customFormat="1" ht="12">
      <c r="A283" s="20"/>
      <c r="B283" s="21"/>
    </row>
    <row r="284" spans="1:2" s="19" customFormat="1" ht="12">
      <c r="A284" s="20"/>
      <c r="B284" s="21"/>
    </row>
    <row r="285" spans="1:2" s="19" customFormat="1" ht="12">
      <c r="A285" s="20"/>
      <c r="B285" s="21"/>
    </row>
    <row r="286" spans="1:2" s="19" customFormat="1" ht="12">
      <c r="A286" s="20"/>
      <c r="B286" s="21"/>
    </row>
    <row r="287" spans="1:2" s="19" customFormat="1" ht="12">
      <c r="A287" s="20"/>
      <c r="B287" s="21"/>
    </row>
    <row r="288" spans="1:2" s="19" customFormat="1" ht="12">
      <c r="A288" s="20"/>
      <c r="B288" s="21"/>
    </row>
    <row r="289" spans="1:2" s="19" customFormat="1" ht="12">
      <c r="A289" s="20"/>
      <c r="B289" s="21"/>
    </row>
    <row r="290" spans="1:2" s="19" customFormat="1" ht="12">
      <c r="A290" s="20"/>
      <c r="B290" s="21"/>
    </row>
    <row r="291" spans="1:2" s="19" customFormat="1" ht="12">
      <c r="A291" s="20"/>
      <c r="B291" s="21"/>
    </row>
    <row r="292" spans="1:2" s="19" customFormat="1" ht="12">
      <c r="A292" s="20"/>
      <c r="B292" s="21"/>
    </row>
    <row r="293" spans="1:2" s="19" customFormat="1" ht="12">
      <c r="A293" s="20"/>
      <c r="B293" s="21"/>
    </row>
    <row r="294" spans="1:2" s="19" customFormat="1" ht="12">
      <c r="A294" s="20"/>
      <c r="B294" s="21"/>
    </row>
    <row r="295" spans="1:2" s="19" customFormat="1" ht="12">
      <c r="A295" s="20"/>
      <c r="B295" s="21"/>
    </row>
    <row r="296" spans="1:2" s="19" customFormat="1" ht="12">
      <c r="A296" s="20"/>
      <c r="B296" s="21"/>
    </row>
    <row r="297" spans="1:2" s="19" customFormat="1" ht="12">
      <c r="A297" s="20"/>
      <c r="B297" s="21"/>
    </row>
    <row r="298" spans="1:2" s="19" customFormat="1" ht="12">
      <c r="A298" s="20"/>
      <c r="B298" s="21"/>
    </row>
    <row r="299" spans="1:2" s="19" customFormat="1" ht="12">
      <c r="A299" s="20"/>
      <c r="B299" s="21"/>
    </row>
    <row r="300" spans="1:2" s="19" customFormat="1" ht="12">
      <c r="A300" s="20"/>
      <c r="B300" s="21"/>
    </row>
    <row r="301" spans="1:2" s="19" customFormat="1" ht="12">
      <c r="A301" s="20"/>
      <c r="B301" s="21"/>
    </row>
    <row r="302" spans="1:2" s="19" customFormat="1" ht="12">
      <c r="A302" s="20"/>
      <c r="B302" s="21"/>
    </row>
    <row r="303" spans="1:2" s="19" customFormat="1" ht="12">
      <c r="A303" s="20"/>
      <c r="B303" s="21"/>
    </row>
    <row r="304" spans="1:2" s="19" customFormat="1" ht="12">
      <c r="A304" s="20"/>
      <c r="B304" s="21"/>
    </row>
    <row r="305" spans="1:2" s="19" customFormat="1" ht="12">
      <c r="A305" s="20"/>
      <c r="B305" s="21"/>
    </row>
    <row r="306" spans="1:2" s="19" customFormat="1" ht="12">
      <c r="A306" s="20"/>
      <c r="B306" s="21"/>
    </row>
    <row r="307" spans="1:2" s="19" customFormat="1" ht="12">
      <c r="A307" s="20"/>
      <c r="B307" s="21"/>
    </row>
    <row r="308" spans="1:2" s="19" customFormat="1" ht="12">
      <c r="A308" s="20"/>
      <c r="B308" s="21"/>
    </row>
    <row r="309" spans="1:2" s="19" customFormat="1" ht="12">
      <c r="A309" s="20"/>
      <c r="B309" s="21"/>
    </row>
    <row r="310" spans="1:2" s="19" customFormat="1" ht="12">
      <c r="A310" s="20"/>
      <c r="B310" s="21"/>
    </row>
    <row r="311" spans="1:2" s="19" customFormat="1" ht="12">
      <c r="A311" s="20"/>
      <c r="B311" s="21"/>
    </row>
    <row r="312" spans="1:2" s="19" customFormat="1" ht="12">
      <c r="A312" s="20"/>
      <c r="B312" s="21"/>
    </row>
    <row r="313" spans="1:2" s="19" customFormat="1">
      <c r="A313" s="22"/>
      <c r="B313" s="23"/>
    </row>
    <row r="314" spans="1:2" s="19" customFormat="1">
      <c r="A314" s="22"/>
      <c r="B314" s="23"/>
    </row>
    <row r="315" spans="1:2" s="19" customFormat="1">
      <c r="A315" s="22"/>
      <c r="B315" s="23"/>
    </row>
  </sheetData>
  <sortState ref="A16:B21">
    <sortCondition ref="A16:A21"/>
  </sortState>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11"/>
  <sheetViews>
    <sheetView showGridLines="0" zoomScaleNormal="100" workbookViewId="0"/>
  </sheetViews>
  <sheetFormatPr defaultColWidth="9.33203125" defaultRowHeight="19.5"/>
  <cols>
    <col min="1" max="1" width="39.1640625" style="22" customWidth="1"/>
    <col min="2" max="2" width="79.1640625" style="23" bestFit="1" customWidth="1"/>
    <col min="3" max="3" width="5.33203125" style="17" customWidth="1"/>
    <col min="4" max="4" width="6.1640625" style="17" customWidth="1"/>
    <col min="5" max="5" width="5.33203125" style="17" customWidth="1"/>
    <col min="6" max="6" width="8.1640625" style="17" customWidth="1"/>
    <col min="7" max="7" width="9.33203125" style="17"/>
    <col min="8" max="8" width="18.1640625" style="17" customWidth="1"/>
    <col min="9" max="9" width="8.83203125" style="17" customWidth="1"/>
    <col min="10" max="16384" width="9.33203125" style="17"/>
  </cols>
  <sheetData>
    <row r="1" spans="1:2">
      <c r="A1" s="57" t="s">
        <v>26</v>
      </c>
    </row>
    <row r="2" spans="1:2">
      <c r="A2" s="25" t="s">
        <v>11</v>
      </c>
      <c r="B2" s="25" t="s">
        <v>12</v>
      </c>
    </row>
    <row r="3" spans="1:2">
      <c r="A3" s="62" t="s">
        <v>93</v>
      </c>
      <c r="B3" s="62" t="s">
        <v>92</v>
      </c>
    </row>
    <row r="4" spans="1:2" s="18" customFormat="1" ht="13.5">
      <c r="A4" s="62" t="s">
        <v>76</v>
      </c>
      <c r="B4" s="62" t="s">
        <v>77</v>
      </c>
    </row>
    <row r="5" spans="1:2" s="18" customFormat="1" ht="13.5">
      <c r="A5" s="62" t="s">
        <v>78</v>
      </c>
      <c r="B5" s="62" t="s">
        <v>79</v>
      </c>
    </row>
    <row r="6" spans="1:2" s="18" customFormat="1" ht="13.5">
      <c r="A6" s="72" t="s">
        <v>563</v>
      </c>
      <c r="B6" s="72" t="s">
        <v>564</v>
      </c>
    </row>
    <row r="7" spans="1:2" s="19" customFormat="1" ht="13.5">
      <c r="A7" s="62" t="s">
        <v>80</v>
      </c>
      <c r="B7" s="62" t="s">
        <v>81</v>
      </c>
    </row>
    <row r="8" spans="1:2" s="19" customFormat="1" ht="13.5">
      <c r="A8" s="62" t="s">
        <v>82</v>
      </c>
      <c r="B8" s="62" t="s">
        <v>83</v>
      </c>
    </row>
    <row r="9" spans="1:2" s="19" customFormat="1" ht="13.5">
      <c r="A9" s="72" t="s">
        <v>564</v>
      </c>
      <c r="B9" s="72" t="s">
        <v>564</v>
      </c>
    </row>
    <row r="10" spans="1:2" s="19" customFormat="1" ht="13.5">
      <c r="A10" s="72" t="s">
        <v>565</v>
      </c>
      <c r="B10" s="72" t="s">
        <v>566</v>
      </c>
    </row>
    <row r="11" spans="1:2" s="19" customFormat="1" ht="13.5">
      <c r="A11" s="62" t="s">
        <v>84</v>
      </c>
      <c r="B11" s="62" t="s">
        <v>85</v>
      </c>
    </row>
    <row r="12" spans="1:2" s="19" customFormat="1" ht="13.5">
      <c r="A12" s="62" t="s">
        <v>86</v>
      </c>
      <c r="B12" s="62" t="s">
        <v>87</v>
      </c>
    </row>
    <row r="13" spans="1:2" s="19" customFormat="1" ht="13.5">
      <c r="A13" s="62" t="s">
        <v>88</v>
      </c>
      <c r="B13" s="62" t="s">
        <v>89</v>
      </c>
    </row>
    <row r="14" spans="1:2" s="19" customFormat="1" ht="13.5">
      <c r="A14" s="62" t="s">
        <v>90</v>
      </c>
      <c r="B14" s="62" t="s">
        <v>91</v>
      </c>
    </row>
    <row r="15" spans="1:2" s="19" customFormat="1" ht="13.5">
      <c r="A15" s="62" t="s">
        <v>94</v>
      </c>
      <c r="B15" s="62" t="s">
        <v>95</v>
      </c>
    </row>
    <row r="16" spans="1:2" s="19" customFormat="1" ht="13.5">
      <c r="A16" s="62" t="s">
        <v>96</v>
      </c>
      <c r="B16" s="62" t="s">
        <v>97</v>
      </c>
    </row>
    <row r="17" spans="1:2" s="19" customFormat="1" ht="13.5">
      <c r="A17" s="72" t="s">
        <v>98</v>
      </c>
      <c r="B17" s="72" t="s">
        <v>99</v>
      </c>
    </row>
    <row r="18" spans="1:2" s="19" customFormat="1" ht="13.5">
      <c r="A18" s="72" t="s">
        <v>100</v>
      </c>
      <c r="B18" s="72" t="s">
        <v>101</v>
      </c>
    </row>
    <row r="19" spans="1:2" s="19" customFormat="1" ht="13.5">
      <c r="A19" s="62" t="s">
        <v>102</v>
      </c>
      <c r="B19" s="62" t="s">
        <v>103</v>
      </c>
    </row>
    <row r="20" spans="1:2" s="19" customFormat="1" ht="13.5">
      <c r="A20" s="73" t="s">
        <v>104</v>
      </c>
      <c r="B20" s="73" t="s">
        <v>105</v>
      </c>
    </row>
    <row r="21" spans="1:2" s="19" customFormat="1" ht="12">
      <c r="A21" s="20"/>
      <c r="B21" s="21"/>
    </row>
    <row r="22" spans="1:2" s="19" customFormat="1" ht="12">
      <c r="A22" s="20"/>
      <c r="B22" s="21"/>
    </row>
    <row r="23" spans="1:2" s="19" customFormat="1" ht="12">
      <c r="A23" s="20"/>
      <c r="B23" s="21"/>
    </row>
    <row r="24" spans="1:2" s="19" customFormat="1" ht="12">
      <c r="A24" s="20"/>
      <c r="B24" s="21"/>
    </row>
    <row r="25" spans="1:2" s="19" customFormat="1" ht="12">
      <c r="A25" s="20"/>
      <c r="B25" s="21"/>
    </row>
    <row r="26" spans="1:2" s="19" customFormat="1" ht="12">
      <c r="A26" s="20"/>
      <c r="B26" s="21"/>
    </row>
    <row r="27" spans="1:2" s="19" customFormat="1" ht="12">
      <c r="A27" s="20"/>
      <c r="B27" s="21"/>
    </row>
    <row r="28" spans="1:2" s="19" customFormat="1" ht="12">
      <c r="A28" s="20"/>
      <c r="B28" s="21"/>
    </row>
    <row r="29" spans="1:2" s="19" customFormat="1" ht="12">
      <c r="A29" s="20"/>
      <c r="B29" s="21"/>
    </row>
    <row r="30" spans="1:2" s="19" customFormat="1" ht="12">
      <c r="A30" s="20"/>
      <c r="B30" s="21"/>
    </row>
    <row r="31" spans="1:2" s="19" customFormat="1" ht="12">
      <c r="A31" s="20"/>
      <c r="B31" s="21"/>
    </row>
    <row r="32" spans="1:2" s="19" customFormat="1" ht="12">
      <c r="A32" s="20"/>
      <c r="B32" s="21"/>
    </row>
    <row r="33" spans="1:2" s="19" customFormat="1" ht="12">
      <c r="A33" s="20"/>
      <c r="B33" s="21"/>
    </row>
    <row r="34" spans="1:2" s="19" customFormat="1" ht="12">
      <c r="A34" s="20"/>
      <c r="B34" s="21"/>
    </row>
    <row r="35" spans="1:2" s="19" customFormat="1" ht="12">
      <c r="A35" s="20"/>
      <c r="B35" s="21"/>
    </row>
    <row r="36" spans="1:2" s="19" customFormat="1" ht="12">
      <c r="A36" s="20"/>
      <c r="B36" s="21"/>
    </row>
    <row r="37" spans="1:2" s="19" customFormat="1" ht="12">
      <c r="A37" s="20"/>
      <c r="B37" s="21"/>
    </row>
    <row r="38" spans="1:2" s="19" customFormat="1" ht="12">
      <c r="A38" s="20"/>
      <c r="B38" s="21"/>
    </row>
    <row r="39" spans="1:2" s="19" customFormat="1" ht="12">
      <c r="A39" s="20"/>
      <c r="B39" s="21"/>
    </row>
    <row r="40" spans="1:2" s="19" customFormat="1" ht="12">
      <c r="A40" s="20"/>
      <c r="B40" s="21"/>
    </row>
    <row r="41" spans="1:2" s="19" customFormat="1" ht="12">
      <c r="A41" s="20"/>
      <c r="B41" s="21"/>
    </row>
    <row r="42" spans="1:2" s="19" customFormat="1" ht="12">
      <c r="A42" s="20"/>
      <c r="B42" s="21"/>
    </row>
    <row r="43" spans="1:2" s="19" customFormat="1" ht="12">
      <c r="A43" s="20"/>
      <c r="B43" s="21"/>
    </row>
    <row r="44" spans="1:2" s="19" customFormat="1" ht="12">
      <c r="A44" s="20"/>
      <c r="B44" s="21"/>
    </row>
    <row r="45" spans="1:2" s="19" customFormat="1" ht="12">
      <c r="A45" s="20"/>
      <c r="B45" s="21"/>
    </row>
    <row r="46" spans="1:2" s="19" customFormat="1" ht="12">
      <c r="A46" s="20"/>
      <c r="B46" s="21"/>
    </row>
    <row r="47" spans="1:2" s="19" customFormat="1" ht="12">
      <c r="A47" s="20"/>
      <c r="B47" s="21"/>
    </row>
    <row r="48" spans="1:2" s="19" customFormat="1" ht="12">
      <c r="A48" s="20"/>
      <c r="B48" s="21"/>
    </row>
    <row r="49" spans="1:2" s="19" customFormat="1" ht="12">
      <c r="A49" s="20"/>
      <c r="B49" s="21"/>
    </row>
    <row r="50" spans="1:2" s="19" customFormat="1" ht="12">
      <c r="A50" s="20"/>
      <c r="B50" s="21"/>
    </row>
    <row r="51" spans="1:2" s="19" customFormat="1" ht="12">
      <c r="A51" s="20"/>
      <c r="B51" s="21"/>
    </row>
    <row r="52" spans="1:2" s="19" customFormat="1" ht="12">
      <c r="A52" s="20"/>
      <c r="B52" s="21"/>
    </row>
    <row r="53" spans="1:2" s="19" customFormat="1" ht="12">
      <c r="A53" s="20"/>
      <c r="B53" s="21"/>
    </row>
    <row r="54" spans="1:2" s="19" customFormat="1" ht="12">
      <c r="A54" s="20"/>
      <c r="B54" s="21"/>
    </row>
    <row r="55" spans="1:2" s="19" customFormat="1" ht="12">
      <c r="A55" s="20"/>
      <c r="B55" s="21"/>
    </row>
    <row r="56" spans="1:2" s="19" customFormat="1" ht="12">
      <c r="A56" s="20"/>
      <c r="B56" s="21"/>
    </row>
    <row r="57" spans="1:2" s="19" customFormat="1" ht="12">
      <c r="A57" s="20"/>
      <c r="B57" s="21"/>
    </row>
    <row r="58" spans="1:2" s="19" customFormat="1" ht="12">
      <c r="A58" s="20"/>
      <c r="B58" s="21"/>
    </row>
    <row r="59" spans="1:2" s="19" customFormat="1" ht="12">
      <c r="A59" s="20"/>
      <c r="B59" s="21"/>
    </row>
    <row r="60" spans="1:2" s="19" customFormat="1" ht="12">
      <c r="A60" s="20"/>
      <c r="B60" s="21"/>
    </row>
    <row r="61" spans="1:2" s="19" customFormat="1" ht="12">
      <c r="A61" s="20"/>
      <c r="B61" s="21"/>
    </row>
    <row r="62" spans="1:2" s="19" customFormat="1" ht="12">
      <c r="A62" s="20"/>
      <c r="B62" s="21"/>
    </row>
    <row r="63" spans="1:2" s="19" customFormat="1" ht="12">
      <c r="A63" s="20"/>
      <c r="B63" s="21"/>
    </row>
    <row r="64" spans="1:2" s="19" customFormat="1" ht="12">
      <c r="A64" s="20"/>
      <c r="B64" s="21"/>
    </row>
    <row r="65" spans="1:2" s="19" customFormat="1" ht="12">
      <c r="A65" s="20"/>
      <c r="B65" s="21"/>
    </row>
    <row r="66" spans="1:2" s="19" customFormat="1" ht="12">
      <c r="A66" s="20"/>
      <c r="B66" s="21"/>
    </row>
    <row r="67" spans="1:2" s="19" customFormat="1" ht="12">
      <c r="A67" s="20"/>
      <c r="B67" s="21"/>
    </row>
    <row r="68" spans="1:2" s="19" customFormat="1" ht="12">
      <c r="A68" s="20"/>
      <c r="B68" s="21"/>
    </row>
    <row r="69" spans="1:2" s="19" customFormat="1" ht="12">
      <c r="A69" s="20"/>
      <c r="B69" s="21"/>
    </row>
    <row r="70" spans="1:2" s="19" customFormat="1" ht="12">
      <c r="A70" s="20"/>
      <c r="B70" s="21"/>
    </row>
    <row r="71" spans="1:2" s="19" customFormat="1" ht="12">
      <c r="A71" s="20"/>
      <c r="B71" s="21"/>
    </row>
    <row r="72" spans="1:2" s="19" customFormat="1" ht="12">
      <c r="A72" s="20"/>
      <c r="B72" s="21"/>
    </row>
    <row r="73" spans="1:2" s="19" customFormat="1" ht="12">
      <c r="A73" s="20"/>
      <c r="B73" s="21"/>
    </row>
    <row r="74" spans="1:2" s="19" customFormat="1" ht="12">
      <c r="A74" s="20"/>
      <c r="B74" s="21"/>
    </row>
    <row r="75" spans="1:2" s="19" customFormat="1" ht="12">
      <c r="A75" s="20"/>
      <c r="B75" s="21"/>
    </row>
    <row r="76" spans="1:2" s="19" customFormat="1" ht="12">
      <c r="A76" s="20"/>
      <c r="B76" s="21"/>
    </row>
    <row r="77" spans="1:2" s="19" customFormat="1" ht="12">
      <c r="A77" s="20"/>
      <c r="B77" s="21"/>
    </row>
    <row r="78" spans="1:2" s="19" customFormat="1" ht="12">
      <c r="A78" s="20"/>
      <c r="B78" s="21"/>
    </row>
    <row r="79" spans="1:2" s="19" customFormat="1" ht="12">
      <c r="A79" s="20"/>
      <c r="B79" s="21"/>
    </row>
    <row r="80" spans="1:2" s="19" customFormat="1" ht="12">
      <c r="A80" s="20"/>
      <c r="B80" s="21"/>
    </row>
    <row r="81" spans="1:2" s="19" customFormat="1" ht="12">
      <c r="A81" s="20"/>
      <c r="B81" s="21"/>
    </row>
    <row r="82" spans="1:2" s="19" customFormat="1" ht="12">
      <c r="A82" s="20"/>
      <c r="B82" s="21"/>
    </row>
    <row r="83" spans="1:2" s="19" customFormat="1" ht="12">
      <c r="A83" s="20"/>
      <c r="B83" s="21"/>
    </row>
    <row r="84" spans="1:2" s="19" customFormat="1" ht="12">
      <c r="A84" s="20"/>
      <c r="B84" s="21"/>
    </row>
    <row r="85" spans="1:2" s="19" customFormat="1" ht="12">
      <c r="A85" s="20"/>
      <c r="B85" s="21"/>
    </row>
    <row r="86" spans="1:2" s="19" customFormat="1" ht="12">
      <c r="A86" s="20"/>
      <c r="B86" s="21"/>
    </row>
    <row r="87" spans="1:2" s="19" customFormat="1" ht="12">
      <c r="A87" s="20"/>
      <c r="B87" s="21"/>
    </row>
    <row r="88" spans="1:2" s="19" customFormat="1" ht="12">
      <c r="A88" s="20"/>
      <c r="B88" s="21"/>
    </row>
    <row r="89" spans="1:2" s="19" customFormat="1" ht="12">
      <c r="A89" s="20"/>
      <c r="B89" s="21"/>
    </row>
    <row r="90" spans="1:2" s="19" customFormat="1" ht="12">
      <c r="A90" s="20"/>
      <c r="B90" s="21"/>
    </row>
    <row r="91" spans="1:2" s="19" customFormat="1" ht="12">
      <c r="A91" s="20"/>
      <c r="B91" s="21"/>
    </row>
    <row r="92" spans="1:2" s="19" customFormat="1" ht="12">
      <c r="A92" s="20"/>
      <c r="B92" s="21"/>
    </row>
    <row r="93" spans="1:2" s="19" customFormat="1" ht="12">
      <c r="A93" s="20"/>
      <c r="B93" s="21"/>
    </row>
    <row r="94" spans="1:2" s="19" customFormat="1" ht="12">
      <c r="A94" s="20"/>
      <c r="B94" s="21"/>
    </row>
    <row r="95" spans="1:2" s="19" customFormat="1" ht="12">
      <c r="A95" s="20"/>
      <c r="B95" s="21"/>
    </row>
    <row r="96" spans="1:2"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75" customHeight="1">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ht="12">
      <c r="A269" s="20"/>
      <c r="B269" s="21"/>
    </row>
    <row r="270" spans="1:2" s="19" customFormat="1" ht="12">
      <c r="A270" s="20"/>
      <c r="B270" s="21"/>
    </row>
    <row r="271" spans="1:2" s="19" customFormat="1" ht="12">
      <c r="A271" s="20"/>
      <c r="B271" s="21"/>
    </row>
    <row r="272" spans="1:2" s="19" customFormat="1" ht="12">
      <c r="A272" s="20"/>
      <c r="B272" s="21"/>
    </row>
    <row r="273" spans="1:2" s="19" customFormat="1" ht="12">
      <c r="A273" s="20"/>
      <c r="B273" s="21"/>
    </row>
    <row r="274" spans="1:2" s="19" customFormat="1" ht="12">
      <c r="A274" s="20"/>
      <c r="B274" s="21"/>
    </row>
    <row r="275" spans="1:2" s="19" customFormat="1" ht="12">
      <c r="A275" s="20"/>
      <c r="B275" s="21"/>
    </row>
    <row r="276" spans="1:2" s="19" customFormat="1" ht="12">
      <c r="A276" s="20"/>
      <c r="B276" s="21"/>
    </row>
    <row r="277" spans="1:2" s="19" customFormat="1" ht="12">
      <c r="A277" s="20"/>
      <c r="B277" s="21"/>
    </row>
    <row r="278" spans="1:2" s="19" customFormat="1" ht="12">
      <c r="A278" s="20"/>
      <c r="B278" s="21"/>
    </row>
    <row r="279" spans="1:2" s="19" customFormat="1" ht="12">
      <c r="A279" s="20"/>
      <c r="B279" s="21"/>
    </row>
    <row r="280" spans="1:2" s="19" customFormat="1" ht="12">
      <c r="A280" s="20"/>
      <c r="B280" s="21"/>
    </row>
    <row r="281" spans="1:2" s="19" customFormat="1" ht="12">
      <c r="A281" s="20"/>
      <c r="B281" s="21"/>
    </row>
    <row r="282" spans="1:2" s="19" customFormat="1" ht="12">
      <c r="A282" s="20"/>
      <c r="B282" s="21"/>
    </row>
    <row r="283" spans="1:2" s="19" customFormat="1" ht="12">
      <c r="A283" s="20"/>
      <c r="B283" s="21"/>
    </row>
    <row r="284" spans="1:2" s="19" customFormat="1" ht="12">
      <c r="A284" s="20"/>
      <c r="B284" s="21"/>
    </row>
    <row r="285" spans="1:2" s="19" customFormat="1" ht="12">
      <c r="A285" s="20"/>
      <c r="B285" s="21"/>
    </row>
    <row r="286" spans="1:2" s="19" customFormat="1" ht="12">
      <c r="A286" s="20"/>
      <c r="B286" s="21"/>
    </row>
    <row r="287" spans="1:2" s="19" customFormat="1" ht="12">
      <c r="A287" s="20"/>
      <c r="B287" s="21"/>
    </row>
    <row r="288" spans="1:2" s="19" customFormat="1" ht="12">
      <c r="A288" s="20"/>
      <c r="B288" s="21"/>
    </row>
    <row r="289" spans="1:2" s="19" customFormat="1" ht="12">
      <c r="A289" s="20"/>
      <c r="B289" s="21"/>
    </row>
    <row r="290" spans="1:2" s="19" customFormat="1" ht="12">
      <c r="A290" s="20"/>
      <c r="B290" s="21"/>
    </row>
    <row r="291" spans="1:2" s="19" customFormat="1" ht="12">
      <c r="A291" s="20"/>
      <c r="B291" s="21"/>
    </row>
    <row r="292" spans="1:2" s="19" customFormat="1" ht="12">
      <c r="A292" s="20"/>
      <c r="B292" s="21"/>
    </row>
    <row r="293" spans="1:2" s="19" customFormat="1" ht="12">
      <c r="A293" s="20"/>
      <c r="B293" s="21"/>
    </row>
    <row r="294" spans="1:2" s="19" customFormat="1" ht="12">
      <c r="A294" s="20"/>
      <c r="B294" s="21"/>
    </row>
    <row r="295" spans="1:2" s="19" customFormat="1" ht="12">
      <c r="A295" s="20"/>
      <c r="B295" s="21"/>
    </row>
    <row r="296" spans="1:2" s="19" customFormat="1" ht="12">
      <c r="A296" s="20"/>
      <c r="B296" s="21"/>
    </row>
    <row r="297" spans="1:2" s="19" customFormat="1" ht="12">
      <c r="A297" s="20"/>
      <c r="B297" s="21"/>
    </row>
    <row r="298" spans="1:2" s="19" customFormat="1" ht="12">
      <c r="A298" s="20"/>
      <c r="B298" s="21"/>
    </row>
    <row r="299" spans="1:2" s="19" customFormat="1" ht="12">
      <c r="A299" s="20"/>
      <c r="B299" s="21"/>
    </row>
    <row r="300" spans="1:2" s="19" customFormat="1" ht="12">
      <c r="A300" s="20"/>
      <c r="B300" s="21"/>
    </row>
    <row r="301" spans="1:2" s="19" customFormat="1" ht="12">
      <c r="A301" s="20"/>
      <c r="B301" s="21"/>
    </row>
    <row r="302" spans="1:2" s="19" customFormat="1" ht="12">
      <c r="A302" s="20"/>
      <c r="B302" s="21"/>
    </row>
    <row r="303" spans="1:2" s="19" customFormat="1" ht="12">
      <c r="A303" s="20"/>
      <c r="B303" s="21"/>
    </row>
    <row r="304" spans="1:2" s="19" customFormat="1" ht="12">
      <c r="A304" s="20"/>
      <c r="B304" s="21"/>
    </row>
    <row r="305" spans="1:2" s="19" customFormat="1" ht="12">
      <c r="A305" s="20"/>
      <c r="B305" s="21"/>
    </row>
    <row r="306" spans="1:2" s="19" customFormat="1" ht="12">
      <c r="A306" s="20"/>
      <c r="B306" s="21"/>
    </row>
    <row r="307" spans="1:2" s="19" customFormat="1" ht="12">
      <c r="A307" s="20"/>
      <c r="B307" s="21"/>
    </row>
    <row r="308" spans="1:2" s="19" customFormat="1" ht="12">
      <c r="A308" s="20"/>
      <c r="B308" s="21"/>
    </row>
    <row r="309" spans="1:2" s="19" customFormat="1">
      <c r="A309" s="22"/>
      <c r="B309" s="23"/>
    </row>
    <row r="310" spans="1:2" s="19" customFormat="1">
      <c r="A310" s="22"/>
      <c r="B310" s="23"/>
    </row>
    <row r="311" spans="1:2" s="19" customFormat="1">
      <c r="A311" s="22"/>
      <c r="B311" s="23"/>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9F22B-B72F-4B1F-8F6A-072CF44C20AE}">
  <sheetPr codeName="Blad6">
    <tabColor theme="2" tint="-9.9978637043366805E-2"/>
  </sheetPr>
  <dimension ref="A1:E127"/>
  <sheetViews>
    <sheetView showGridLines="0" zoomScaleNormal="100" workbookViewId="0"/>
  </sheetViews>
  <sheetFormatPr defaultColWidth="9.33203125" defaultRowHeight="13.5"/>
  <cols>
    <col min="1" max="1" width="33.83203125" style="24" customWidth="1"/>
    <col min="2" max="3" width="13.33203125" style="24" customWidth="1"/>
    <col min="4" max="7" width="9.33203125" style="24" customWidth="1"/>
    <col min="8" max="16384" width="9.33203125" style="24"/>
  </cols>
  <sheetData>
    <row r="1" spans="1:5">
      <c r="A1" s="74" t="s">
        <v>117</v>
      </c>
    </row>
    <row r="2" spans="1:5" ht="17.25" customHeight="1">
      <c r="A2" s="215" t="s">
        <v>769</v>
      </c>
      <c r="B2" s="60"/>
      <c r="C2" s="60"/>
    </row>
    <row r="3" spans="1:5" ht="17.25" customHeight="1">
      <c r="A3" s="120" t="s">
        <v>106</v>
      </c>
      <c r="B3" s="122" t="s">
        <v>110</v>
      </c>
      <c r="C3" s="123" t="s">
        <v>111</v>
      </c>
    </row>
    <row r="4" spans="1:5">
      <c r="A4" s="312" t="s">
        <v>46</v>
      </c>
      <c r="B4" s="181">
        <v>150724</v>
      </c>
      <c r="C4" s="313">
        <v>77944</v>
      </c>
      <c r="D4" s="146"/>
      <c r="E4" s="146"/>
    </row>
    <row r="5" spans="1:5">
      <c r="A5" s="314" t="s">
        <v>113</v>
      </c>
      <c r="B5" s="315">
        <v>95961</v>
      </c>
      <c r="C5" s="316">
        <v>57832</v>
      </c>
      <c r="D5" s="146"/>
      <c r="E5" s="146"/>
    </row>
    <row r="6" spans="1:5">
      <c r="A6" s="317" t="s">
        <v>706</v>
      </c>
      <c r="B6" s="315">
        <v>54991</v>
      </c>
      <c r="C6" s="316">
        <v>29443</v>
      </c>
      <c r="D6" s="146"/>
      <c r="E6" s="146"/>
    </row>
    <row r="7" spans="1:5">
      <c r="A7" s="314" t="s">
        <v>48</v>
      </c>
      <c r="B7" s="315">
        <v>29116</v>
      </c>
      <c r="C7" s="316">
        <v>18775</v>
      </c>
      <c r="D7" s="146"/>
      <c r="E7" s="146"/>
    </row>
    <row r="8" spans="1:5">
      <c r="A8" s="314" t="s">
        <v>49</v>
      </c>
      <c r="B8" s="315">
        <v>17406</v>
      </c>
      <c r="C8" s="316">
        <v>8168</v>
      </c>
      <c r="D8" s="146"/>
      <c r="E8" s="146"/>
    </row>
    <row r="9" spans="1:5">
      <c r="A9" s="318" t="s">
        <v>50</v>
      </c>
      <c r="B9" s="319">
        <v>3268</v>
      </c>
      <c r="C9" s="320">
        <v>4062</v>
      </c>
      <c r="D9" s="146"/>
      <c r="E9" s="146"/>
    </row>
    <row r="10" spans="1:5">
      <c r="A10" s="314" t="s">
        <v>51</v>
      </c>
      <c r="B10" s="315">
        <v>6242</v>
      </c>
      <c r="C10" s="316">
        <v>5061</v>
      </c>
      <c r="D10" s="146"/>
      <c r="E10" s="146"/>
    </row>
    <row r="11" spans="1:5">
      <c r="A11" s="314" t="s">
        <v>52</v>
      </c>
      <c r="B11" s="315">
        <v>2597</v>
      </c>
      <c r="C11" s="316">
        <v>4488</v>
      </c>
      <c r="D11" s="146"/>
      <c r="E11" s="146"/>
    </row>
    <row r="12" spans="1:5">
      <c r="A12" s="314" t="s">
        <v>53</v>
      </c>
      <c r="B12" s="315">
        <v>1976</v>
      </c>
      <c r="C12" s="316">
        <v>1655</v>
      </c>
      <c r="D12" s="146"/>
      <c r="E12" s="146"/>
    </row>
    <row r="13" spans="1:5">
      <c r="A13" s="314" t="s">
        <v>54</v>
      </c>
      <c r="B13" s="315">
        <v>872</v>
      </c>
      <c r="C13" s="316">
        <v>558</v>
      </c>
      <c r="D13" s="146"/>
      <c r="E13" s="146"/>
    </row>
    <row r="14" spans="1:5">
      <c r="A14" s="321" t="s">
        <v>55</v>
      </c>
      <c r="B14" s="180">
        <v>884</v>
      </c>
      <c r="C14" s="322">
        <v>677</v>
      </c>
    </row>
    <row r="15" spans="1:5">
      <c r="A15" s="32" t="s">
        <v>777</v>
      </c>
    </row>
    <row r="16" spans="1:5">
      <c r="A16" s="78" t="s">
        <v>118</v>
      </c>
    </row>
    <row r="18" spans="1:3" ht="17.25">
      <c r="A18" s="60" t="s">
        <v>828</v>
      </c>
      <c r="B18" s="85"/>
      <c r="C18" s="85"/>
    </row>
    <row r="19" spans="1:3" ht="15">
      <c r="A19" s="120" t="s">
        <v>779</v>
      </c>
      <c r="B19" s="273" t="s">
        <v>780</v>
      </c>
      <c r="C19" s="274" t="s">
        <v>781</v>
      </c>
    </row>
    <row r="20" spans="1:3">
      <c r="A20" s="139" t="s">
        <v>782</v>
      </c>
      <c r="B20" s="176">
        <v>150724</v>
      </c>
      <c r="C20" s="177">
        <v>77944</v>
      </c>
    </row>
    <row r="21" spans="1:3">
      <c r="A21" s="139" t="s">
        <v>783</v>
      </c>
      <c r="B21" s="176">
        <v>95961</v>
      </c>
      <c r="C21" s="177">
        <v>57832</v>
      </c>
    </row>
    <row r="22" spans="1:3">
      <c r="A22" s="139" t="s">
        <v>784</v>
      </c>
      <c r="B22" s="176">
        <v>54991</v>
      </c>
      <c r="C22" s="177">
        <v>29443</v>
      </c>
    </row>
    <row r="23" spans="1:3">
      <c r="A23" s="139" t="s">
        <v>785</v>
      </c>
      <c r="B23" s="176">
        <v>29116</v>
      </c>
      <c r="C23" s="177">
        <v>18775</v>
      </c>
    </row>
    <row r="24" spans="1:3">
      <c r="A24" s="139" t="s">
        <v>786</v>
      </c>
      <c r="B24" s="176">
        <v>17406</v>
      </c>
      <c r="C24" s="177">
        <v>8168</v>
      </c>
    </row>
    <row r="25" spans="1:3">
      <c r="A25" s="138" t="s">
        <v>787</v>
      </c>
      <c r="B25" s="178">
        <v>3268</v>
      </c>
      <c r="C25" s="179">
        <v>4062</v>
      </c>
    </row>
    <row r="26" spans="1:3">
      <c r="A26" s="139" t="s">
        <v>788</v>
      </c>
      <c r="B26" s="176">
        <v>6242</v>
      </c>
      <c r="C26" s="177">
        <v>5061</v>
      </c>
    </row>
    <row r="27" spans="1:3">
      <c r="A27" s="139" t="s">
        <v>789</v>
      </c>
      <c r="B27" s="176">
        <v>2597</v>
      </c>
      <c r="C27" s="177">
        <v>4488</v>
      </c>
    </row>
    <row r="28" spans="1:3">
      <c r="A28" s="139" t="s">
        <v>790</v>
      </c>
      <c r="B28" s="176">
        <v>1976</v>
      </c>
      <c r="C28" s="177">
        <v>1655</v>
      </c>
    </row>
    <row r="29" spans="1:3">
      <c r="A29" s="139" t="s">
        <v>791</v>
      </c>
      <c r="B29" s="176">
        <v>872</v>
      </c>
      <c r="C29" s="177">
        <v>558</v>
      </c>
    </row>
    <row r="30" spans="1:3">
      <c r="A30" s="139" t="s">
        <v>792</v>
      </c>
      <c r="B30" s="176">
        <v>884</v>
      </c>
      <c r="C30" s="177">
        <v>677</v>
      </c>
    </row>
    <row r="31" spans="1:3">
      <c r="A31" s="32" t="s">
        <v>793</v>
      </c>
      <c r="B31" s="84"/>
      <c r="C31" s="84"/>
    </row>
    <row r="32" spans="1:3">
      <c r="A32" s="78" t="s">
        <v>794</v>
      </c>
      <c r="B32" s="84"/>
      <c r="C32" s="84"/>
    </row>
    <row r="127" ht="12.75" customHeight="1"/>
  </sheetData>
  <pageMargins left="0.7" right="0.7" top="0.75" bottom="0.75" header="0.3" footer="0.3"/>
  <pageSetup paperSize="9" orientation="portrait"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FFC92-5FA5-4A6B-96F4-56ACDF8E4A95}">
  <sheetPr>
    <tabColor theme="2" tint="-9.9978637043366805E-2"/>
  </sheetPr>
  <dimension ref="A1:E127"/>
  <sheetViews>
    <sheetView showGridLines="0" zoomScaleNormal="100" workbookViewId="0"/>
  </sheetViews>
  <sheetFormatPr defaultColWidth="9.33203125" defaultRowHeight="13.5"/>
  <cols>
    <col min="1" max="1" width="33.83203125" style="24" customWidth="1"/>
    <col min="2" max="3" width="13.33203125" style="24" customWidth="1"/>
    <col min="4" max="7" width="9.33203125" style="24" customWidth="1"/>
    <col min="8" max="16384" width="9.33203125" style="24"/>
  </cols>
  <sheetData>
    <row r="1" spans="1:5">
      <c r="A1" s="74" t="s">
        <v>680</v>
      </c>
    </row>
    <row r="2" spans="1:5" ht="17.25" customHeight="1">
      <c r="A2" s="215" t="s">
        <v>778</v>
      </c>
      <c r="B2" s="60"/>
      <c r="C2" s="60"/>
    </row>
    <row r="3" spans="1:5" ht="17.25" customHeight="1">
      <c r="A3" s="205" t="s">
        <v>678</v>
      </c>
      <c r="B3" s="275" t="s">
        <v>110</v>
      </c>
      <c r="C3" s="140" t="s">
        <v>679</v>
      </c>
    </row>
    <row r="4" spans="1:5">
      <c r="A4" s="323" t="s">
        <v>126</v>
      </c>
      <c r="B4" s="309">
        <v>22586</v>
      </c>
      <c r="C4" s="309">
        <v>21437</v>
      </c>
    </row>
    <row r="5" spans="1:5">
      <c r="A5" s="324" t="s">
        <v>127</v>
      </c>
      <c r="B5" s="310">
        <v>32280</v>
      </c>
      <c r="C5" s="310">
        <v>23385</v>
      </c>
      <c r="D5" s="146"/>
      <c r="E5" s="146"/>
    </row>
    <row r="6" spans="1:5">
      <c r="A6" s="324" t="s">
        <v>115</v>
      </c>
      <c r="B6" s="310">
        <v>51668</v>
      </c>
      <c r="C6" s="310">
        <v>30409</v>
      </c>
      <c r="D6" s="146"/>
      <c r="E6" s="146"/>
    </row>
    <row r="7" spans="1:5">
      <c r="A7" s="324" t="s">
        <v>116</v>
      </c>
      <c r="B7" s="310">
        <v>60405</v>
      </c>
      <c r="C7" s="310">
        <v>29100</v>
      </c>
      <c r="D7" s="146"/>
      <c r="E7" s="146"/>
    </row>
    <row r="8" spans="1:5">
      <c r="A8" s="324" t="s">
        <v>107</v>
      </c>
      <c r="B8" s="310">
        <v>41935</v>
      </c>
      <c r="C8" s="310">
        <v>16788</v>
      </c>
      <c r="D8" s="146"/>
      <c r="E8" s="146"/>
    </row>
    <row r="9" spans="1:5">
      <c r="A9" s="325" t="s">
        <v>108</v>
      </c>
      <c r="B9" s="311">
        <v>16874</v>
      </c>
      <c r="C9" s="311">
        <v>4843</v>
      </c>
      <c r="D9" s="146"/>
      <c r="E9" s="146"/>
    </row>
    <row r="10" spans="1:5">
      <c r="A10" s="32" t="s">
        <v>777</v>
      </c>
      <c r="B10" s="84"/>
      <c r="C10" s="84"/>
      <c r="D10" s="146"/>
      <c r="E10" s="146"/>
    </row>
    <row r="11" spans="1:5">
      <c r="B11" s="84"/>
      <c r="C11" s="84"/>
      <c r="D11" s="146"/>
      <c r="E11" s="146"/>
    </row>
    <row r="12" spans="1:5" ht="18">
      <c r="A12" s="60" t="s">
        <v>802</v>
      </c>
      <c r="B12" s="85"/>
      <c r="C12" s="85"/>
      <c r="D12" s="146"/>
      <c r="E12" s="146"/>
    </row>
    <row r="13" spans="1:5" ht="15">
      <c r="A13" s="77" t="s">
        <v>795</v>
      </c>
      <c r="B13" s="277" t="s">
        <v>780</v>
      </c>
      <c r="C13" s="273" t="s">
        <v>781</v>
      </c>
      <c r="D13" s="146"/>
      <c r="E13" s="146"/>
    </row>
    <row r="14" spans="1:5">
      <c r="A14" s="206" t="s">
        <v>796</v>
      </c>
      <c r="B14" s="140">
        <v>22586</v>
      </c>
      <c r="C14" s="140">
        <v>21437</v>
      </c>
      <c r="D14" s="146"/>
      <c r="E14" s="146"/>
    </row>
    <row r="15" spans="1:5">
      <c r="A15" s="206" t="s">
        <v>797</v>
      </c>
      <c r="B15" s="140">
        <v>32280</v>
      </c>
      <c r="C15" s="140">
        <v>23385</v>
      </c>
    </row>
    <row r="16" spans="1:5">
      <c r="A16" s="206" t="s">
        <v>798</v>
      </c>
      <c r="B16" s="140">
        <v>51668</v>
      </c>
      <c r="C16" s="140">
        <v>30409</v>
      </c>
    </row>
    <row r="17" spans="1:3">
      <c r="A17" s="206" t="s">
        <v>799</v>
      </c>
      <c r="B17" s="140">
        <v>60405</v>
      </c>
      <c r="C17" s="140">
        <v>29100</v>
      </c>
    </row>
    <row r="18" spans="1:3">
      <c r="A18" s="206" t="s">
        <v>800</v>
      </c>
      <c r="B18" s="140">
        <v>41935</v>
      </c>
      <c r="C18" s="140">
        <v>16788</v>
      </c>
    </row>
    <row r="19" spans="1:3">
      <c r="A19" s="207" t="s">
        <v>801</v>
      </c>
      <c r="B19" s="143">
        <v>16874</v>
      </c>
      <c r="C19" s="143">
        <v>4843</v>
      </c>
    </row>
    <row r="20" spans="1:3">
      <c r="A20" s="32" t="s">
        <v>793</v>
      </c>
      <c r="B20" s="84"/>
      <c r="C20" s="84"/>
    </row>
    <row r="127" ht="12.75" customHeight="1"/>
  </sheetData>
  <pageMargins left="0.7" right="0.7" top="0.75" bottom="0.75" header="0.3" footer="0.3"/>
  <pageSetup paperSize="9" orientation="portrait" r:id="rId1"/>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D28F5-996B-472B-9AEC-A15FE536B3FB}">
  <sheetPr>
    <tabColor theme="2" tint="-9.9978637043366805E-2"/>
  </sheetPr>
  <dimension ref="A1:H127"/>
  <sheetViews>
    <sheetView showGridLines="0" zoomScaleNormal="100" workbookViewId="0"/>
  </sheetViews>
  <sheetFormatPr defaultColWidth="9.33203125" defaultRowHeight="13.5"/>
  <cols>
    <col min="1" max="1" width="10" style="24" customWidth="1"/>
    <col min="2" max="2" width="34.33203125" style="24" bestFit="1" customWidth="1"/>
    <col min="3" max="3" width="31.33203125" style="24" bestFit="1" customWidth="1"/>
    <col min="4" max="4" width="38.83203125" style="24" bestFit="1" customWidth="1"/>
    <col min="5" max="5" width="35.83203125" style="24" bestFit="1" customWidth="1"/>
    <col min="6" max="6" width="11.6640625" style="272" bestFit="1" customWidth="1"/>
    <col min="7" max="7" width="36.6640625" style="82" bestFit="1" customWidth="1"/>
    <col min="8" max="8" width="33.6640625" style="82" bestFit="1" customWidth="1"/>
    <col min="9" max="14" width="9.33203125" style="24"/>
    <col min="15" max="15" width="11.6640625" style="24" bestFit="1" customWidth="1"/>
    <col min="16" max="16" width="27.33203125" style="24" bestFit="1" customWidth="1"/>
    <col min="17" max="17" width="24" style="24" bestFit="1" customWidth="1"/>
    <col min="18" max="16384" width="9.33203125" style="24"/>
  </cols>
  <sheetData>
    <row r="1" spans="1:8">
      <c r="A1" s="74" t="s">
        <v>681</v>
      </c>
    </row>
    <row r="2" spans="1:8" ht="17.25" customHeight="1">
      <c r="A2" s="215" t="s">
        <v>774</v>
      </c>
      <c r="B2" s="60"/>
      <c r="C2" s="60"/>
    </row>
    <row r="3" spans="1:8" ht="17.25" customHeight="1">
      <c r="A3" s="120" t="s">
        <v>678</v>
      </c>
      <c r="B3" s="125" t="s">
        <v>682</v>
      </c>
      <c r="C3" s="122" t="s">
        <v>683</v>
      </c>
      <c r="D3" s="187" t="s">
        <v>684</v>
      </c>
      <c r="E3" s="187" t="s">
        <v>685</v>
      </c>
      <c r="F3" s="77" t="s">
        <v>687</v>
      </c>
      <c r="G3" s="270" t="s">
        <v>686</v>
      </c>
      <c r="H3" s="271" t="s">
        <v>688</v>
      </c>
    </row>
    <row r="4" spans="1:8">
      <c r="A4" s="326" t="s">
        <v>126</v>
      </c>
      <c r="B4" s="203">
        <v>22586</v>
      </c>
      <c r="C4" s="203">
        <v>21437</v>
      </c>
      <c r="D4" s="252">
        <v>536677</v>
      </c>
      <c r="E4" s="252">
        <v>521024</v>
      </c>
      <c r="F4" s="184" t="s">
        <v>126</v>
      </c>
      <c r="G4" s="254">
        <f>100*(Tabell1041021[[#This Row],[Antal kvinnor med insats]]/Tabell1041021[[#This Row],[Antal kvinnor i befolkningen]])</f>
        <v>4.208490395526546</v>
      </c>
      <c r="H4" s="255">
        <f>100*(Tabell1041021[[#This Row],[Antal män med insats ]]/Tabell1041021[[#This Row],[Antal män i befolkningen]])</f>
        <v>4.1143978012529168</v>
      </c>
    </row>
    <row r="5" spans="1:8">
      <c r="A5" s="326" t="s">
        <v>127</v>
      </c>
      <c r="B5" s="203">
        <v>32280</v>
      </c>
      <c r="C5" s="203">
        <v>23385</v>
      </c>
      <c r="D5" s="252">
        <v>263828</v>
      </c>
      <c r="E5" s="252">
        <v>241735</v>
      </c>
      <c r="F5" s="184" t="s">
        <v>127</v>
      </c>
      <c r="G5" s="254">
        <f>100*(Tabell1041021[[#This Row],[Antal kvinnor med insats]]/Tabell1041021[[#This Row],[Antal kvinnor i befolkningen]])</f>
        <v>12.23524417423473</v>
      </c>
      <c r="H5" s="256">
        <f>100*(Tabell1041021[[#This Row],[Antal män med insats ]]/Tabell1041021[[#This Row],[Antal män i befolkningen]])</f>
        <v>9.673816369164582</v>
      </c>
    </row>
    <row r="6" spans="1:8">
      <c r="A6" s="326" t="s">
        <v>115</v>
      </c>
      <c r="B6" s="203">
        <v>51668</v>
      </c>
      <c r="C6" s="203">
        <v>30409</v>
      </c>
      <c r="D6" s="252">
        <v>191464</v>
      </c>
      <c r="E6" s="252">
        <v>165488</v>
      </c>
      <c r="F6" s="184" t="s">
        <v>115</v>
      </c>
      <c r="G6" s="254">
        <f>100*(Tabell1041021[[#This Row],[Antal kvinnor med insats]]/Tabell1041021[[#This Row],[Antal kvinnor i befolkningen]])</f>
        <v>26.985751890694861</v>
      </c>
      <c r="H6" s="256">
        <f>100*(Tabell1041021[[#This Row],[Antal män med insats ]]/Tabell1041021[[#This Row],[Antal män i befolkningen]])</f>
        <v>18.375350478584551</v>
      </c>
    </row>
    <row r="7" spans="1:8">
      <c r="A7" s="326" t="s">
        <v>116</v>
      </c>
      <c r="B7" s="203">
        <v>60405</v>
      </c>
      <c r="C7" s="203">
        <v>29100</v>
      </c>
      <c r="D7" s="252">
        <v>111950</v>
      </c>
      <c r="E7" s="252">
        <v>80184</v>
      </c>
      <c r="F7" s="184" t="s">
        <v>116</v>
      </c>
      <c r="G7" s="254">
        <f>100*(Tabell1041021[[#This Row],[Antal kvinnor med insats]]/Tabell1041021[[#This Row],[Antal kvinnor i befolkningen]])</f>
        <v>53.957123715944618</v>
      </c>
      <c r="H7" s="256">
        <f>100*(Tabell1041021[[#This Row],[Antal män med insats ]]/Tabell1041021[[#This Row],[Antal män i befolkningen]])</f>
        <v>36.29152948219096</v>
      </c>
    </row>
    <row r="8" spans="1:8">
      <c r="A8" s="326" t="s">
        <v>107</v>
      </c>
      <c r="B8" s="203">
        <v>41935</v>
      </c>
      <c r="C8" s="203">
        <v>16788</v>
      </c>
      <c r="D8" s="252">
        <v>54223</v>
      </c>
      <c r="E8" s="252">
        <v>28476</v>
      </c>
      <c r="F8" s="184" t="s">
        <v>107</v>
      </c>
      <c r="G8" s="254">
        <f>100*(Tabell1041021[[#This Row],[Antal kvinnor med insats]]/Tabell1041021[[#This Row],[Antal kvinnor i befolkningen]])</f>
        <v>77.338029987274766</v>
      </c>
      <c r="H8" s="256">
        <f>100*(Tabell1041021[[#This Row],[Antal män med insats ]]/Tabell1041021[[#This Row],[Antal män i befolkningen]])</f>
        <v>58.954909397387276</v>
      </c>
    </row>
    <row r="9" spans="1:8">
      <c r="A9" s="191" t="s">
        <v>108</v>
      </c>
      <c r="B9" s="204">
        <v>16874</v>
      </c>
      <c r="C9" s="204">
        <v>4843</v>
      </c>
      <c r="D9" s="252">
        <v>19496</v>
      </c>
      <c r="E9" s="252">
        <v>6364</v>
      </c>
      <c r="F9" s="185" t="s">
        <v>108</v>
      </c>
      <c r="G9" s="254">
        <f>100*(Tabell1041021[[#This Row],[Antal kvinnor med insats]]/Tabell1041021[[#This Row],[Antal kvinnor i befolkningen]])</f>
        <v>86.551087402544113</v>
      </c>
      <c r="H9" s="256">
        <f>100*(Tabell1041021[[#This Row],[Antal män med insats ]]/Tabell1041021[[#This Row],[Antal män i befolkningen]])</f>
        <v>76.099937146448767</v>
      </c>
    </row>
    <row r="10" spans="1:8">
      <c r="A10" s="32" t="s">
        <v>777</v>
      </c>
      <c r="D10" s="146"/>
      <c r="E10" s="146"/>
    </row>
    <row r="11" spans="1:8">
      <c r="A11" s="78" t="s">
        <v>712</v>
      </c>
      <c r="D11" s="146"/>
      <c r="E11" s="146"/>
    </row>
    <row r="12" spans="1:8">
      <c r="D12" s="146"/>
      <c r="E12" s="146"/>
    </row>
    <row r="13" spans="1:8" ht="17.25">
      <c r="A13" s="60" t="s">
        <v>867</v>
      </c>
      <c r="B13" s="60"/>
      <c r="C13" s="60"/>
      <c r="F13" s="24"/>
    </row>
    <row r="14" spans="1:8" ht="15">
      <c r="A14" s="120" t="s">
        <v>795</v>
      </c>
      <c r="B14" s="125" t="s">
        <v>803</v>
      </c>
      <c r="C14" s="122" t="s">
        <v>804</v>
      </c>
      <c r="D14" s="187" t="s">
        <v>805</v>
      </c>
      <c r="E14" s="187" t="s">
        <v>806</v>
      </c>
      <c r="F14" s="77" t="s">
        <v>807</v>
      </c>
      <c r="G14" s="76" t="s">
        <v>808</v>
      </c>
      <c r="H14" s="76" t="s">
        <v>809</v>
      </c>
    </row>
    <row r="15" spans="1:8">
      <c r="A15" s="326" t="s">
        <v>126</v>
      </c>
      <c r="B15" s="203">
        <v>22586</v>
      </c>
      <c r="C15" s="203">
        <v>21437</v>
      </c>
      <c r="D15" s="252">
        <v>536677</v>
      </c>
      <c r="E15" s="252">
        <v>521024</v>
      </c>
      <c r="F15" s="67" t="s">
        <v>796</v>
      </c>
      <c r="G15" s="254">
        <f>100*(Tabell104102115[[#This Row],[Number of women with services]]/Tabell104102115[[#This Row],[Number of women in the population]])</f>
        <v>4.208490395526546</v>
      </c>
      <c r="H15" s="278">
        <f>100*(Tabell104102115[[#This Row],[Number of men with services]]/Tabell104102115[[#This Row],[Number of men in the population]])</f>
        <v>4.1143978012529168</v>
      </c>
    </row>
    <row r="16" spans="1:8">
      <c r="A16" s="326" t="s">
        <v>127</v>
      </c>
      <c r="B16" s="203">
        <v>32280</v>
      </c>
      <c r="C16" s="203">
        <v>23385</v>
      </c>
      <c r="D16" s="252">
        <v>263828</v>
      </c>
      <c r="E16" s="252">
        <v>241735</v>
      </c>
      <c r="F16" s="67" t="s">
        <v>810</v>
      </c>
      <c r="G16" s="254">
        <f>100*(Tabell104102115[[#This Row],[Number of women with services]]/Tabell104102115[[#This Row],[Number of women in the population]])</f>
        <v>12.23524417423473</v>
      </c>
      <c r="H16" s="254">
        <f>100*(Tabell104102115[[#This Row],[Number of men with services]]/Tabell104102115[[#This Row],[Number of men in the population]])</f>
        <v>9.673816369164582</v>
      </c>
    </row>
    <row r="17" spans="1:8">
      <c r="A17" s="326" t="s">
        <v>115</v>
      </c>
      <c r="B17" s="203">
        <v>51668</v>
      </c>
      <c r="C17" s="203">
        <v>30409</v>
      </c>
      <c r="D17" s="252">
        <v>191464</v>
      </c>
      <c r="E17" s="252">
        <v>165488</v>
      </c>
      <c r="F17" s="67" t="s">
        <v>811</v>
      </c>
      <c r="G17" s="254">
        <f>100*(Tabell104102115[[#This Row],[Number of women with services]]/Tabell104102115[[#This Row],[Number of women in the population]])</f>
        <v>26.985751890694861</v>
      </c>
      <c r="H17" s="254">
        <f>100*(Tabell104102115[[#This Row],[Number of men with services]]/Tabell104102115[[#This Row],[Number of men in the population]])</f>
        <v>18.375350478584551</v>
      </c>
    </row>
    <row r="18" spans="1:8">
      <c r="A18" s="326" t="s">
        <v>116</v>
      </c>
      <c r="B18" s="203">
        <v>60405</v>
      </c>
      <c r="C18" s="203">
        <v>29100</v>
      </c>
      <c r="D18" s="252">
        <v>111950</v>
      </c>
      <c r="E18" s="252">
        <v>80184</v>
      </c>
      <c r="F18" s="67" t="s">
        <v>812</v>
      </c>
      <c r="G18" s="254">
        <f>100*(Tabell104102115[[#This Row],[Number of women with services]]/Tabell104102115[[#This Row],[Number of women in the population]])</f>
        <v>53.957123715944618</v>
      </c>
      <c r="H18" s="254">
        <f>100*(Tabell104102115[[#This Row],[Number of men with services]]/Tabell104102115[[#This Row],[Number of men in the population]])</f>
        <v>36.29152948219096</v>
      </c>
    </row>
    <row r="19" spans="1:8">
      <c r="A19" s="326" t="s">
        <v>107</v>
      </c>
      <c r="B19" s="203">
        <v>41935</v>
      </c>
      <c r="C19" s="203">
        <v>16788</v>
      </c>
      <c r="D19" s="252">
        <v>54223</v>
      </c>
      <c r="E19" s="252">
        <v>28476</v>
      </c>
      <c r="F19" s="67" t="s">
        <v>800</v>
      </c>
      <c r="G19" s="254">
        <f>100*(Tabell104102115[[#This Row],[Number of women with services]]/Tabell104102115[[#This Row],[Number of women in the population]])</f>
        <v>77.338029987274766</v>
      </c>
      <c r="H19" s="254">
        <f>100*(Tabell104102115[[#This Row],[Number of men with services]]/Tabell104102115[[#This Row],[Number of men in the population]])</f>
        <v>58.954909397387276</v>
      </c>
    </row>
    <row r="20" spans="1:8">
      <c r="A20" s="191" t="s">
        <v>108</v>
      </c>
      <c r="B20" s="204">
        <v>16874</v>
      </c>
      <c r="C20" s="204">
        <v>4843</v>
      </c>
      <c r="D20" s="252">
        <v>19496</v>
      </c>
      <c r="E20" s="252">
        <v>6364</v>
      </c>
      <c r="F20" s="276" t="s">
        <v>801</v>
      </c>
      <c r="G20" s="254">
        <f>100*(Tabell104102115[[#This Row],[Number of women with services]]/Tabell104102115[[#This Row],[Number of women in the population]])</f>
        <v>86.551087402544113</v>
      </c>
      <c r="H20" s="254">
        <f>100*(Tabell104102115[[#This Row],[Number of men with services]]/Tabell104102115[[#This Row],[Number of men in the population]])</f>
        <v>76.099937146448767</v>
      </c>
    </row>
    <row r="21" spans="1:8">
      <c r="A21" s="32" t="s">
        <v>813</v>
      </c>
      <c r="F21" s="24"/>
    </row>
    <row r="22" spans="1:8">
      <c r="A22" s="78"/>
      <c r="F22" s="24"/>
    </row>
    <row r="127" ht="12.75" customHeight="1"/>
  </sheetData>
  <pageMargins left="0.7" right="0.7" top="0.75" bottom="0.75" header="0.3" footer="0.3"/>
  <pageSetup paperSize="9" orientation="portrait" r:id="rId1"/>
  <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5835E-AEB8-481F-852C-EF0434E0D43B}">
  <sheetPr>
    <tabColor theme="2" tint="-9.9978637043366805E-2"/>
  </sheetPr>
  <dimension ref="A1:H126"/>
  <sheetViews>
    <sheetView showGridLines="0" zoomScaleNormal="100" workbookViewId="0"/>
  </sheetViews>
  <sheetFormatPr defaultColWidth="9.33203125" defaultRowHeight="13.5"/>
  <cols>
    <col min="1" max="1" width="13.6640625" style="24" customWidth="1"/>
    <col min="2" max="2" width="31.6640625" style="24" customWidth="1"/>
    <col min="3" max="3" width="28.6640625" style="24" customWidth="1"/>
    <col min="4" max="4" width="39" style="24" bestFit="1" customWidth="1"/>
    <col min="5" max="5" width="35.83203125" style="24" bestFit="1" customWidth="1"/>
    <col min="6" max="6" width="11.33203125" style="24" customWidth="1"/>
    <col min="7" max="7" width="37.33203125" style="24" bestFit="1" customWidth="1"/>
    <col min="8" max="8" width="34" style="24" bestFit="1" customWidth="1"/>
    <col min="9" max="16384" width="9.33203125" style="24"/>
  </cols>
  <sheetData>
    <row r="1" spans="1:8">
      <c r="A1" s="74" t="s">
        <v>691</v>
      </c>
    </row>
    <row r="2" spans="1:8" ht="17.25" customHeight="1">
      <c r="A2" s="215" t="s">
        <v>773</v>
      </c>
      <c r="B2" s="60"/>
      <c r="C2" s="60"/>
    </row>
    <row r="3" spans="1:8" ht="17.25" customHeight="1">
      <c r="A3" s="192" t="s">
        <v>678</v>
      </c>
      <c r="B3" s="193" t="s">
        <v>693</v>
      </c>
      <c r="C3" s="193" t="s">
        <v>679</v>
      </c>
      <c r="D3" s="194" t="s">
        <v>684</v>
      </c>
      <c r="E3" s="194" t="s">
        <v>685</v>
      </c>
      <c r="F3" s="195" t="s">
        <v>687</v>
      </c>
      <c r="G3" s="194" t="s">
        <v>686</v>
      </c>
      <c r="H3" s="194" t="s">
        <v>688</v>
      </c>
    </row>
    <row r="4" spans="1:8">
      <c r="A4" s="196" t="s">
        <v>126</v>
      </c>
      <c r="B4" s="260">
        <v>10683</v>
      </c>
      <c r="C4" s="260">
        <v>10577</v>
      </c>
      <c r="D4" s="261">
        <v>536677</v>
      </c>
      <c r="E4" s="261">
        <v>521024</v>
      </c>
      <c r="F4" s="197" t="s">
        <v>126</v>
      </c>
      <c r="G4" s="262">
        <f>100*(Tabell104102131[[#This Row],[Kvinnor ]]/Tabell104102131[[#This Row],[Antal kvinnor i befolkningen]])</f>
        <v>1.9905827900208131</v>
      </c>
      <c r="H4" s="263">
        <f>100*(Tabell104102131[[#This Row],[Män ]]/Tabell104102131[[#This Row],[Antal män i befolkningen]])</f>
        <v>2.0300408426483232</v>
      </c>
    </row>
    <row r="5" spans="1:8">
      <c r="A5" s="196" t="s">
        <v>127</v>
      </c>
      <c r="B5" s="260">
        <v>14368</v>
      </c>
      <c r="C5" s="260">
        <v>10798</v>
      </c>
      <c r="D5" s="261">
        <v>263828</v>
      </c>
      <c r="E5" s="261">
        <v>241735</v>
      </c>
      <c r="F5" s="197" t="s">
        <v>127</v>
      </c>
      <c r="G5" s="262">
        <f>100*(Tabell104102131[[#This Row],[Kvinnor ]]/Tabell104102131[[#This Row],[Antal kvinnor i befolkningen]])</f>
        <v>5.4459723759419019</v>
      </c>
      <c r="H5" s="262">
        <f>100*(Tabell104102131[[#This Row],[Män ]]/Tabell104102131[[#This Row],[Antal män i befolkningen]])</f>
        <v>4.4668748836535874</v>
      </c>
    </row>
    <row r="6" spans="1:8">
      <c r="A6" s="196" t="s">
        <v>115</v>
      </c>
      <c r="B6" s="260">
        <v>21509</v>
      </c>
      <c r="C6" s="260">
        <v>13712</v>
      </c>
      <c r="D6" s="261">
        <v>191464</v>
      </c>
      <c r="E6" s="261">
        <v>165488</v>
      </c>
      <c r="F6" s="197" t="s">
        <v>115</v>
      </c>
      <c r="G6" s="262">
        <f>100*(Tabell104102131[[#This Row],[Kvinnor ]]/Tabell104102131[[#This Row],[Antal kvinnor i befolkningen]])</f>
        <v>11.233965654117746</v>
      </c>
      <c r="H6" s="262">
        <f>100*(Tabell104102131[[#This Row],[Män ]]/Tabell104102131[[#This Row],[Antal män i befolkningen]])</f>
        <v>8.2857971574978251</v>
      </c>
    </row>
    <row r="7" spans="1:8">
      <c r="A7" s="196" t="s">
        <v>116</v>
      </c>
      <c r="B7" s="260">
        <v>25020</v>
      </c>
      <c r="C7" s="260">
        <v>12939</v>
      </c>
      <c r="D7" s="261">
        <v>111950</v>
      </c>
      <c r="E7" s="261">
        <v>80184</v>
      </c>
      <c r="F7" s="197" t="s">
        <v>116</v>
      </c>
      <c r="G7" s="262">
        <f>100*(Tabell104102131[[#This Row],[Kvinnor ]]/Tabell104102131[[#This Row],[Antal kvinnor i befolkningen]])</f>
        <v>22.349263063867795</v>
      </c>
      <c r="H7" s="262">
        <f>100*(Tabell104102131[[#This Row],[Män ]]/Tabell104102131[[#This Row],[Antal män i befolkningen]])</f>
        <v>16.136635737803054</v>
      </c>
    </row>
    <row r="8" spans="1:8">
      <c r="A8" s="196" t="s">
        <v>107</v>
      </c>
      <c r="B8" s="260">
        <v>17804</v>
      </c>
      <c r="C8" s="260">
        <v>7682</v>
      </c>
      <c r="D8" s="261">
        <v>54223</v>
      </c>
      <c r="E8" s="261">
        <v>28476</v>
      </c>
      <c r="F8" s="197" t="s">
        <v>107</v>
      </c>
      <c r="G8" s="262">
        <f>100*(Tabell104102131[[#This Row],[Kvinnor ]]/Tabell104102131[[#This Row],[Antal kvinnor i befolkningen]])</f>
        <v>32.834774911015622</v>
      </c>
      <c r="H8" s="262">
        <f>100*(Tabell104102131[[#This Row],[Män ]]/Tabell104102131[[#This Row],[Antal män i befolkningen]])</f>
        <v>26.977103525776091</v>
      </c>
    </row>
    <row r="9" spans="1:8">
      <c r="A9" s="198" t="s">
        <v>108</v>
      </c>
      <c r="B9" s="264">
        <v>6577</v>
      </c>
      <c r="C9" s="264">
        <v>2124</v>
      </c>
      <c r="D9" s="265">
        <v>19496</v>
      </c>
      <c r="E9" s="265">
        <v>6364</v>
      </c>
      <c r="F9" s="199" t="s">
        <v>108</v>
      </c>
      <c r="G9" s="266">
        <f>100*(Tabell104102131[[#This Row],[Kvinnor ]]/Tabell104102131[[#This Row],[Antal kvinnor i befolkningen]])</f>
        <v>33.735125153877718</v>
      </c>
      <c r="H9" s="266">
        <f>100*(Tabell104102131[[#This Row],[Män ]]/Tabell104102131[[#This Row],[Antal män i befolkningen]])</f>
        <v>33.375235700817093</v>
      </c>
    </row>
    <row r="10" spans="1:8">
      <c r="A10" s="32" t="s">
        <v>814</v>
      </c>
      <c r="D10" s="146"/>
      <c r="E10" s="146"/>
    </row>
    <row r="11" spans="1:8">
      <c r="A11" s="78"/>
      <c r="D11" s="146"/>
      <c r="E11" s="146"/>
    </row>
    <row r="12" spans="1:8" ht="17.25">
      <c r="A12" s="279" t="s">
        <v>816</v>
      </c>
      <c r="B12" s="60"/>
      <c r="C12" s="60"/>
    </row>
    <row r="13" spans="1:8" ht="15">
      <c r="A13" s="192" t="s">
        <v>795</v>
      </c>
      <c r="B13" s="193" t="s">
        <v>780</v>
      </c>
      <c r="C13" s="193" t="s">
        <v>781</v>
      </c>
      <c r="D13" s="194" t="s">
        <v>805</v>
      </c>
      <c r="E13" s="194" t="s">
        <v>806</v>
      </c>
      <c r="F13" s="195" t="s">
        <v>807</v>
      </c>
      <c r="G13" s="194" t="s">
        <v>808</v>
      </c>
      <c r="H13" s="194" t="s">
        <v>809</v>
      </c>
    </row>
    <row r="14" spans="1:8">
      <c r="A14" s="196" t="s">
        <v>126</v>
      </c>
      <c r="B14" s="260">
        <v>10683</v>
      </c>
      <c r="C14" s="260">
        <v>10577</v>
      </c>
      <c r="D14" s="261">
        <v>536677</v>
      </c>
      <c r="E14" s="261">
        <v>521024</v>
      </c>
      <c r="F14" s="197" t="s">
        <v>796</v>
      </c>
      <c r="G14" s="262">
        <f>100*(Tabell10410213122[[#This Row],[Women]]/Tabell10410213122[[#This Row],[Number of women in the population]])</f>
        <v>1.9905827900208131</v>
      </c>
      <c r="H14" s="263">
        <f>100*(Tabell10410213122[[#This Row],[Men]]/Tabell10410213122[[#This Row],[Number of men in the population]])</f>
        <v>2.0300408426483232</v>
      </c>
    </row>
    <row r="15" spans="1:8">
      <c r="A15" s="196" t="s">
        <v>127</v>
      </c>
      <c r="B15" s="260">
        <v>14368</v>
      </c>
      <c r="C15" s="260">
        <v>10798</v>
      </c>
      <c r="D15" s="261">
        <v>263828</v>
      </c>
      <c r="E15" s="261">
        <v>241735</v>
      </c>
      <c r="F15" s="197" t="s">
        <v>810</v>
      </c>
      <c r="G15" s="262">
        <f>100*(Tabell10410213122[[#This Row],[Women]]/Tabell10410213122[[#This Row],[Number of women in the population]])</f>
        <v>5.4459723759419019</v>
      </c>
      <c r="H15" s="262">
        <f>100*(Tabell10410213122[[#This Row],[Men]]/Tabell10410213122[[#This Row],[Number of men in the population]])</f>
        <v>4.4668748836535874</v>
      </c>
    </row>
    <row r="16" spans="1:8">
      <c r="A16" s="196" t="s">
        <v>115</v>
      </c>
      <c r="B16" s="260">
        <v>21509</v>
      </c>
      <c r="C16" s="260">
        <v>13712</v>
      </c>
      <c r="D16" s="261">
        <v>191464</v>
      </c>
      <c r="E16" s="261">
        <v>165488</v>
      </c>
      <c r="F16" s="197" t="s">
        <v>811</v>
      </c>
      <c r="G16" s="262">
        <f>100*(Tabell10410213122[[#This Row],[Women]]/Tabell10410213122[[#This Row],[Number of women in the population]])</f>
        <v>11.233965654117746</v>
      </c>
      <c r="H16" s="262">
        <f>100*(Tabell10410213122[[#This Row],[Men]]/Tabell10410213122[[#This Row],[Number of men in the population]])</f>
        <v>8.2857971574978251</v>
      </c>
    </row>
    <row r="17" spans="1:8">
      <c r="A17" s="196" t="s">
        <v>116</v>
      </c>
      <c r="B17" s="260">
        <v>25020</v>
      </c>
      <c r="C17" s="260">
        <v>12939</v>
      </c>
      <c r="D17" s="261">
        <v>111950</v>
      </c>
      <c r="E17" s="261">
        <v>80184</v>
      </c>
      <c r="F17" s="197" t="s">
        <v>812</v>
      </c>
      <c r="G17" s="262">
        <f>100*(Tabell10410213122[[#This Row],[Women]]/Tabell10410213122[[#This Row],[Number of women in the population]])</f>
        <v>22.349263063867795</v>
      </c>
      <c r="H17" s="262">
        <f>100*(Tabell10410213122[[#This Row],[Men]]/Tabell10410213122[[#This Row],[Number of men in the population]])</f>
        <v>16.136635737803054</v>
      </c>
    </row>
    <row r="18" spans="1:8">
      <c r="A18" s="196" t="s">
        <v>107</v>
      </c>
      <c r="B18" s="260">
        <v>17804</v>
      </c>
      <c r="C18" s="260">
        <v>7682</v>
      </c>
      <c r="D18" s="261">
        <v>54223</v>
      </c>
      <c r="E18" s="261">
        <v>28476</v>
      </c>
      <c r="F18" s="197" t="s">
        <v>800</v>
      </c>
      <c r="G18" s="262">
        <f>100*(Tabell10410213122[[#This Row],[Women]]/Tabell10410213122[[#This Row],[Number of women in the population]])</f>
        <v>32.834774911015622</v>
      </c>
      <c r="H18" s="262">
        <f>100*(Tabell10410213122[[#This Row],[Men]]/Tabell10410213122[[#This Row],[Number of men in the population]])</f>
        <v>26.977103525776091</v>
      </c>
    </row>
    <row r="19" spans="1:8">
      <c r="A19" s="198" t="s">
        <v>108</v>
      </c>
      <c r="B19" s="264">
        <v>6577</v>
      </c>
      <c r="C19" s="264">
        <v>2124</v>
      </c>
      <c r="D19" s="265">
        <v>19496</v>
      </c>
      <c r="E19" s="265">
        <v>6364</v>
      </c>
      <c r="F19" s="199" t="s">
        <v>801</v>
      </c>
      <c r="G19" s="266">
        <f>100*(Tabell10410213122[[#This Row],[Women]]/Tabell10410213122[[#This Row],[Number of women in the population]])</f>
        <v>33.735125153877718</v>
      </c>
      <c r="H19" s="266">
        <f>100*(Tabell10410213122[[#This Row],[Men]]/Tabell10410213122[[#This Row],[Number of men in the population]])</f>
        <v>33.375235700817093</v>
      </c>
    </row>
    <row r="20" spans="1:8">
      <c r="A20" s="32" t="s">
        <v>815</v>
      </c>
      <c r="D20" s="146"/>
      <c r="E20" s="146"/>
    </row>
    <row r="21" spans="1:8">
      <c r="A21" s="78"/>
      <c r="D21" s="146"/>
      <c r="E21" s="146"/>
    </row>
    <row r="126" ht="12.75" customHeight="1"/>
  </sheetData>
  <sortState ref="B19:C29">
    <sortCondition ref="C19:C29"/>
  </sortState>
  <pageMargins left="0.7" right="0.7" top="0.75" bottom="0.75"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26</vt:i4>
      </vt:variant>
    </vt:vector>
  </HeadingPairs>
  <TitlesOfParts>
    <vt:vector size="26" baseType="lpstr">
      <vt:lpstr>Innehållsförteckning</vt:lpstr>
      <vt:lpstr>Mer information</vt:lpstr>
      <vt:lpstr>Om statistiken</vt:lpstr>
      <vt:lpstr>Definitioner och mått</vt:lpstr>
      <vt:lpstr>Ordlista - List of terms</vt:lpstr>
      <vt:lpstr>Figur 1</vt:lpstr>
      <vt:lpstr>Figur 2</vt:lpstr>
      <vt:lpstr>Figur 3</vt:lpstr>
      <vt:lpstr>Figur 4</vt:lpstr>
      <vt:lpstr>Figur 5</vt:lpstr>
      <vt:lpstr>Figur 6</vt:lpstr>
      <vt:lpstr>Figur 7</vt:lpstr>
      <vt:lpstr>Tabell 1</vt:lpstr>
      <vt:lpstr>Tabell 2</vt:lpstr>
      <vt:lpstr>Tabell 3</vt:lpstr>
      <vt:lpstr>Tabell 4 </vt:lpstr>
      <vt:lpstr>Tabell 5</vt:lpstr>
      <vt:lpstr>Tabell 6</vt:lpstr>
      <vt:lpstr>Tabell 7</vt:lpstr>
      <vt:lpstr>Tabell 8</vt:lpstr>
      <vt:lpstr>Tabell 9</vt:lpstr>
      <vt:lpstr>Tabell 10</vt:lpstr>
      <vt:lpstr>Tabell 11</vt:lpstr>
      <vt:lpstr>Tabell 12</vt:lpstr>
      <vt:lpstr>Tabell 13</vt:lpstr>
      <vt:lpstr>Tabell 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socialtjänstinsatser till äldre 2024</dc:title>
  <dc:creator>Socialstyrlsen</dc:creator>
  <cp:lastModifiedBy>Klerdal, Kristina</cp:lastModifiedBy>
  <cp:lastPrinted>2025-03-04T14:54:22Z</cp:lastPrinted>
  <dcterms:created xsi:type="dcterms:W3CDTF">2023-06-02T04:10:29Z</dcterms:created>
  <dcterms:modified xsi:type="dcterms:W3CDTF">2025-04-09T11:47:51Z</dcterms:modified>
</cp:coreProperties>
</file>