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8.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9.xml" ContentType="application/vnd.openxmlformats-officedocument.drawing+xml"/>
  <Override PartName="/xl/tables/table12.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10.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1.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2.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13.xml" ContentType="application/vnd.openxmlformats-officedocument.drawing+xml"/>
  <Override PartName="/xl/tables/table21.xml" ContentType="application/vnd.openxmlformats-officedocument.spreadsheetml.tab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14.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5.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drawings/drawing16.xml" ContentType="application/vnd.openxmlformats-officedocument.drawing+xml"/>
  <Override PartName="/xl/tables/table28.xml" ContentType="application/vnd.openxmlformats-officedocument.spreadsheetml.table+xml"/>
  <Override PartName="/xl/tables/table29.xml" ContentType="application/vnd.openxmlformats-officedocument.spreadsheetml.table+xml"/>
  <Override PartName="/xl/drawings/drawing17.xml" ContentType="application/vnd.openxmlformats-officedocument.drawing+xml"/>
  <Override PartName="/xl/tables/table30.xml" ContentType="application/vnd.openxmlformats-officedocument.spreadsheetml.table+xml"/>
  <Override PartName="/xl/tables/table31.xml" ContentType="application/vnd.openxmlformats-officedocument.spreadsheetml.tab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drawings/drawing18.xml" ContentType="application/vnd.openxmlformats-officedocument.drawing+xml"/>
  <Override PartName="/xl/tables/table32.xml" ContentType="application/vnd.openxmlformats-officedocument.spreadsheetml.tab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drawings/drawing19.xml" ContentType="application/vnd.openxmlformats-officedocument.drawing+xml"/>
  <Override PartName="/xl/tables/table33.xml" ContentType="application/vnd.openxmlformats-officedocument.spreadsheetml.table+xml"/>
  <Override PartName="/xl/tables/table34.xml" ContentType="application/vnd.openxmlformats-officedocument.spreadsheetml.table+xml"/>
  <Override PartName="/xl/drawings/drawing20.xml" ContentType="application/vnd.openxmlformats-officedocument.drawing+xml"/>
  <Override PartName="/xl/tables/table35.xml" ContentType="application/vnd.openxmlformats-officedocument.spreadsheetml.table+xml"/>
  <Override PartName="/xl/tables/table36.xml" ContentType="application/vnd.openxmlformats-officedocument.spreadsheetml.table+xml"/>
  <Override PartName="/xl/drawings/drawing21.xml" ContentType="application/vnd.openxmlformats-officedocument.drawing+xml"/>
  <Override PartName="/xl/tables/table37.xml" ContentType="application/vnd.openxmlformats-officedocument.spreadsheetml.table+xml"/>
  <Override PartName="/xl/tables/table38.xml" ContentType="application/vnd.openxmlformats-officedocument.spreadsheetml.table+xml"/>
  <Override PartName="/xl/drawings/drawing22.xml" ContentType="application/vnd.openxmlformats-officedocument.drawing+xml"/>
  <Override PartName="/xl/tables/table39.xml" ContentType="application/vnd.openxmlformats-officedocument.spreadsheetml.table+xml"/>
  <Override PartName="/xl/drawings/drawing23.xml" ContentType="application/vnd.openxmlformats-officedocument.drawing+xml"/>
  <Override PartName="/xl/tables/table40.xml" ContentType="application/vnd.openxmlformats-officedocument.spreadsheetml.table+xml"/>
  <Override PartName="/xl/tables/table41.xml" ContentType="application/vnd.openxmlformats-officedocument.spreadsheetml.table+xml"/>
  <Override PartName="/xl/drawings/drawing24.xml" ContentType="application/vnd.openxmlformats-officedocument.drawing+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drawings/drawing25.xml" ContentType="application/vnd.openxmlformats-officedocument.drawing+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drawings/drawing26.xml" ContentType="application/vnd.openxmlformats-officedocument.drawing+xml"/>
  <Override PartName="/xl/tables/table48.xml" ContentType="application/vnd.openxmlformats-officedocument.spreadsheetml.table+xml"/>
  <Override PartName="/xl/tables/table49.xml" ContentType="application/vnd.openxmlformats-officedocument.spreadsheetml.table+xml"/>
  <Override PartName="/xl/drawings/drawing27.xml" ContentType="application/vnd.openxmlformats-officedocument.drawing+xml"/>
  <Override PartName="/xl/tables/table50.xml" ContentType="application/vnd.openxmlformats-officedocument.spreadsheetml.table+xml"/>
  <Override PartName="/xl/tables/table51.xml" ContentType="application/vnd.openxmlformats-officedocument.spreadsheetml.table+xml"/>
  <Override PartName="/xl/drawings/drawing28.xml" ContentType="application/vnd.openxmlformats-officedocument.drawing+xml"/>
  <Override PartName="/xl/tables/table52.xml" ContentType="application/vnd.openxmlformats-officedocument.spreadsheetml.table+xml"/>
  <Override PartName="/xl/tables/table53.xml" ContentType="application/vnd.openxmlformats-officedocument.spreadsheetml.table+xml"/>
  <Override PartName="/xl/drawings/drawing29.xml" ContentType="application/vnd.openxmlformats-officedocument.drawing+xml"/>
  <Override PartName="/xl/tables/table54.xml" ContentType="application/vnd.openxmlformats-officedocument.spreadsheetml.table+xml"/>
  <Override PartName="/xl/tables/table55.xml" ContentType="application/vnd.openxmlformats-officedocument.spreadsheetml.table+xml"/>
  <Override PartName="/xl/drawings/drawing30.xml" ContentType="application/vnd.openxmlformats-officedocument.drawing+xml"/>
  <Override PartName="/xl/tables/table56.xml" ContentType="application/vnd.openxmlformats-officedocument.spreadsheetml.table+xml"/>
  <Override PartName="/xl/tables/table57.xml" ContentType="application/vnd.openxmlformats-officedocument.spreadsheetml.table+xml"/>
  <Override PartName="/xl/drawings/drawing31.xml" ContentType="application/vnd.openxmlformats-officedocument.drawing+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drawings/drawing32.xml" ContentType="application/vnd.openxmlformats-officedocument.drawing+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drawings/drawing33.xml" ContentType="application/vnd.openxmlformats-officedocument.drawing+xml"/>
  <Override PartName="/xl/tables/table64.xml" ContentType="application/vnd.openxmlformats-officedocument.spreadsheetml.table+xml"/>
  <Override PartName="/xl/tables/table65.xml" ContentType="application/vnd.openxmlformats-officedocument.spreadsheetml.table+xml"/>
  <Override PartName="/xl/drawings/drawing34.xml" ContentType="application/vnd.openxmlformats-officedocument.drawing+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drawings/drawing35.xml" ContentType="application/vnd.openxmlformats-officedocument.drawing+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drawings/drawing36.xml" ContentType="application/vnd.openxmlformats-officedocument.drawing+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drawings/drawing37.xml" ContentType="application/vnd.openxmlformats-officedocument.drawing+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drawings/drawing38.xml" ContentType="application/vnd.openxmlformats-officedocument.drawing+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drawings/drawing39.xml" ContentType="application/vnd.openxmlformats-officedocument.drawing+xml"/>
  <Override PartName="/xl/tables/table84.xml" ContentType="application/vnd.openxmlformats-officedocument.spreadsheetml.table+xml"/>
  <Override PartName="/xl/drawings/drawing40.xml" ContentType="application/vnd.openxmlformats-officedocument.drawing+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drawings/drawing41.xml" ContentType="application/vnd.openxmlformats-officedocument.drawing+xml"/>
  <Override PartName="/xl/tables/table89.xml" ContentType="application/vnd.openxmlformats-officedocument.spreadsheetml.table+xml"/>
  <Override PartName="/xl/tables/table90.xml" ContentType="application/vnd.openxmlformats-officedocument.spreadsheetml.tab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drawings/drawing42.xml" ContentType="application/vnd.openxmlformats-officedocument.drawing+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drawings/drawing43.xml" ContentType="application/vnd.openxmlformats-officedocument.drawing+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drawings/drawing44.xml" ContentType="application/vnd.openxmlformats-officedocument.drawing+xml"/>
  <Override PartName="/xl/tables/table9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I:\Delad\009-Produktionsledning\Dokument\Dokument_2025\25142 Statistik om tandhälsa 2024\"/>
    </mc:Choice>
  </mc:AlternateContent>
  <xr:revisionPtr revIDLastSave="0" documentId="8_{C8C5ED0B-995B-43BF-809E-09D3B2057938}" xr6:coauthVersionLast="47" xr6:coauthVersionMax="47" xr10:uidLastSave="{00000000-0000-0000-0000-000000000000}"/>
  <bookViews>
    <workbookView xWindow="-120" yWindow="-120" windowWidth="29040" windowHeight="15720" tabRatio="782"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Kodlista - List of codes" sheetId="23" r:id="rId6"/>
    <sheet name="Tabell 1 A–D" sheetId="12" r:id="rId7"/>
    <sheet name="Tabell 2 A–B" sheetId="24" r:id="rId8"/>
    <sheet name="Tabell 3" sheetId="26" r:id="rId9"/>
    <sheet name="Tabell 4A–C" sheetId="25" r:id="rId10"/>
    <sheet name="Tabell 5 A–C" sheetId="27" r:id="rId11"/>
    <sheet name="Tabell 6 A–B" sheetId="28" r:id="rId12"/>
    <sheet name="Tabell 7" sheetId="29" r:id="rId13"/>
    <sheet name="Tabell 8 A–C" sheetId="30" r:id="rId14"/>
    <sheet name="Tabell 9 A–C" sheetId="31" r:id="rId15"/>
    <sheet name="Tabell 10 A–B" sheetId="32" r:id="rId16"/>
    <sheet name="Tabell 11 A–B" sheetId="33" r:id="rId17"/>
    <sheet name="Tabell 12" sheetId="34" r:id="rId18"/>
    <sheet name="Tabell 13 A–B" sheetId="35" r:id="rId19"/>
    <sheet name="Tabell 14 A–B" sheetId="36" r:id="rId20"/>
    <sheet name="Tabell 15 A–B" sheetId="37" r:id="rId21"/>
    <sheet name="Tabell 16" sheetId="38" r:id="rId22"/>
    <sheet name="Tabell 17 A–B" sheetId="39" r:id="rId23"/>
    <sheet name="Tabell 18 A–C" sheetId="40" r:id="rId24"/>
    <sheet name="Tabell 19 A–C" sheetId="41" r:id="rId25"/>
    <sheet name="Tabell 20 A–B" sheetId="42" r:id="rId26"/>
    <sheet name="Tabell 21 A–B" sheetId="43" r:id="rId27"/>
    <sheet name="Tabell 22 A–B" sheetId="44" r:id="rId28"/>
    <sheet name="Tabell 23 A–B" sheetId="45" r:id="rId29"/>
    <sheet name="Tabell 24 A–B" sheetId="46" r:id="rId30"/>
    <sheet name="Tabell 25 A–C" sheetId="47" r:id="rId31"/>
    <sheet name="Tabell 26 A–C" sheetId="48" r:id="rId32"/>
    <sheet name="Tabell 27 A–B" sheetId="49" r:id="rId33"/>
    <sheet name="Tabell 28 A–C" sheetId="50" r:id="rId34"/>
    <sheet name="Tabell 29 A–C" sheetId="51" r:id="rId35"/>
    <sheet name="Tabell 30 A–C" sheetId="52" r:id="rId36"/>
    <sheet name="Tabell 31 A–C" sheetId="53" r:id="rId37"/>
    <sheet name="Tabell 32 A–C" sheetId="54" r:id="rId38"/>
    <sheet name="Tabell 33" sheetId="56" r:id="rId39"/>
    <sheet name="Tabell 34A–D" sheetId="55" r:id="rId40"/>
    <sheet name="Tabell 35 A–B" sheetId="57" r:id="rId41"/>
    <sheet name="Tabell 36 A–C" sheetId="58" r:id="rId42"/>
    <sheet name="Tabell 37 A–C" sheetId="59" r:id="rId43"/>
    <sheet name="Tabell 38" sheetId="61" r:id="rId44"/>
  </sheets>
  <externalReferences>
    <externalReference r:id="rId45"/>
  </externalReferences>
  <definedNames>
    <definedName name="Antal_substanser" localSheetId="3">#REF!</definedName>
    <definedName name="Antal_substanser" localSheetId="0">#REF!</definedName>
    <definedName name="Antal_substanser" localSheetId="5">#REF!</definedName>
    <definedName name="Antal_substanser" localSheetId="7">#REF!</definedName>
    <definedName name="Antal_substanser" localSheetId="8">#REF!</definedName>
    <definedName name="Antal_substanser" localSheetId="9">#REF!</definedName>
    <definedName name="Antal_substanser" localSheetId="10">#REF!</definedName>
    <definedName name="Antal_substanser" localSheetId="11">#REF!</definedName>
    <definedName name="Antal_substanser" localSheetId="12">#REF!</definedName>
    <definedName name="Antal_substanser">#REF!</definedName>
    <definedName name="Avsikt" localSheetId="3">#REF!</definedName>
    <definedName name="Avsikt" localSheetId="0">#REF!</definedName>
    <definedName name="Avsikt" localSheetId="5">#REF!</definedName>
    <definedName name="Avsikt" localSheetId="7">#REF!</definedName>
    <definedName name="Avsikt" localSheetId="8">#REF!</definedName>
    <definedName name="Avsikt" localSheetId="9">#REF!</definedName>
    <definedName name="Avsikt" localSheetId="10">#REF!</definedName>
    <definedName name="Avsikt" localSheetId="11">#REF!</definedName>
    <definedName name="Avsikt" localSheetId="12">#REF!</definedName>
    <definedName name="Avsikt">#REF!</definedName>
    <definedName name="Figur2_prepp" localSheetId="3">#REF!</definedName>
    <definedName name="Figur2_prepp" localSheetId="0">#REF!</definedName>
    <definedName name="Figur2_prepp" localSheetId="5">#REF!</definedName>
    <definedName name="Figur2_prepp" localSheetId="7">#REF!</definedName>
    <definedName name="Figur2_prepp" localSheetId="8">#REF!</definedName>
    <definedName name="Figur2_prepp" localSheetId="9">#REF!</definedName>
    <definedName name="Figur2_prepp" localSheetId="10">#REF!</definedName>
    <definedName name="Figur2_prepp" localSheetId="11">#REF!</definedName>
    <definedName name="Figur2_prepp" localSheetId="12">#REF!</definedName>
    <definedName name="Figur2_prepp">#REF!</definedName>
    <definedName name="flode2" localSheetId="3">#REF!</definedName>
    <definedName name="flode2" localSheetId="0">#REF!</definedName>
    <definedName name="flode2" localSheetId="5">#REF!</definedName>
    <definedName name="flode2" localSheetId="7">#REF!</definedName>
    <definedName name="flode2" localSheetId="8">#REF!</definedName>
    <definedName name="flode2" localSheetId="9">#REF!</definedName>
    <definedName name="flode2" localSheetId="10">#REF!</definedName>
    <definedName name="flode2" localSheetId="11">#REF!</definedName>
    <definedName name="flode2" localSheetId="12">#REF!</definedName>
    <definedName name="flode2">#REF!</definedName>
    <definedName name="flode3" localSheetId="3">#REF!</definedName>
    <definedName name="flode3" localSheetId="0">#REF!</definedName>
    <definedName name="flode3" localSheetId="5">#REF!</definedName>
    <definedName name="flode3" localSheetId="7">#REF!</definedName>
    <definedName name="flode3" localSheetId="8">#REF!</definedName>
    <definedName name="flode3" localSheetId="9">#REF!</definedName>
    <definedName name="flode3" localSheetId="10">#REF!</definedName>
    <definedName name="flode3" localSheetId="11">#REF!</definedName>
    <definedName name="flode3" localSheetId="12">#REF!</definedName>
    <definedName name="flode3">#REF!</definedName>
    <definedName name="Kombinationer" localSheetId="3">#REF!</definedName>
    <definedName name="Kombinationer" localSheetId="0">#REF!</definedName>
    <definedName name="Kombinationer" localSheetId="5">#REF!</definedName>
    <definedName name="Kombinationer" localSheetId="7">#REF!</definedName>
    <definedName name="Kombinationer" localSheetId="8">#REF!</definedName>
    <definedName name="Kombinationer" localSheetId="9">#REF!</definedName>
    <definedName name="Kombinationer" localSheetId="10">#REF!</definedName>
    <definedName name="Kombinationer" localSheetId="11">#REF!</definedName>
    <definedName name="Kombinationer" localSheetId="12">#REF!</definedName>
    <definedName name="Kombinationer">#REF!</definedName>
    <definedName name="Kopia_2011_tab1" localSheetId="3">#REF!</definedName>
    <definedName name="Kopia_2011_tab1" localSheetId="0">#REF!</definedName>
    <definedName name="Kopia_2011_tab1" localSheetId="5">#REF!</definedName>
    <definedName name="Kopia_2011_tab1" localSheetId="7">#REF!</definedName>
    <definedName name="Kopia_2011_tab1" localSheetId="8">#REF!</definedName>
    <definedName name="Kopia_2011_tab1" localSheetId="9">#REF!</definedName>
    <definedName name="Kopia_2011_tab1" localSheetId="10">#REF!</definedName>
    <definedName name="Kopia_2011_tab1" localSheetId="11">#REF!</definedName>
    <definedName name="Kopia_2011_tab1" localSheetId="12">#REF!</definedName>
    <definedName name="Kopia_2011_tab1">#REF!</definedName>
    <definedName name="Kopia_bilag_tab_2_2011" localSheetId="3">#REF!</definedName>
    <definedName name="Kopia_bilag_tab_2_2011" localSheetId="0">#REF!</definedName>
    <definedName name="Kopia_bilag_tab_2_2011" localSheetId="5">#REF!</definedName>
    <definedName name="Kopia_bilag_tab_2_2011" localSheetId="7">#REF!</definedName>
    <definedName name="Kopia_bilag_tab_2_2011" localSheetId="8">#REF!</definedName>
    <definedName name="Kopia_bilag_tab_2_2011" localSheetId="9">#REF!</definedName>
    <definedName name="Kopia_bilag_tab_2_2011" localSheetId="10">#REF!</definedName>
    <definedName name="Kopia_bilag_tab_2_2011" localSheetId="11">#REF!</definedName>
    <definedName name="Kopia_bilag_tab_2_2011" localSheetId="12">#REF!</definedName>
    <definedName name="Kopia_bilag_tab_2_2011">#REF!</definedName>
    <definedName name="Om_en_eller_flera_substanser" localSheetId="3">#REF!</definedName>
    <definedName name="Om_en_eller_flera_substanser" localSheetId="0">#REF!</definedName>
    <definedName name="Om_en_eller_flera_substanser" localSheetId="5">#REF!</definedName>
    <definedName name="Om_en_eller_flera_substanser" localSheetId="7">#REF!</definedName>
    <definedName name="Om_en_eller_flera_substanser" localSheetId="8">#REF!</definedName>
    <definedName name="Om_en_eller_flera_substanser" localSheetId="9">#REF!</definedName>
    <definedName name="Om_en_eller_flera_substanser" localSheetId="10">#REF!</definedName>
    <definedName name="Om_en_eller_flera_substanser" localSheetId="11">#REF!</definedName>
    <definedName name="Om_en_eller_flera_substanser" localSheetId="12">#REF!</definedName>
    <definedName name="Om_en_eller_flera_substanser">#REF!</definedName>
    <definedName name="Om_en_substans" localSheetId="3">#REF!</definedName>
    <definedName name="Om_en_substans" localSheetId="0">#REF!</definedName>
    <definedName name="Om_en_substans" localSheetId="5">#REF!</definedName>
    <definedName name="Om_en_substans" localSheetId="7">#REF!</definedName>
    <definedName name="Om_en_substans" localSheetId="8">#REF!</definedName>
    <definedName name="Om_en_substans" localSheetId="9">#REF!</definedName>
    <definedName name="Om_en_substans" localSheetId="10">#REF!</definedName>
    <definedName name="Om_en_substans" localSheetId="11">#REF!</definedName>
    <definedName name="Om_en_substans" localSheetId="12">#REF!</definedName>
    <definedName name="Om_en_substans">#REF!</definedName>
    <definedName name="Skadehändelser_med_oklar_avsikt" localSheetId="3">[1]Utbildningsnivå!#REF!</definedName>
    <definedName name="Skadehändelser_med_oklar_avsikt" localSheetId="0">[1]Utbildningsnivå!#REF!</definedName>
    <definedName name="Skadehändelser_med_oklar_avsikt" localSheetId="5">[1]Utbildningsnivå!#REF!</definedName>
    <definedName name="Skadehändelser_med_oklar_avsikt" localSheetId="7">[1]Utbildningsnivå!#REF!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12">[1]Utbildningsnivå!#REF!</definedName>
    <definedName name="Skadehändelser_med_oklar_avsikt">[1]Utbildningsnivå!#REF!</definedName>
    <definedName name="Skador" localSheetId="3">[1]Utbildningsnivå!#REF!</definedName>
    <definedName name="Skador" localSheetId="0">[1]Utbildningsnivå!#REF!</definedName>
    <definedName name="Skador" localSheetId="5">[1]Utbildningsnivå!#REF!</definedName>
    <definedName name="Skador" localSheetId="7">[1]Utbildningsnivå!#REF!</definedName>
    <definedName name="Skador" localSheetId="8">[1]Utbildningsnivå!#REF!</definedName>
    <definedName name="Skador" localSheetId="9">[1]Utbildningsnivå!#REF!</definedName>
    <definedName name="Skador" localSheetId="10">[1]Utbildningsnivå!#REF!</definedName>
    <definedName name="Skador" localSheetId="11">[1]Utbildningsnivå!#REF!</definedName>
    <definedName name="Skador" localSheetId="12">[1]Utbildningsnivå!#REF!</definedName>
    <definedName name="Skador">[1]Utbildningsnivå!#REF!</definedName>
    <definedName name="Substanser_l__n" localSheetId="3">#REF!</definedName>
    <definedName name="Substanser_l__n" localSheetId="0">#REF!</definedName>
    <definedName name="Substanser_l__n" localSheetId="5">#REF!</definedName>
    <definedName name="Substanser_l__n" localSheetId="7">#REF!</definedName>
    <definedName name="Substanser_l__n" localSheetId="8">#REF!</definedName>
    <definedName name="Substanser_l__n" localSheetId="9">#REF!</definedName>
    <definedName name="Substanser_l__n" localSheetId="10">#REF!</definedName>
    <definedName name="Substanser_l__n" localSheetId="11">#REF!</definedName>
    <definedName name="Substanser_l__n" localSheetId="12">#REF!</definedName>
    <definedName name="Substanser_l__n">#REF!</definedName>
    <definedName name="Tabell" localSheetId="3">#REF!</definedName>
    <definedName name="Tabell" localSheetId="0">#REF!</definedName>
    <definedName name="Tabell" localSheetId="5">#REF!</definedName>
    <definedName name="Tabell" localSheetId="7">#REF!</definedName>
    <definedName name="Tabell" localSheetId="8">#REF!</definedName>
    <definedName name="Tabell" localSheetId="9">#REF!</definedName>
    <definedName name="Tabell" localSheetId="10">#REF!</definedName>
    <definedName name="Tabell" localSheetId="11">#REF!</definedName>
    <definedName name="Tabell" localSheetId="12">#REF!</definedName>
    <definedName name="Tabell">#REF!</definedName>
    <definedName name="vad" localSheetId="3">#REF!</definedName>
    <definedName name="vad" localSheetId="0">#REF!</definedName>
    <definedName name="vad" localSheetId="5">#REF!</definedName>
    <definedName name="vad" localSheetId="7">#REF!</definedName>
    <definedName name="vad" localSheetId="8">#REF!</definedName>
    <definedName name="vad" localSheetId="9">#REF!</definedName>
    <definedName name="vad" localSheetId="10">#REF!</definedName>
    <definedName name="vad" localSheetId="11">#REF!</definedName>
    <definedName name="vad" localSheetId="12">#REF!</definedName>
    <definedName name="vad">#REF!</definedName>
    <definedName name="x" localSheetId="3">#REF!</definedName>
    <definedName name="x" localSheetId="0">#REF!</definedName>
    <definedName name="x" localSheetId="5">#REF!</definedName>
    <definedName name="x" localSheetId="7">#REF!</definedName>
    <definedName name="x" localSheetId="8">#REF!</definedName>
    <definedName name="x" localSheetId="9">#REF!</definedName>
    <definedName name="x" localSheetId="10">#REF!</definedName>
    <definedName name="x" localSheetId="11">#REF!</definedName>
    <definedName name="x" localSheetId="12">#REF!</definedName>
    <definedName name="x">#REF!</definedName>
    <definedName name="xxx" localSheetId="3">#REF!</definedName>
    <definedName name="xxx" localSheetId="0">#REF!</definedName>
    <definedName name="xxx" localSheetId="5">#REF!</definedName>
    <definedName name="xxx" localSheetId="7">#REF!</definedName>
    <definedName name="xxx" localSheetId="8">#REF!</definedName>
    <definedName name="xxx" localSheetId="9">#REF!</definedName>
    <definedName name="xxx" localSheetId="10">#REF!</definedName>
    <definedName name="xxx" localSheetId="11">#REF!</definedName>
    <definedName name="xxx" localSheetId="12">#REF!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33" l="1"/>
  <c r="R25" i="27" l="1"/>
  <c r="S25" i="27"/>
  <c r="T25" i="27"/>
  <c r="R26" i="27"/>
  <c r="S26" i="27"/>
  <c r="T26" i="27"/>
  <c r="R27" i="27"/>
  <c r="S27" i="27"/>
  <c r="T27" i="27"/>
  <c r="R28" i="27"/>
  <c r="S28" i="27"/>
  <c r="T28" i="27"/>
  <c r="R29" i="27"/>
  <c r="S29" i="27"/>
  <c r="T29" i="27"/>
  <c r="R30" i="27"/>
  <c r="S30" i="27"/>
  <c r="T30" i="27"/>
  <c r="R31" i="27"/>
  <c r="S31" i="27"/>
  <c r="T31" i="27"/>
  <c r="R32" i="27"/>
  <c r="S32" i="27"/>
  <c r="T32" i="27"/>
  <c r="R33" i="27"/>
  <c r="S33" i="27"/>
  <c r="T33" i="27"/>
  <c r="R34" i="27"/>
  <c r="S34" i="27"/>
  <c r="T34" i="27"/>
  <c r="R35" i="27"/>
  <c r="S35" i="27"/>
  <c r="T35" i="27"/>
  <c r="R36" i="27"/>
  <c r="S36" i="27"/>
  <c r="T36" i="27"/>
  <c r="R37" i="27"/>
  <c r="S37" i="27"/>
  <c r="T37" i="27"/>
  <c r="T24" i="27"/>
  <c r="S24" i="27"/>
  <c r="R24" i="27"/>
  <c r="O25" i="27"/>
  <c r="P25" i="27"/>
  <c r="Q25" i="27"/>
  <c r="O26" i="27"/>
  <c r="P26" i="27"/>
  <c r="Q26" i="27"/>
  <c r="O27" i="27"/>
  <c r="P27" i="27"/>
  <c r="Q27" i="27"/>
  <c r="O28" i="27"/>
  <c r="P28" i="27"/>
  <c r="Q28" i="27"/>
  <c r="O29" i="27"/>
  <c r="P29" i="27"/>
  <c r="Q29" i="27"/>
  <c r="O30" i="27"/>
  <c r="P30" i="27"/>
  <c r="Q30" i="27"/>
  <c r="O31" i="27"/>
  <c r="P31" i="27"/>
  <c r="Q31" i="27"/>
  <c r="O32" i="27"/>
  <c r="P32" i="27"/>
  <c r="Q32" i="27"/>
  <c r="O33" i="27"/>
  <c r="P33" i="27"/>
  <c r="Q33" i="27"/>
  <c r="O34" i="27"/>
  <c r="P34" i="27"/>
  <c r="Q34" i="27"/>
  <c r="O35" i="27"/>
  <c r="P35" i="27"/>
  <c r="Q35" i="27"/>
  <c r="O36" i="27"/>
  <c r="P36" i="27"/>
  <c r="Q36" i="27"/>
  <c r="O37" i="27"/>
  <c r="P37" i="27"/>
  <c r="Q37" i="27"/>
  <c r="Q24" i="27"/>
  <c r="P24" i="27"/>
  <c r="O24" i="27"/>
  <c r="L24" i="27"/>
  <c r="L25" i="27"/>
  <c r="M25" i="27"/>
  <c r="N25" i="27"/>
  <c r="L26" i="27"/>
  <c r="M26" i="27"/>
  <c r="N26" i="27"/>
  <c r="L27" i="27"/>
  <c r="M27" i="27"/>
  <c r="N27" i="27"/>
  <c r="L28" i="27"/>
  <c r="M28" i="27"/>
  <c r="N28" i="27"/>
  <c r="L29" i="27"/>
  <c r="M29" i="27"/>
  <c r="N29" i="27"/>
  <c r="L30" i="27"/>
  <c r="M30" i="27"/>
  <c r="N30" i="27"/>
  <c r="L31" i="27"/>
  <c r="M31" i="27"/>
  <c r="N31" i="27"/>
  <c r="L32" i="27"/>
  <c r="M32" i="27"/>
  <c r="N32" i="27"/>
  <c r="L33" i="27"/>
  <c r="M33" i="27"/>
  <c r="N33" i="27"/>
  <c r="L34" i="27"/>
  <c r="M34" i="27"/>
  <c r="N34" i="27"/>
  <c r="L35" i="27"/>
  <c r="M35" i="27"/>
  <c r="N35" i="27"/>
  <c r="L36" i="27"/>
  <c r="M36" i="27"/>
  <c r="N36" i="27"/>
  <c r="L37" i="27"/>
  <c r="M37" i="27"/>
  <c r="N37" i="27"/>
  <c r="N24" i="27"/>
  <c r="M24" i="27"/>
  <c r="H74" i="24"/>
  <c r="H56" i="24"/>
  <c r="I56" i="24"/>
  <c r="J56" i="24"/>
  <c r="H57" i="24"/>
  <c r="I57" i="24"/>
  <c r="J57" i="24"/>
  <c r="H58" i="24"/>
  <c r="I58" i="24"/>
  <c r="J58" i="24"/>
  <c r="H59" i="24"/>
  <c r="I59" i="24"/>
  <c r="J59" i="24"/>
  <c r="H60" i="24"/>
  <c r="I60" i="24"/>
  <c r="J60" i="24"/>
  <c r="H61" i="24"/>
  <c r="I61" i="24"/>
  <c r="J61" i="24"/>
  <c r="H62" i="24"/>
  <c r="I62" i="24"/>
  <c r="J62" i="24"/>
  <c r="H63" i="24"/>
  <c r="I63" i="24"/>
  <c r="J63" i="24"/>
  <c r="H64" i="24"/>
  <c r="I64" i="24"/>
  <c r="J64" i="24"/>
  <c r="H65" i="24"/>
  <c r="I65" i="24"/>
  <c r="J65" i="24"/>
  <c r="H66" i="24"/>
  <c r="I66" i="24"/>
  <c r="J66" i="24"/>
  <c r="H67" i="24"/>
  <c r="I67" i="24"/>
  <c r="J67" i="24"/>
  <c r="H68" i="24"/>
  <c r="I68" i="24"/>
  <c r="J68" i="24"/>
  <c r="H69" i="24"/>
  <c r="I69" i="24"/>
  <c r="J69" i="24"/>
  <c r="H70" i="24"/>
  <c r="I70" i="24"/>
  <c r="J70" i="24"/>
  <c r="H71" i="24"/>
  <c r="I71" i="24"/>
  <c r="J71" i="24"/>
  <c r="H72" i="24"/>
  <c r="I72" i="24"/>
  <c r="J72" i="24"/>
  <c r="H73" i="24"/>
  <c r="I73" i="24"/>
  <c r="J73" i="24"/>
  <c r="I74" i="24"/>
  <c r="J74" i="24"/>
  <c r="H75" i="24"/>
  <c r="I75" i="24"/>
  <c r="J75" i="24"/>
  <c r="H76" i="24"/>
  <c r="I76" i="24"/>
  <c r="J76" i="24"/>
  <c r="J55" i="24"/>
  <c r="I55" i="24"/>
  <c r="H55" i="24"/>
  <c r="E56" i="24"/>
  <c r="F56" i="24"/>
  <c r="G56" i="24"/>
  <c r="E57" i="24"/>
  <c r="F57" i="24"/>
  <c r="G57" i="24"/>
  <c r="E58" i="24"/>
  <c r="F58" i="24"/>
  <c r="G58" i="24"/>
  <c r="E59" i="24"/>
  <c r="F59" i="24"/>
  <c r="G59" i="24"/>
  <c r="E60" i="24"/>
  <c r="F60" i="24"/>
  <c r="G60" i="24"/>
  <c r="E61" i="24"/>
  <c r="F61" i="24"/>
  <c r="G61" i="24"/>
  <c r="E62" i="24"/>
  <c r="F62" i="24"/>
  <c r="G62" i="24"/>
  <c r="E63" i="24"/>
  <c r="F63" i="24"/>
  <c r="G63" i="24"/>
  <c r="E64" i="24"/>
  <c r="F64" i="24"/>
  <c r="G64" i="24"/>
  <c r="E65" i="24"/>
  <c r="F65" i="24"/>
  <c r="G65" i="24"/>
  <c r="E66" i="24"/>
  <c r="F66" i="24"/>
  <c r="G66" i="24"/>
  <c r="E67" i="24"/>
  <c r="F67" i="24"/>
  <c r="G67" i="24"/>
  <c r="E68" i="24"/>
  <c r="F68" i="24"/>
  <c r="G68" i="24"/>
  <c r="E69" i="24"/>
  <c r="F69" i="24"/>
  <c r="G69" i="24"/>
  <c r="E70" i="24"/>
  <c r="F70" i="24"/>
  <c r="G70" i="24"/>
  <c r="E71" i="24"/>
  <c r="F71" i="24"/>
  <c r="G71" i="24"/>
  <c r="E72" i="24"/>
  <c r="F72" i="24"/>
  <c r="G72" i="24"/>
  <c r="E73" i="24"/>
  <c r="F73" i="24"/>
  <c r="G73" i="24"/>
  <c r="E74" i="24"/>
  <c r="F74" i="24"/>
  <c r="G74" i="24"/>
  <c r="E75" i="24"/>
  <c r="F75" i="24"/>
  <c r="G75" i="24"/>
  <c r="E76" i="24"/>
  <c r="F76" i="24"/>
  <c r="G76" i="24"/>
  <c r="G55" i="24"/>
  <c r="F55" i="24"/>
  <c r="E55" i="24"/>
  <c r="B56" i="24"/>
  <c r="C56" i="24"/>
  <c r="D56" i="24"/>
  <c r="B57" i="24"/>
  <c r="C57" i="24"/>
  <c r="D57" i="24"/>
  <c r="B58" i="24"/>
  <c r="C58" i="24"/>
  <c r="D58" i="24"/>
  <c r="B59" i="24"/>
  <c r="C59" i="24"/>
  <c r="D59" i="24"/>
  <c r="B60" i="24"/>
  <c r="C60" i="24"/>
  <c r="D60" i="24"/>
  <c r="B61" i="24"/>
  <c r="C61" i="24"/>
  <c r="D61" i="24"/>
  <c r="B62" i="24"/>
  <c r="C62" i="24"/>
  <c r="D62" i="24"/>
  <c r="B63" i="24"/>
  <c r="C63" i="24"/>
  <c r="D63" i="24"/>
  <c r="B64" i="24"/>
  <c r="C64" i="24"/>
  <c r="D64" i="24"/>
  <c r="B65" i="24"/>
  <c r="C65" i="24"/>
  <c r="D65" i="24"/>
  <c r="B66" i="24"/>
  <c r="C66" i="24"/>
  <c r="D66" i="24"/>
  <c r="B67" i="24"/>
  <c r="C67" i="24"/>
  <c r="D67" i="24"/>
  <c r="B68" i="24"/>
  <c r="C68" i="24"/>
  <c r="D68" i="24"/>
  <c r="B69" i="24"/>
  <c r="C69" i="24"/>
  <c r="D69" i="24"/>
  <c r="B70" i="24"/>
  <c r="C70" i="24"/>
  <c r="D70" i="24"/>
  <c r="B71" i="24"/>
  <c r="C71" i="24"/>
  <c r="D71" i="24"/>
  <c r="B72" i="24"/>
  <c r="C72" i="24"/>
  <c r="D72" i="24"/>
  <c r="B73" i="24"/>
  <c r="C73" i="24"/>
  <c r="D73" i="24"/>
  <c r="B74" i="24"/>
  <c r="C74" i="24"/>
  <c r="D74" i="24"/>
  <c r="B75" i="24"/>
  <c r="C75" i="24"/>
  <c r="D75" i="24"/>
  <c r="B76" i="24"/>
  <c r="C76" i="24"/>
  <c r="D76" i="24"/>
  <c r="D55" i="24"/>
  <c r="C55" i="24"/>
  <c r="B55" i="24"/>
  <c r="T25" i="12"/>
  <c r="U25" i="12"/>
  <c r="V25" i="12"/>
  <c r="T26" i="12"/>
  <c r="U26" i="12"/>
  <c r="V26" i="12"/>
  <c r="T27" i="12"/>
  <c r="U27" i="12"/>
  <c r="V27" i="12"/>
  <c r="T28" i="12"/>
  <c r="U28" i="12"/>
  <c r="V28" i="12"/>
  <c r="T29" i="12"/>
  <c r="U29" i="12"/>
  <c r="V29" i="12"/>
  <c r="T30" i="12"/>
  <c r="U30" i="12"/>
  <c r="V30" i="12"/>
  <c r="T31" i="12"/>
  <c r="U31" i="12"/>
  <c r="V31" i="12"/>
  <c r="T32" i="12"/>
  <c r="U32" i="12"/>
  <c r="V32" i="12"/>
  <c r="T33" i="12"/>
  <c r="U33" i="12"/>
  <c r="V33" i="12"/>
  <c r="T34" i="12"/>
  <c r="U34" i="12"/>
  <c r="V34" i="12"/>
  <c r="T35" i="12"/>
  <c r="U35" i="12"/>
  <c r="V35" i="12"/>
  <c r="T36" i="12"/>
  <c r="U36" i="12"/>
  <c r="V36" i="12"/>
  <c r="T37" i="12"/>
  <c r="U37" i="12"/>
  <c r="V37" i="12"/>
  <c r="V24" i="12"/>
  <c r="U24" i="12"/>
  <c r="T24" i="12"/>
  <c r="R37" i="12"/>
  <c r="P25" i="12"/>
  <c r="Q25" i="12"/>
  <c r="R25" i="12"/>
  <c r="P26" i="12"/>
  <c r="Q26" i="12"/>
  <c r="R26" i="12"/>
  <c r="P27" i="12"/>
  <c r="Q27" i="12"/>
  <c r="R27" i="12"/>
  <c r="P28" i="12"/>
  <c r="Q28" i="12"/>
  <c r="R28" i="12"/>
  <c r="P29" i="12"/>
  <c r="Q29" i="12"/>
  <c r="R29" i="12"/>
  <c r="P30" i="12"/>
  <c r="Q30" i="12"/>
  <c r="R30" i="12"/>
  <c r="P31" i="12"/>
  <c r="Q31" i="12"/>
  <c r="R31" i="12"/>
  <c r="P32" i="12"/>
  <c r="Q32" i="12"/>
  <c r="R32" i="12"/>
  <c r="P33" i="12"/>
  <c r="Q33" i="12"/>
  <c r="R33" i="12"/>
  <c r="P34" i="12"/>
  <c r="Q34" i="12"/>
  <c r="R34" i="12"/>
  <c r="P35" i="12"/>
  <c r="Q35" i="12"/>
  <c r="R35" i="12"/>
  <c r="P36" i="12"/>
  <c r="Q36" i="12"/>
  <c r="R36" i="12"/>
  <c r="P37" i="12"/>
  <c r="Q37" i="12"/>
  <c r="R24" i="12"/>
  <c r="Q24" i="12"/>
  <c r="P24" i="12"/>
  <c r="M25" i="12"/>
  <c r="N25" i="12"/>
  <c r="M26" i="12"/>
  <c r="N26" i="12"/>
  <c r="M27" i="12"/>
  <c r="N27" i="12"/>
  <c r="M28" i="12"/>
  <c r="N28" i="12"/>
  <c r="M29" i="12"/>
  <c r="N29" i="12"/>
  <c r="M30" i="12"/>
  <c r="N30" i="12"/>
  <c r="M31" i="12"/>
  <c r="N31" i="12"/>
  <c r="M32" i="12"/>
  <c r="N32" i="12"/>
  <c r="M33" i="12"/>
  <c r="N33" i="12"/>
  <c r="M34" i="12"/>
  <c r="N34" i="12"/>
  <c r="M35" i="12"/>
  <c r="N35" i="12"/>
  <c r="M36" i="12"/>
  <c r="N36" i="12"/>
  <c r="M37" i="12"/>
  <c r="N37" i="12"/>
  <c r="N24" i="12"/>
  <c r="M24" i="12"/>
  <c r="L25" i="12"/>
  <c r="L26" i="12"/>
  <c r="L27" i="12"/>
  <c r="L28" i="12"/>
  <c r="L29" i="12"/>
  <c r="L30" i="12"/>
  <c r="L31" i="12"/>
  <c r="L32" i="12"/>
  <c r="L33" i="12"/>
  <c r="L34" i="12"/>
  <c r="L35" i="12"/>
  <c r="L36" i="12"/>
  <c r="L37" i="12"/>
  <c r="L24" i="12"/>
  <c r="C12" i="34" l="1"/>
  <c r="C13" i="34"/>
  <c r="C14" i="34"/>
  <c r="C11" i="34"/>
  <c r="B12" i="34"/>
  <c r="B13" i="34"/>
  <c r="B14" i="34"/>
  <c r="B11" i="34"/>
  <c r="B56" i="33"/>
  <c r="B57" i="33"/>
  <c r="B58" i="33"/>
  <c r="B59" i="33"/>
  <c r="B60" i="33"/>
  <c r="B61" i="33"/>
  <c r="B62" i="33"/>
  <c r="B63" i="33"/>
  <c r="B64" i="33"/>
  <c r="B65" i="33"/>
  <c r="B66" i="33"/>
  <c r="B67" i="33"/>
  <c r="B68" i="33"/>
  <c r="B69" i="33"/>
  <c r="B70" i="33"/>
  <c r="B71" i="33"/>
  <c r="B72" i="33"/>
  <c r="B73" i="33"/>
  <c r="B74" i="33"/>
  <c r="B75" i="33"/>
  <c r="B76" i="33"/>
  <c r="J76" i="33"/>
  <c r="I76" i="33"/>
  <c r="H76" i="33"/>
  <c r="G76" i="33"/>
  <c r="F76" i="33"/>
  <c r="E76" i="33"/>
  <c r="D76" i="33"/>
  <c r="C76" i="33"/>
  <c r="J75" i="33"/>
  <c r="I75" i="33"/>
  <c r="H75" i="33"/>
  <c r="G75" i="33"/>
  <c r="F75" i="33"/>
  <c r="E75" i="33"/>
  <c r="D75" i="33"/>
  <c r="C75" i="33"/>
  <c r="J74" i="33"/>
  <c r="I74" i="33"/>
  <c r="H74" i="33"/>
  <c r="G74" i="33"/>
  <c r="F74" i="33"/>
  <c r="E74" i="33"/>
  <c r="D74" i="33"/>
  <c r="C74" i="33"/>
  <c r="J73" i="33"/>
  <c r="I73" i="33"/>
  <c r="H73" i="33"/>
  <c r="G73" i="33"/>
  <c r="F73" i="33"/>
  <c r="E73" i="33"/>
  <c r="D73" i="33"/>
  <c r="C73" i="33"/>
  <c r="J72" i="33"/>
  <c r="I72" i="33"/>
  <c r="H72" i="33"/>
  <c r="G72" i="33"/>
  <c r="F72" i="33"/>
  <c r="E72" i="33"/>
  <c r="D72" i="33"/>
  <c r="C72" i="33"/>
  <c r="J71" i="33"/>
  <c r="I71" i="33"/>
  <c r="H71" i="33"/>
  <c r="G71" i="33"/>
  <c r="F71" i="33"/>
  <c r="E71" i="33"/>
  <c r="D71" i="33"/>
  <c r="C71" i="33"/>
  <c r="J70" i="33"/>
  <c r="I70" i="33"/>
  <c r="H70" i="33"/>
  <c r="G70" i="33"/>
  <c r="F70" i="33"/>
  <c r="E70" i="33"/>
  <c r="D70" i="33"/>
  <c r="C70" i="33"/>
  <c r="J69" i="33"/>
  <c r="I69" i="33"/>
  <c r="H69" i="33"/>
  <c r="G69" i="33"/>
  <c r="F69" i="33"/>
  <c r="E69" i="33"/>
  <c r="D69" i="33"/>
  <c r="C69" i="33"/>
  <c r="J68" i="33"/>
  <c r="I68" i="33"/>
  <c r="H68" i="33"/>
  <c r="G68" i="33"/>
  <c r="F68" i="33"/>
  <c r="E68" i="33"/>
  <c r="D68" i="33"/>
  <c r="C68" i="33"/>
  <c r="J67" i="33"/>
  <c r="I67" i="33"/>
  <c r="H67" i="33"/>
  <c r="G67" i="33"/>
  <c r="F67" i="33"/>
  <c r="E67" i="33"/>
  <c r="D67" i="33"/>
  <c r="C67" i="33"/>
  <c r="J66" i="33"/>
  <c r="I66" i="33"/>
  <c r="H66" i="33"/>
  <c r="G66" i="33"/>
  <c r="F66" i="33"/>
  <c r="E66" i="33"/>
  <c r="D66" i="33"/>
  <c r="C66" i="33"/>
  <c r="J65" i="33"/>
  <c r="I65" i="33"/>
  <c r="H65" i="33"/>
  <c r="G65" i="33"/>
  <c r="F65" i="33"/>
  <c r="E65" i="33"/>
  <c r="D65" i="33"/>
  <c r="C65" i="33"/>
  <c r="J64" i="33"/>
  <c r="I64" i="33"/>
  <c r="H64" i="33"/>
  <c r="G64" i="33"/>
  <c r="F64" i="33"/>
  <c r="E64" i="33"/>
  <c r="D64" i="33"/>
  <c r="C64" i="33"/>
  <c r="J63" i="33"/>
  <c r="I63" i="33"/>
  <c r="H63" i="33"/>
  <c r="G63" i="33"/>
  <c r="F63" i="33"/>
  <c r="E63" i="33"/>
  <c r="D63" i="33"/>
  <c r="C63" i="33"/>
  <c r="J62" i="33"/>
  <c r="I62" i="33"/>
  <c r="H62" i="33"/>
  <c r="G62" i="33"/>
  <c r="F62" i="33"/>
  <c r="E62" i="33"/>
  <c r="D62" i="33"/>
  <c r="C62" i="33"/>
  <c r="J61" i="33"/>
  <c r="I61" i="33"/>
  <c r="H61" i="33"/>
  <c r="G61" i="33"/>
  <c r="F61" i="33"/>
  <c r="E61" i="33"/>
  <c r="D61" i="33"/>
  <c r="C61" i="33"/>
  <c r="J60" i="33"/>
  <c r="I60" i="33"/>
  <c r="H60" i="33"/>
  <c r="G60" i="33"/>
  <c r="F60" i="33"/>
  <c r="E60" i="33"/>
  <c r="D60" i="33"/>
  <c r="C60" i="33"/>
  <c r="J59" i="33"/>
  <c r="I59" i="33"/>
  <c r="H59" i="33"/>
  <c r="G59" i="33"/>
  <c r="F59" i="33"/>
  <c r="E59" i="33"/>
  <c r="D59" i="33"/>
  <c r="C59" i="33"/>
  <c r="J58" i="33"/>
  <c r="I58" i="33"/>
  <c r="H58" i="33"/>
  <c r="G58" i="33"/>
  <c r="F58" i="33"/>
  <c r="E58" i="33"/>
  <c r="D58" i="33"/>
  <c r="C58" i="33"/>
  <c r="J57" i="33"/>
  <c r="I57" i="33"/>
  <c r="H57" i="33"/>
  <c r="G57" i="33"/>
  <c r="F57" i="33"/>
  <c r="E57" i="33"/>
  <c r="D57" i="33"/>
  <c r="C57" i="33"/>
  <c r="J56" i="33"/>
  <c r="I56" i="33"/>
  <c r="H56" i="33"/>
  <c r="G56" i="33"/>
  <c r="F56" i="33"/>
  <c r="E56" i="33"/>
  <c r="D56" i="33"/>
  <c r="C56" i="33"/>
  <c r="J55" i="33"/>
  <c r="I55" i="33"/>
  <c r="H55" i="33"/>
  <c r="F55" i="33"/>
  <c r="E55" i="33"/>
  <c r="D55" i="33"/>
  <c r="C55" i="33"/>
  <c r="B55" i="33"/>
  <c r="F12" i="29" l="1"/>
  <c r="F13" i="29"/>
  <c r="F14" i="29"/>
  <c r="F11" i="29"/>
  <c r="E12" i="29"/>
  <c r="E13" i="29"/>
  <c r="E14" i="29"/>
  <c r="E11" i="29"/>
  <c r="D12" i="29"/>
  <c r="D13" i="29"/>
  <c r="D14" i="29"/>
  <c r="D11" i="29"/>
  <c r="C12" i="29"/>
  <c r="C13" i="29"/>
  <c r="C14" i="29"/>
  <c r="C11" i="29"/>
  <c r="B12" i="29"/>
  <c r="B13" i="29"/>
  <c r="B14" i="29"/>
  <c r="B11" i="29"/>
  <c r="J56" i="28"/>
  <c r="K56" i="28"/>
  <c r="L56" i="28"/>
  <c r="J57" i="28"/>
  <c r="K57" i="28"/>
  <c r="L57" i="28"/>
  <c r="J58" i="28"/>
  <c r="K58" i="28"/>
  <c r="L58" i="28"/>
  <c r="J59" i="28"/>
  <c r="K59" i="28"/>
  <c r="L59" i="28"/>
  <c r="J60" i="28"/>
  <c r="K60" i="28"/>
  <c r="L60" i="28"/>
  <c r="J61" i="28"/>
  <c r="K61" i="28"/>
  <c r="L61" i="28"/>
  <c r="J62" i="28"/>
  <c r="K62" i="28"/>
  <c r="L62" i="28"/>
  <c r="J63" i="28"/>
  <c r="K63" i="28"/>
  <c r="L63" i="28"/>
  <c r="J64" i="28"/>
  <c r="K64" i="28"/>
  <c r="L64" i="28"/>
  <c r="J65" i="28"/>
  <c r="K65" i="28"/>
  <c r="L65" i="28"/>
  <c r="J66" i="28"/>
  <c r="K66" i="28"/>
  <c r="L66" i="28"/>
  <c r="J67" i="28"/>
  <c r="K67" i="28"/>
  <c r="L67" i="28"/>
  <c r="J68" i="28"/>
  <c r="K68" i="28"/>
  <c r="L68" i="28"/>
  <c r="J69" i="28"/>
  <c r="K69" i="28"/>
  <c r="L69" i="28"/>
  <c r="J70" i="28"/>
  <c r="K70" i="28"/>
  <c r="L70" i="28"/>
  <c r="J71" i="28"/>
  <c r="K71" i="28"/>
  <c r="L71" i="28"/>
  <c r="J72" i="28"/>
  <c r="K72" i="28"/>
  <c r="L72" i="28"/>
  <c r="J73" i="28"/>
  <c r="K73" i="28"/>
  <c r="L73" i="28"/>
  <c r="J74" i="28"/>
  <c r="K74" i="28"/>
  <c r="L74" i="28"/>
  <c r="J75" i="28"/>
  <c r="K75" i="28"/>
  <c r="L75" i="28"/>
  <c r="J76" i="28"/>
  <c r="K76" i="28"/>
  <c r="L76" i="28"/>
  <c r="L55" i="28"/>
  <c r="K55" i="28"/>
  <c r="J55" i="28"/>
  <c r="F56" i="28"/>
  <c r="G56" i="28"/>
  <c r="H56" i="28"/>
  <c r="F57" i="28"/>
  <c r="G57" i="28"/>
  <c r="H57" i="28"/>
  <c r="F58" i="28"/>
  <c r="G58" i="28"/>
  <c r="H58" i="28"/>
  <c r="F59" i="28"/>
  <c r="G59" i="28"/>
  <c r="H59" i="28"/>
  <c r="F60" i="28"/>
  <c r="G60" i="28"/>
  <c r="H60" i="28"/>
  <c r="F61" i="28"/>
  <c r="G61" i="28"/>
  <c r="H61" i="28"/>
  <c r="F62" i="28"/>
  <c r="G62" i="28"/>
  <c r="H62" i="28"/>
  <c r="F63" i="28"/>
  <c r="G63" i="28"/>
  <c r="H63" i="28"/>
  <c r="F64" i="28"/>
  <c r="G64" i="28"/>
  <c r="H64" i="28"/>
  <c r="F65" i="28"/>
  <c r="G65" i="28"/>
  <c r="H65" i="28"/>
  <c r="F66" i="28"/>
  <c r="G66" i="28"/>
  <c r="H66" i="28"/>
  <c r="F67" i="28"/>
  <c r="G67" i="28"/>
  <c r="H67" i="28"/>
  <c r="F68" i="28"/>
  <c r="G68" i="28"/>
  <c r="H68" i="28"/>
  <c r="F69" i="28"/>
  <c r="G69" i="28"/>
  <c r="H69" i="28"/>
  <c r="F70" i="28"/>
  <c r="G70" i="28"/>
  <c r="H70" i="28"/>
  <c r="F71" i="28"/>
  <c r="G71" i="28"/>
  <c r="H71" i="28"/>
  <c r="F72" i="28"/>
  <c r="G72" i="28"/>
  <c r="H72" i="28"/>
  <c r="F73" i="28"/>
  <c r="G73" i="28"/>
  <c r="H73" i="28"/>
  <c r="F74" i="28"/>
  <c r="G74" i="28"/>
  <c r="H74" i="28"/>
  <c r="F75" i="28"/>
  <c r="G75" i="28"/>
  <c r="H75" i="28"/>
  <c r="F76" i="28"/>
  <c r="G76" i="28"/>
  <c r="H76" i="28"/>
  <c r="H55" i="28"/>
  <c r="G55" i="28"/>
  <c r="F55" i="28"/>
  <c r="B56" i="28"/>
  <c r="C56" i="28"/>
  <c r="D56" i="28"/>
  <c r="B57" i="28"/>
  <c r="C57" i="28"/>
  <c r="D57" i="28"/>
  <c r="B58" i="28"/>
  <c r="C58" i="28"/>
  <c r="D58" i="28"/>
  <c r="B59" i="28"/>
  <c r="C59" i="28"/>
  <c r="D59" i="28"/>
  <c r="B60" i="28"/>
  <c r="C60" i="28"/>
  <c r="D60" i="28"/>
  <c r="B61" i="28"/>
  <c r="C61" i="28"/>
  <c r="D61" i="28"/>
  <c r="B62" i="28"/>
  <c r="C62" i="28"/>
  <c r="D62" i="28"/>
  <c r="B63" i="28"/>
  <c r="C63" i="28"/>
  <c r="D63" i="28"/>
  <c r="B64" i="28"/>
  <c r="C64" i="28"/>
  <c r="D64" i="28"/>
  <c r="B65" i="28"/>
  <c r="C65" i="28"/>
  <c r="D65" i="28"/>
  <c r="B66" i="28"/>
  <c r="C66" i="28"/>
  <c r="D66" i="28"/>
  <c r="B67" i="28"/>
  <c r="C67" i="28"/>
  <c r="D67" i="28"/>
  <c r="B68" i="28"/>
  <c r="C68" i="28"/>
  <c r="D68" i="28"/>
  <c r="B69" i="28"/>
  <c r="C69" i="28"/>
  <c r="D69" i="28"/>
  <c r="B70" i="28"/>
  <c r="C70" i="28"/>
  <c r="D70" i="28"/>
  <c r="B71" i="28"/>
  <c r="C71" i="28"/>
  <c r="D71" i="28"/>
  <c r="B72" i="28"/>
  <c r="C72" i="28"/>
  <c r="D72" i="28"/>
  <c r="B73" i="28"/>
  <c r="C73" i="28"/>
  <c r="D73" i="28"/>
  <c r="B74" i="28"/>
  <c r="C74" i="28"/>
  <c r="D74" i="28"/>
  <c r="B75" i="28"/>
  <c r="C75" i="28"/>
  <c r="D75" i="28"/>
  <c r="B76" i="28"/>
  <c r="C76" i="28"/>
  <c r="D76" i="28"/>
  <c r="D55" i="28"/>
  <c r="C55" i="28"/>
  <c r="B55" i="28"/>
  <c r="C12" i="26" l="1"/>
  <c r="C13" i="26"/>
  <c r="C14" i="26"/>
  <c r="C11" i="26"/>
  <c r="B12" i="26"/>
  <c r="B13" i="26"/>
  <c r="B14" i="26"/>
  <c r="B11" i="26"/>
</calcChain>
</file>

<file path=xl/sharedStrings.xml><?xml version="1.0" encoding="utf-8"?>
<sst xmlns="http://schemas.openxmlformats.org/spreadsheetml/2006/main" count="7187" uniqueCount="1174">
  <si>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</si>
  <si>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</si>
  <si>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</si>
  <si>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</si>
  <si>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</si>
  <si>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</si>
  <si>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</si>
  <si>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</si>
  <si>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</si>
  <si>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</si>
  <si>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t>
  </si>
  <si>
    <t>List of Terms</t>
  </si>
  <si>
    <t>Kontaktperson statistikfrågor</t>
  </si>
  <si>
    <t>Kontaktperson sakfrågor</t>
  </si>
  <si>
    <t>Länk</t>
  </si>
  <si>
    <t>Länk (Engelsk)</t>
  </si>
  <si>
    <t>Kvalitet och bortfall</t>
  </si>
  <si>
    <t xml:space="preserve">Se mer om riksnormen på Socialstyrelsens webbplats: </t>
  </si>
  <si>
    <t>https://www.socialstyrelsen.se/kunskapsstod-och-regler/omraden/ekonomiskt-bistand/riksnormen/</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</si>
  <si>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</si>
  <si>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</si>
  <si>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</si>
  <si>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</si>
  <si>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</si>
  <si>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Statistik om tandhälsa 2024</t>
  </si>
  <si>
    <t>Statistics on Dental Health 2024</t>
  </si>
  <si>
    <t>Table of contents</t>
  </si>
  <si>
    <t>More information</t>
  </si>
  <si>
    <t>About the statistics</t>
  </si>
  <si>
    <t>Definitions</t>
  </si>
  <si>
    <t>Kodlista</t>
  </si>
  <si>
    <t>List of Codes</t>
  </si>
  <si>
    <t>Tabell 1 A–D</t>
  </si>
  <si>
    <t>Antal och andel personer, 24 år och äldre, som besökt tandvården minst en gång det senaste året, de två senaste åren eller de tre senaste åren, efter ålder</t>
  </si>
  <si>
    <t>Number and percentage of the population, aged 24 and older, that has visited a dental clinic at least once during the last year, the last two years or the last three years, by age</t>
  </si>
  <si>
    <t>Tabell 2 A–B</t>
  </si>
  <si>
    <t>Antal och andel personer, 24 år och äldre, som besökt tandvården minst en gång det senaste året, de två senaste åren eller de tre senaste åren, efter län</t>
  </si>
  <si>
    <t>Number and percentage of the population, aged 24 and older, that has visited a dental clinic at least once during the last year, the last two years or the last three years, by county</t>
  </si>
  <si>
    <t>Tabell 3</t>
  </si>
  <si>
    <t>Andel av befolkningen, 35–79 år, som besökt tandvården minst en gång det senaste året, de två senaste åren eller de tre senaste åren, efter utbildningsnivå. Åldersstandardiserade andelar</t>
  </si>
  <si>
    <t>Percentage of the population, aged 35-79, that has visited a dental clinic at least once during the last year, the last two years or the last three years, by level of education. Age-standardised rates</t>
  </si>
  <si>
    <t>Tabell 4 A–C</t>
  </si>
  <si>
    <t>Tabell 5 A–C</t>
  </si>
  <si>
    <t>Antal och andel personer, 24 år och äldre, som genomgått en basundersökning minst en gång det senaste året, de två senaste åren eller de tre senaste åren, efter ålder</t>
  </si>
  <si>
    <t>Number and percentage of the population, aged 24 and older, that has had a regular examination at least once during the last year, the last two years or the last three years, by age</t>
  </si>
  <si>
    <t>Tabell 6 A–B</t>
  </si>
  <si>
    <t>Antal och andel personer, 24 år och äldre, som genomgått en basundersökning minst en gång det senaste året, de två senaste åren eller de tre senaste åren, efter län</t>
  </si>
  <si>
    <t>Number and percentage of the population, aged 24 and older, that has had a regular examination at least once during the last year, the last two years or the last three years, by county</t>
  </si>
  <si>
    <t>Tabell 7</t>
  </si>
  <si>
    <t>Andel av befolkningen, 35–79 år, som genomgått en basundersökning minst en gång det senaste året, de två senaste åren eller de tre senaste åren, efter utbildningsnivå. Åldersstandardiserade andelar</t>
  </si>
  <si>
    <t>Percentage of the population, aged 35–79, that have had a regular examination at least once during the last year, the last two years or the last three years, by level of education. Age-standardised rates</t>
  </si>
  <si>
    <t>Tabell 8 A–C</t>
  </si>
  <si>
    <t>Tabell 9 A–C</t>
  </si>
  <si>
    <t>Tabell 10 A–B</t>
  </si>
  <si>
    <t>Antal och andel personer som endast gjort akutbesök hos tandvården det senaste året, de två senaste åren eller de tre senaste åren, efter ålder</t>
  </si>
  <si>
    <t>Number of persons that have made at least one emergency visit to a dental clinic during the last year, the last two years or the last three years, by age</t>
  </si>
  <si>
    <t>Tabell 11 A–B</t>
  </si>
  <si>
    <t>Antal och andel personer, 24 år och äldre, som endast gjort akutbesök hos tandvården det senaste året, de två senaste åren eller de tre senaste åren, efter län</t>
  </si>
  <si>
    <t>Number of persons, aged 24 and older, that have made at least one emergency visit to a dental clinic during the last year, the last two years or the last three years, by county</t>
  </si>
  <si>
    <t xml:space="preserve">Tabell 12 </t>
  </si>
  <si>
    <t>Andel av befolkningen, 35–79 år, som endast gjort akutbesök hos tandvården det senaste året, de två senaste åren eller de tre senaste åren, efter utbildningsnivå. Åldersstandardiserade andelar</t>
  </si>
  <si>
    <t>Percentage of the population, aged 35–79, which only made emergency visits to dental care during the last year, the last two years or the last three years, by level of education, age-standardised rates</t>
  </si>
  <si>
    <t>Tabell 13 A–B</t>
  </si>
  <si>
    <t>Andel av befolkningen, 35–79 år,  som endast gjort akutbesök hos tandvården det senaste året, de två senaste åren eller de tre senaste åren, efter utbildningsnivå. Åldersstandardiserade andelar</t>
  </si>
  <si>
    <t>Percentage of the population, aged 35–79, that has made at least one emergency visit to a dental clinic during the last year, the last two years or the last three years. By level of education. Age-standardised rates</t>
  </si>
  <si>
    <t>Tabell 14 A–B</t>
  </si>
  <si>
    <t>Tabell 15 A–B</t>
  </si>
  <si>
    <t>Tabell 16</t>
  </si>
  <si>
    <t>Tabell 17 A–B</t>
  </si>
  <si>
    <t>Tabell 18A–C</t>
  </si>
  <si>
    <t>Tabell 19 A–C</t>
  </si>
  <si>
    <t>Andel personer i befolkningen, 24 år och äldre, som har gjort minst en extraktion, efter år och ålder</t>
  </si>
  <si>
    <t>Percentage of persons, aged 24 and older, with at least one tooth extraction, by year and age</t>
  </si>
  <si>
    <t>Tabell 20 A–B</t>
  </si>
  <si>
    <t>Andel av befolkningen, 35–79 år, som har gjort minst en extraktion samt antal tanduttagningar i befolkningen, efter år och utbildningsnivå. Åldersstandardiserade andelar</t>
  </si>
  <si>
    <t>Percentage of persons, aged 35–79, with at least one tooth extraction and number of tooth extractions, by year and level of education. Age-standardised rates</t>
  </si>
  <si>
    <t>Tabell 21 A–B</t>
  </si>
  <si>
    <t>Tabell 22 A–B</t>
  </si>
  <si>
    <t>Tabell 23 A–B</t>
  </si>
  <si>
    <t>Tabell 24 A–B</t>
  </si>
  <si>
    <t>Tabell 25  A–C</t>
  </si>
  <si>
    <t>Tabell 26  A–C</t>
  </si>
  <si>
    <t>Tabell 27 A–B</t>
  </si>
  <si>
    <t>Tabell 28 A–C</t>
  </si>
  <si>
    <t>Tabell 29 A–C</t>
  </si>
  <si>
    <t>Tabell 30 A–C</t>
  </si>
  <si>
    <t>Tabell 31 A–C</t>
  </si>
  <si>
    <t>Tabell 32 A–B</t>
  </si>
  <si>
    <t>Tabell 33</t>
  </si>
  <si>
    <t>Tabell 34 A–D</t>
  </si>
  <si>
    <t>Tabell 35 A–B</t>
  </si>
  <si>
    <t>Tabell 36 A–C</t>
  </si>
  <si>
    <t>Skattad prevalens av andel tandlösa, personer 60 år och äldre, efter utbildningsnivå</t>
  </si>
  <si>
    <t>Estimated prevalence of number of edentulous people, 60 years and older, by level of education</t>
  </si>
  <si>
    <t>Tabell 37 A–C</t>
  </si>
  <si>
    <t>Skattad prevalens av andel personer med 20 eller fler egna tänder, 60 år och äldre, efter utbildningsnivå</t>
  </si>
  <si>
    <t>Estimated prevalence of number of persons with 20 or more natural teeth, 60 years and older, by level  of education</t>
  </si>
  <si>
    <t>Tabell 38</t>
  </si>
  <si>
    <t>Johanna Jonsson</t>
  </si>
  <si>
    <t>Peter Lundholm</t>
  </si>
  <si>
    <t>Statistikdatabas</t>
  </si>
  <si>
    <t>Hälso- och sjukvård, publiceringsår 2025</t>
  </si>
  <si>
    <t>075-247 30 00</t>
  </si>
  <si>
    <t>johanna.jonsson@socialstyrelsen.se</t>
  </si>
  <si>
    <t>gustav.arvidsson@socialstyrelsen.se</t>
  </si>
  <si>
    <t>peter.lundholm@socialstyrelsen.se</t>
  </si>
  <si>
    <t>Material och metod</t>
  </si>
  <si>
    <t xml:space="preserve">Syftet med registret är att kunna följa tandvårdens och tandhälsans utveckling i Sverige över tid. Uppgifterna i registret används till forskning och statistik samt som underlag för nationell uppföljning och utvärdering. </t>
  </si>
  <si>
    <t xml:space="preserve">Tandhälsoregistret innehåller uppgifter om:
 - Patienten: personnummer, kön, ålder, folkbokföringsort, födelseland, medborgarskap, civilstånd.
 - Vårdgivare: organisationsnummer, kliniknamn, klinikens adressuppgifter, vårdgivarkategori.
 - Odontologisk data: diagnoser/tillstånd, åtgärd, tandnummer, tandposition, antal kvarvarande tänder, antal intakta tänder.                                                                                                                                                                                                                     </t>
  </si>
  <si>
    <t xml:space="preserve">Åtgärds- och tillståndskoderna som används i tandhälsoregistret är koder från Tandvårds- och läkemedelsförmånsverkets föreskrifter och allmänna råd (TLVFS 2008:1) om statligt tandvårdsstöd. Föreskriften uppdateras varje år. Den 15 januari 2019 började HSLF-FS 2018:23 att gälla. Vid varje uppdatering sker mer eller mindre stora förändringar av koderna. Koder kan försvinna, tillkomma eller förändras innebördesmässigt.  </t>
  </si>
  <si>
    <t>Tandhälsoregistret är ett så kallat levande register som uppdateras varje månad. Det kan rapporteras in besök lång tid efter att besöket skedde och det sker även korrigeringar på inrapporterade besök. Detta gör att siffrorna som presenteras i denna rapport kan förändras i senare publikationer.</t>
  </si>
  <si>
    <t>Tandhälsoregistret innehåller uppgifter om all tandvård utförd inom det statliga tandvårdsstödet i Sverige. Eftersom inrapporteringen av tandvård som utförts inom det statliga tandvårdsstödet är direkt knuten till ekonomisk ersättning till vårdgivaren, kan bortfallet antas vara mycket litet. En validering av tandhälsoregistrets uppgifter om kvarvarande och intakta tänder som genomfördes 2016 genom en jämförelse med uppgifter i patientjournaler visade en hög grad av överensstämmelse. Sedan 1 januari 2013 ska vårdgivare lämna uppgifter till Socialstyrelsen om tandhälsa och utförd tandvård på patienter som får tandvård till hälso- och sjukvårdsavgift på grund av långvarig sjukdom eller funktionsnedsättning (F-tandvård) samt nödvändig tandvård (N-tandvård, tandvårdslagen 1985:125). En validering av uppgifterna som inkommit till Socialstyrelsen om F-tandvård och N-tandvård genomfördes hösten 2015 visade att uppgifterna som inkommer till Socialstyrelsen om tandvård till hälso- och sjukvårdsavgift är bristfälliga. Slutsatsen är att den del av tandhälsoregistret som innehåller dessa uppgifter inte håller tillräckligt god kvalitet för att användas till statistik, utvärderingar eller till forskning. Dessa uppgifter presenteras därför inte i denna publikation.</t>
  </si>
  <si>
    <t>Abrasion</t>
  </si>
  <si>
    <t>Abrasion är patologisk förlust av tandsubstans orsakad av yttre mekanisk faktor, t.ex. tandborstning. Utseende och form av abrasionsskadan är beroende av orsaken. Samtliga tandytor kan drabbas av abrasion. En vanlig typ är tandborstningsskada där kilformade defekter bildas.</t>
  </si>
  <si>
    <t>Abrasion is pathological loss of tooth substance caused by an external mechanical factor, such as toothbrushing. Appearance of abrasion damage depends on the cause. All dental surfaces can suffer from abrasion. A common type is toothbrush injury where wedge-shaped defects are formed.</t>
  </si>
  <si>
    <t>Akutbesök</t>
  </si>
  <si>
    <t>Emergency visits</t>
  </si>
  <si>
    <t>Visits at a dental clinic due to conditions and complaints that need to be addressed immediately.</t>
  </si>
  <si>
    <t>Åldersstandardiserad andel</t>
  </si>
  <si>
    <t>Ett mått som underlättar jämförelsen mellan könen, olika regioner och olika år, genom att det eliminerar de skillnader som hänger samman med olikheter i ålderssammansättningen.</t>
  </si>
  <si>
    <t>Age-standardised rates</t>
  </si>
  <si>
    <t>A measure which facilitates the comparison between the genders, different regions and different years, by eliminating the differences associated with differences in the age composition.</t>
  </si>
  <si>
    <t>Attrition</t>
  </si>
  <si>
    <t xml:space="preserve">Attrition är gradvis förlust av tandsubstans orsakad av tändernas friktion mot varandra. Man kan skilja mellan fysiologisk och patologisk attrition. Fysiologisk attrition orsakas av normal tuggfunktion, medan patologisk innebär en extrem nötning av en tand eller grupp av tänder som följd av en felaktig bettfunktion eller felställning av tänder. </t>
  </si>
  <si>
    <t>Attrition is a gradual loss of tooth substance caused by the teeth's friction against each other. One can distinguish between physiological and pathological attrition. Physiological attrition is caused by normal chewing function, while pathologically involves an extreme wear of a tooth or group of teeth as a result of improper bite function or malfunction of teeth.</t>
  </si>
  <si>
    <t>Basundersökning</t>
  </si>
  <si>
    <t>En basundersökning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t>
  </si>
  <si>
    <t>Regular examination</t>
  </si>
  <si>
    <t>A regular examination can be performed by a dentist or dental hygienist. The examination should show if you have any cavities in the teeth, gum inflammation, dental loss or other signs of disease or mouth problems. X-rays are taken on your teeth and you get information on how to best take care of your teeth to prevent problems.</t>
  </si>
  <si>
    <t>Besök</t>
  </si>
  <si>
    <t>Besök avser ett besök hos tandvården och innefattar besök både till en tandläkare eller en tandhygienist.</t>
  </si>
  <si>
    <t>Visit</t>
  </si>
  <si>
    <t>Refers to a visit to a dental care clinic and include visits to a dentist or dental hygienist.</t>
  </si>
  <si>
    <t>Dentin</t>
  </si>
  <si>
    <t>Hårdvävnad som omsluter tandpulpan innanför emaljen.</t>
  </si>
  <si>
    <t>Hard tissue surrounding the pulp, covered by enamel.</t>
  </si>
  <si>
    <t>Erosion</t>
  </si>
  <si>
    <t>Erosion är substansförlust på tandytan genom utifrån tillförd kemikalie, vanligen syra, t.ex. sura fruktsafter. Här ingår även perimylolys som är en speciell typ av erosionsskada orsakad av frekvent uppstötning av sur magsaft eller kräkning. I vissa fall kan orsaken till erosionsskadan ej fastställas.</t>
  </si>
  <si>
    <t>Erosion is a loss of tooth substance on the dental surface caused by chemicals, usually acidic, such as acidic fruit juices. This also includes perimylolysis which is a particular type of erosion damage caused by frequent rejection of sour gastric juice or vomiting. In some cases, the cause of erosion damage can not be determined.</t>
  </si>
  <si>
    <t>Erupterad tand</t>
  </si>
  <si>
    <t>Frambruten tand</t>
  </si>
  <si>
    <t>Erupted tooth</t>
  </si>
  <si>
    <t>A perforated tooth</t>
  </si>
  <si>
    <t>Extraktion</t>
  </si>
  <si>
    <t>Utdragning av tand</t>
  </si>
  <si>
    <t>Extraction</t>
  </si>
  <si>
    <t>Extraction of tooth</t>
  </si>
  <si>
    <t>Fyllning</t>
  </si>
  <si>
    <t>Lagning, ersättning av förlorad tandsubstans.</t>
  </si>
  <si>
    <t>Filling</t>
  </si>
  <si>
    <t>Replacement of lost tooth substance</t>
  </si>
  <si>
    <t>Fraktur</t>
  </si>
  <si>
    <t>Kan vara allt från en spricka i tanden till helt avslagen tand.</t>
  </si>
  <si>
    <t>Fracture</t>
  </si>
  <si>
    <t>Can be anything from a crack in the tooth to completely rejected tooth.</t>
  </si>
  <si>
    <t>Implantat</t>
  </si>
  <si>
    <t>Titanskruvar som opereras in i käkbenet.</t>
  </si>
  <si>
    <t>Titanium scrubs that are inserted into the jawbone.</t>
  </si>
  <si>
    <t>Intakt tand</t>
  </si>
  <si>
    <t xml:space="preserve">En intakt tand är en kvarvarande tand som inte har konstaterade dentinskador som kräver behandling. Den får inte ha någon fyllning och inte heller protetiska ersättningar. </t>
  </si>
  <si>
    <t>Intact tooth</t>
  </si>
  <si>
    <t>An intact tooth is a remaining tooth that has no detected dental injuries that require treatments. It can't have any fillings or prosthetic replacements.</t>
  </si>
  <si>
    <t>Karies</t>
  </si>
  <si>
    <t>Sjukdom som orsakar hål i tänderna.</t>
  </si>
  <si>
    <t>Caries</t>
  </si>
  <si>
    <t>Disease that causes a hole in the teeth.</t>
  </si>
  <si>
    <t>Kavitet</t>
  </si>
  <si>
    <t>Håla eller hålrum. Kan t.ex. användas om karies, d.v.s. hål i tänderna.</t>
  </si>
  <si>
    <t>Cavity</t>
  </si>
  <si>
    <t>Hollow or cavity. Can for example be used in connection to caries, i.e. tooth decay.</t>
  </si>
  <si>
    <t>Konfidensintervall</t>
  </si>
  <si>
    <t>Ett intervall som med en viss procents sannolikhet innehåller den riktiga procentandelen (förutsatt att inte systematiska fel föreligger).</t>
  </si>
  <si>
    <t>An interval which, with a certain likelihood, contains the correct percentage (assuming no systematic errors).</t>
  </si>
  <si>
    <t>Krona</t>
  </si>
  <si>
    <t>Den del av tanden som normalt syns i munnen. Ordet krona används också för en konstgjord krona för att bygga upp en skadad tand.</t>
  </si>
  <si>
    <t>Crown</t>
  </si>
  <si>
    <t>The part of the tooth that is usually seen in the mouth. The word crown is also used for an artificial crown to build up a damaged tooth.</t>
  </si>
  <si>
    <t>Kvarvarande tand</t>
  </si>
  <si>
    <t xml:space="preserve">Som kvarvarande tand räknas tänder med en naturlig rot, partiellt erupterade (delvis frambrutna) tänder och tänder med synliga rötter. Visdomständer räknas också med. </t>
  </si>
  <si>
    <t>Remaining tooth</t>
  </si>
  <si>
    <t>A remaining tooth is a tooth with a natural root, partially erupted or has a visible root. Wisdom teeth are also included.</t>
  </si>
  <si>
    <t>Median</t>
  </si>
  <si>
    <t>Medianen är det värde för ett ordnat datamaterial som delar materialet i två lika stora delar.</t>
  </si>
  <si>
    <t>The median is the value of an ordered data material that divides the material into two equal parts.</t>
  </si>
  <si>
    <t>Parodontit</t>
  </si>
  <si>
    <t>Sjukdom som orsakar tandlossning.</t>
  </si>
  <si>
    <t>Periodontitis</t>
  </si>
  <si>
    <t>Disease that causes dental loss.</t>
  </si>
  <si>
    <t>Percentil</t>
  </si>
  <si>
    <t>Percentile</t>
  </si>
  <si>
    <t>Periimplantit</t>
  </si>
  <si>
    <t>Inflammation som uppstår i mjukvävnaden runt om ett implantat.</t>
  </si>
  <si>
    <t>Periimplantitis</t>
  </si>
  <si>
    <t>Inflammation that occurs in the soft tissue around an implant.</t>
  </si>
  <si>
    <t>Prevalens</t>
  </si>
  <si>
    <t>Den andel individer i en population som vid en viss tidpunkt har en given sjukdom eller ett givet tillstånd.</t>
  </si>
  <si>
    <t>The proportion of individuals in a population who at a given time has a given disease or condition.</t>
  </si>
  <si>
    <t>Primärkaries</t>
  </si>
  <si>
    <t>Kariesangrepp som uppgkommer på tidigare icke behandlad och fylld tandyta.</t>
  </si>
  <si>
    <t>Primary caries</t>
  </si>
  <si>
    <t>Caries found on previously untreated and filled tooth surface.</t>
  </si>
  <si>
    <t>Rotfyllning</t>
  </si>
  <si>
    <t>Behandling där den skadade pulpan tas bort och tandens rotkanal försluts med guttaperka och ett rotkanalcement.</t>
  </si>
  <si>
    <t>Root canal filling</t>
  </si>
  <si>
    <t>Treatment where the damaged pulp is removed and the root of the tooth is closed with gutta percha and a root canal cement.</t>
  </si>
  <si>
    <t>Sekundärkaries</t>
  </si>
  <si>
    <t>Kariesangrepp som uppkommer i anslutning till tidigare utförda lagningar, fyllningar och kronor.</t>
  </si>
  <si>
    <t>Recurrent caries</t>
  </si>
  <si>
    <t>Caries on teeth with previously made fillings and crowns.</t>
  </si>
  <si>
    <t xml:space="preserve">Skattad andel i befolkningen med noll eller minst 20 egna tänder (tabell 36 och 37) </t>
  </si>
  <si>
    <t xml:space="preserve">Valideringen av kvarvarande och intakta tänder som genomfördes 2016 genom en jämförelse med uppgifter i patientjournaler visade en hög grad av överensstämmelse, totalt sett. </t>
  </si>
  <si>
    <t>Men då 0 kvarvarande och 0 intakta tänder respektive 32 kvarvarande och 32 intakta tänder (defaultvärden i journalsystemen) rapporterats in till registret var överensstämmelsen med journalerna endast mellan 24 och 44 procent.</t>
  </si>
  <si>
    <t>Följande metod har använts för att öka träffsäkerheten i skattningarna.</t>
  </si>
  <si>
    <t>Om de senaste rapporterade värdena av kvarvarande och intakta tänder skulle vara ett defaultvärde (0, 0 eller 32, 32) används det näst senaste inrapporterade värdet av kvarvarande tänder.</t>
  </si>
  <si>
    <t xml:space="preserve">Om de näst senaste inrapporterade värdena också skulle vara 32 kvarvarande och 32 intakta tänder, ses de som ej korrekta värden, journalgranskningen visade att personer 60 år och </t>
  </si>
  <si>
    <t xml:space="preserve">äldre extremt sällan har 32 kvarvarande och intakta tänder, och personen räknas inte som en person med 20 eller fler tänder i denna skattning.  </t>
  </si>
  <si>
    <t>Ett 95-procentigt konfidensintervall redovisas för att visa osäkerheten i skattningen. Konfidensintervall fångar dock inte upp osäkerheter som beror på systematiska fel i materialet.</t>
  </si>
  <si>
    <r>
      <t>P</t>
    </r>
    <r>
      <rPr>
        <vertAlign val="subscript"/>
        <sz val="8.5"/>
        <rFont val="Noto Sans"/>
        <family val="2"/>
        <scheme val="minor"/>
      </rPr>
      <t>10</t>
    </r>
  </si>
  <si>
    <r>
      <t>P</t>
    </r>
    <r>
      <rPr>
        <vertAlign val="subscript"/>
        <sz val="8.5"/>
        <rFont val="Noto Sans"/>
        <family val="2"/>
        <scheme val="minor"/>
      </rPr>
      <t>25</t>
    </r>
  </si>
  <si>
    <r>
      <t>P</t>
    </r>
    <r>
      <rPr>
        <vertAlign val="subscript"/>
        <sz val="8.5"/>
        <rFont val="Noto Sans"/>
        <family val="2"/>
        <scheme val="minor"/>
      </rPr>
      <t>75</t>
    </r>
  </si>
  <si>
    <r>
      <t>P</t>
    </r>
    <r>
      <rPr>
        <vertAlign val="subscript"/>
        <sz val="8.5"/>
        <rFont val="Noto Sans"/>
        <family val="2"/>
        <scheme val="minor"/>
      </rPr>
      <t>90</t>
    </r>
  </si>
  <si>
    <r>
      <t>P</t>
    </r>
    <r>
      <rPr>
        <b/>
        <vertAlign val="subscript"/>
        <sz val="8.5"/>
        <rFont val="Noto Sans"/>
        <family val="2"/>
        <scheme val="minor"/>
      </rPr>
      <t>10</t>
    </r>
  </si>
  <si>
    <r>
      <t>Tionde percentilen är det värde som delar observationsvärden så att 10 procent av dem är mindre än P</t>
    </r>
    <r>
      <rPr>
        <vertAlign val="subscript"/>
        <sz val="8.5"/>
        <rFont val="Noto Sans"/>
        <family val="2"/>
        <scheme val="minor"/>
      </rPr>
      <t>10</t>
    </r>
    <r>
      <rPr>
        <sz val="8.5"/>
        <rFont val="Noto Sans"/>
        <family val="2"/>
        <scheme val="minor"/>
      </rPr>
      <t xml:space="preserve"> och 90 procent är större. </t>
    </r>
  </si>
  <si>
    <r>
      <t>The tenth percentile is the value that shares the observation values ​​so that 10 percent of them are less than P</t>
    </r>
    <r>
      <rPr>
        <vertAlign val="subscript"/>
        <sz val="8.5"/>
        <rFont val="Noto Sans"/>
        <family val="2"/>
        <scheme val="minor"/>
      </rPr>
      <t>10</t>
    </r>
    <r>
      <rPr>
        <sz val="8.5"/>
        <rFont val="Noto Sans"/>
        <family val="2"/>
        <scheme val="minor"/>
      </rPr>
      <t xml:space="preserve"> and 90 percent are larger. </t>
    </r>
  </si>
  <si>
    <r>
      <t>P</t>
    </r>
    <r>
      <rPr>
        <b/>
        <vertAlign val="subscript"/>
        <sz val="8.5"/>
        <rFont val="Noto Sans"/>
        <family val="2"/>
        <scheme val="minor"/>
      </rPr>
      <t>25</t>
    </r>
  </si>
  <si>
    <r>
      <t>Tjugofemte percentilen, även kallat första kvartilen, är det värde som delar observationsvärden så att 25 procent av dem är mindre än P</t>
    </r>
    <r>
      <rPr>
        <vertAlign val="subscript"/>
        <sz val="8.5"/>
        <rFont val="Noto Sans"/>
        <family val="2"/>
        <scheme val="minor"/>
      </rPr>
      <t>25</t>
    </r>
    <r>
      <rPr>
        <sz val="8.5"/>
        <rFont val="Noto Sans"/>
        <family val="2"/>
        <scheme val="minor"/>
      </rPr>
      <t xml:space="preserve"> och 75 procent är större. </t>
    </r>
  </si>
  <si>
    <r>
      <t>The twenty-fifth percentile, also called the first quartile, is the value that shares the observation values ​​so that 25 percent of them are less than P</t>
    </r>
    <r>
      <rPr>
        <vertAlign val="subscript"/>
        <sz val="8.5"/>
        <rFont val="Noto Sans"/>
        <family val="2"/>
        <scheme val="minor"/>
      </rPr>
      <t>25</t>
    </r>
    <r>
      <rPr>
        <sz val="8.5"/>
        <rFont val="Noto Sans"/>
        <family val="2"/>
        <scheme val="minor"/>
      </rPr>
      <t xml:space="preserve"> and 75 percent are larger. </t>
    </r>
  </si>
  <si>
    <r>
      <t>P</t>
    </r>
    <r>
      <rPr>
        <b/>
        <vertAlign val="subscript"/>
        <sz val="8.5"/>
        <rFont val="Noto Sans"/>
        <family val="2"/>
        <scheme val="minor"/>
      </rPr>
      <t>75</t>
    </r>
  </si>
  <si>
    <r>
      <t>Sjuttiofemte percentilen, även kallat tredje kvartilen, är det värde som delar observationsvärden så att 75 procent av dem är mindre än P</t>
    </r>
    <r>
      <rPr>
        <vertAlign val="subscript"/>
        <sz val="8.5"/>
        <rFont val="Noto Sans"/>
        <family val="2"/>
        <scheme val="minor"/>
      </rPr>
      <t xml:space="preserve">75 </t>
    </r>
    <r>
      <rPr>
        <sz val="8.5"/>
        <rFont val="Noto Sans"/>
        <family val="2"/>
        <scheme val="minor"/>
      </rPr>
      <t xml:space="preserve">och 25 procent är större. </t>
    </r>
  </si>
  <si>
    <r>
      <t>The twenty-fifth percentile, also called the third quartile, is the value that shares the observation values ​​so that 75 percent of them are less than P</t>
    </r>
    <r>
      <rPr>
        <vertAlign val="subscript"/>
        <sz val="8.5"/>
        <rFont val="Noto Sans"/>
        <family val="2"/>
        <scheme val="minor"/>
      </rPr>
      <t>75</t>
    </r>
    <r>
      <rPr>
        <sz val="8.5"/>
        <rFont val="Noto Sans"/>
        <family val="2"/>
        <scheme val="minor"/>
      </rPr>
      <t xml:space="preserve"> and 25 percent are larger.</t>
    </r>
  </si>
  <si>
    <r>
      <t>P</t>
    </r>
    <r>
      <rPr>
        <b/>
        <vertAlign val="subscript"/>
        <sz val="8.5"/>
        <rFont val="Noto Sans"/>
        <family val="2"/>
        <scheme val="minor"/>
      </rPr>
      <t>90</t>
    </r>
  </si>
  <si>
    <r>
      <t>Nittionde percentilen är det värde som delar observationsvärden så att 90 procent av dem är mindre än P</t>
    </r>
    <r>
      <rPr>
        <vertAlign val="subscript"/>
        <sz val="8.5"/>
        <rFont val="Noto Sans"/>
        <family val="2"/>
        <scheme val="minor"/>
      </rPr>
      <t>90</t>
    </r>
    <r>
      <rPr>
        <sz val="8.5"/>
        <rFont val="Noto Sans"/>
        <family val="2"/>
        <scheme val="minor"/>
      </rPr>
      <t xml:space="preserve"> och 10 procent är större. </t>
    </r>
  </si>
  <si>
    <r>
      <t>The nineteenth percentile is the value that shares the observation values ​​so that 90 percent of them are less than P</t>
    </r>
    <r>
      <rPr>
        <vertAlign val="subscript"/>
        <sz val="8.5"/>
        <rFont val="Noto Sans"/>
        <family val="2"/>
        <scheme val="minor"/>
      </rPr>
      <t>90</t>
    </r>
    <r>
      <rPr>
        <sz val="8.5"/>
        <rFont val="Noto Sans"/>
        <family val="2"/>
        <scheme val="minor"/>
      </rPr>
      <t xml:space="preserve"> and 10 percent are larger.</t>
    </r>
  </si>
  <si>
    <r>
      <t>En percentil är det värde på en variabel nedanför vilken en viss procent av observationerna av variablen hamnar. Till exempel är den tionde percentilen P</t>
    </r>
    <r>
      <rPr>
        <vertAlign val="subscript"/>
        <sz val="8.5"/>
        <rFont val="Noto Sans"/>
        <family val="2"/>
        <scheme val="minor"/>
      </rPr>
      <t>10</t>
    </r>
    <r>
      <rPr>
        <sz val="8.5"/>
        <rFont val="Noto Sans"/>
        <family val="2"/>
        <scheme val="minor"/>
      </rPr>
      <t xml:space="preserve"> det värde som delar observationsvärden så att 10 procent av dem är mindre än P</t>
    </r>
    <r>
      <rPr>
        <vertAlign val="subscript"/>
        <sz val="8.5"/>
        <rFont val="Noto Sans"/>
        <family val="2"/>
        <scheme val="minor"/>
      </rPr>
      <t>10</t>
    </r>
    <r>
      <rPr>
        <sz val="8.5"/>
        <rFont val="Noto Sans"/>
        <family val="2"/>
        <scheme val="minor"/>
      </rPr>
      <t xml:space="preserve"> och 90 procent är större. </t>
    </r>
  </si>
  <si>
    <r>
      <t>A percentile is the value of a variable below which a certain percentage of the observations of the variable end up. For example, the tenth percentile P</t>
    </r>
    <r>
      <rPr>
        <vertAlign val="subscript"/>
        <sz val="8.5"/>
        <rFont val="Noto Sans"/>
        <family val="2"/>
        <scheme val="minor"/>
      </rPr>
      <t>10</t>
    </r>
    <r>
      <rPr>
        <sz val="8.5"/>
        <rFont val="Noto Sans"/>
        <family val="2"/>
        <scheme val="minor"/>
      </rPr>
      <t xml:space="preserve"> is the value that shares observation values ​​so that 10 percent of them are less than P</t>
    </r>
    <r>
      <rPr>
        <vertAlign val="subscript"/>
        <sz val="8.5"/>
        <rFont val="Noto Sans"/>
        <family val="2"/>
        <scheme val="minor"/>
      </rPr>
      <t>10</t>
    </r>
    <r>
      <rPr>
        <sz val="8.5"/>
        <rFont val="Noto Sans"/>
        <family val="2"/>
        <scheme val="minor"/>
      </rPr>
      <t xml:space="preserve"> and 90 percent are larger. </t>
    </r>
  </si>
  <si>
    <t>Ålder</t>
  </si>
  <si>
    <t>Age</t>
  </si>
  <si>
    <t>Åldersstandardisering</t>
  </si>
  <si>
    <t>Age-standardised</t>
  </si>
  <si>
    <t>Emergency visit</t>
  </si>
  <si>
    <t>Andel</t>
  </si>
  <si>
    <t>Proportion, percentage, rate</t>
  </si>
  <si>
    <t>Antal</t>
  </si>
  <si>
    <t>Number</t>
  </si>
  <si>
    <t>År</t>
  </si>
  <si>
    <t>Year</t>
  </si>
  <si>
    <t>Eftergymnasial utbildning</t>
  </si>
  <si>
    <t>Post-secondary education</t>
  </si>
  <si>
    <t>Förgymnasial utbildning</t>
  </si>
  <si>
    <t>Compulsory education (only), primary and lower secondary education (SUN)</t>
  </si>
  <si>
    <t>Fyllningsmaterial</t>
  </si>
  <si>
    <t>Filling material</t>
  </si>
  <si>
    <t>Gymnasial utbildning</t>
  </si>
  <si>
    <t>Upper secondary education</t>
  </si>
  <si>
    <t>Implant</t>
  </si>
  <si>
    <t>Intakta tänder</t>
  </si>
  <si>
    <t>Intact teeth</t>
  </si>
  <si>
    <t>Konfidensitervall</t>
  </si>
  <si>
    <t>Confidence interval</t>
  </si>
  <si>
    <t>Kvarvarande tänder</t>
  </si>
  <si>
    <t>Remaining teeth</t>
  </si>
  <si>
    <t>Kvinnor</t>
  </si>
  <si>
    <t>Women</t>
  </si>
  <si>
    <t>Kön</t>
  </si>
  <si>
    <t>Sex</t>
  </si>
  <si>
    <t>Län</t>
  </si>
  <si>
    <t>County</t>
  </si>
  <si>
    <t>Män</t>
  </si>
  <si>
    <t>Men</t>
  </si>
  <si>
    <t>Region</t>
  </si>
  <si>
    <t>County Council</t>
  </si>
  <si>
    <t>Riket</t>
  </si>
  <si>
    <t>The whole country</t>
  </si>
  <si>
    <t>Rotbehandling</t>
  </si>
  <si>
    <t>Root canal treatment</t>
  </si>
  <si>
    <t>Socialstyrelsen</t>
  </si>
  <si>
    <t>National Board of Health and Welfare</t>
  </si>
  <si>
    <t>Tandhygienist</t>
  </si>
  <si>
    <t>Dental hygienist</t>
  </si>
  <si>
    <t>Tandhälsa</t>
  </si>
  <si>
    <t>Dental health</t>
  </si>
  <si>
    <t>Tandläkare</t>
  </si>
  <si>
    <t>Dentist</t>
  </si>
  <si>
    <t>Tandslitage</t>
  </si>
  <si>
    <t>Tooth wear</t>
  </si>
  <si>
    <t>Totalt</t>
  </si>
  <si>
    <t>Total</t>
  </si>
  <si>
    <t>Utbildning</t>
  </si>
  <si>
    <t>Education</t>
  </si>
  <si>
    <t>Utbildningsnivå</t>
  </si>
  <si>
    <t>Level of education</t>
  </si>
  <si>
    <t>Vårdgivarkategori</t>
  </si>
  <si>
    <t>Care provider category</t>
  </si>
  <si>
    <t>Åtgärd</t>
  </si>
  <si>
    <t xml:space="preserve">Intervention </t>
  </si>
  <si>
    <t>101, 102, 111, 112</t>
  </si>
  <si>
    <t>701–707</t>
  </si>
  <si>
    <t>800, 801, 921, 922</t>
  </si>
  <si>
    <t>401–404</t>
  </si>
  <si>
    <t>501–504</t>
  </si>
  <si>
    <t>421, 423, 425, 925</t>
  </si>
  <si>
    <t>Tillstånd</t>
  </si>
  <si>
    <t>Diagnosis</t>
  </si>
  <si>
    <t>4071–4073</t>
  </si>
  <si>
    <t>4001, 4002, 4011, 4012</t>
  </si>
  <si>
    <t>4001, 4002</t>
  </si>
  <si>
    <t>4011, 4012</t>
  </si>
  <si>
    <t>4080, 4081</t>
  </si>
  <si>
    <t>4771, 4772</t>
  </si>
  <si>
    <t>Förhöjd risk för karies</t>
  </si>
  <si>
    <t>Increased risk of caries</t>
  </si>
  <si>
    <t>Initialkaries</t>
  </si>
  <si>
    <t>initial caries</t>
  </si>
  <si>
    <t>Kavitet p.g.a. karies</t>
  </si>
  <si>
    <t>Cavity due to caries</t>
  </si>
  <si>
    <t>Kavitet p.g.a. primärkaries</t>
  </si>
  <si>
    <t>Cavity due to primary caries</t>
  </si>
  <si>
    <t>Kavitet p.g.a. sekundärkaries</t>
  </si>
  <si>
    <t>Cavity due to secondary caries</t>
  </si>
  <si>
    <t>Fraktur eller förlust av tandsubstans</t>
  </si>
  <si>
    <t>Fracture due to loss of tooth surface</t>
  </si>
  <si>
    <t>Fraktur eller förlust av fyllningsmaterial</t>
  </si>
  <si>
    <t>Fracture due to loss of filling material</t>
  </si>
  <si>
    <t>Akut undersökning eller kompletterande undersökning, utförd av tandläkare</t>
  </si>
  <si>
    <t>Omfattande akut eller kompletterande undersökning, utförd av tandläkare</t>
  </si>
  <si>
    <t>Akut eller annan undersökning, utförd av tandhygienist</t>
  </si>
  <si>
    <t>Sjukdomsbehandlande åtgärder</t>
  </si>
  <si>
    <t xml:space="preserve">401–405 </t>
  </si>
  <si>
    <t>Tanduttagning, kirurgisk avlägsnande</t>
  </si>
  <si>
    <t>Övrig kirurgi eller plastik</t>
  </si>
  <si>
    <t>435–436</t>
  </si>
  <si>
    <t>Avlägsnande av implantat</t>
  </si>
  <si>
    <t>Rotbehandlingar</t>
  </si>
  <si>
    <t>Bettfysiologiska åtgärder</t>
  </si>
  <si>
    <t>701–708</t>
  </si>
  <si>
    <t>Fyllning/krona/stiftförankring</t>
  </si>
  <si>
    <t>800, 801</t>
  </si>
  <si>
    <t>Permanent tandstödd krona</t>
  </si>
  <si>
    <t xml:space="preserve">Emaljretinerad konstruktion, laboratorieframställd </t>
  </si>
  <si>
    <t xml:space="preserve">807, 809 </t>
  </si>
  <si>
    <t>Semipermanent kronor el. hängande led</t>
  </si>
  <si>
    <t xml:space="preserve">811–814 </t>
  </si>
  <si>
    <t>Reparativa åtgärder vid tandstödd protetik</t>
  </si>
  <si>
    <t>822, 823</t>
  </si>
  <si>
    <t>Avtagbar protetik</t>
  </si>
  <si>
    <t xml:space="preserve">827–829 </t>
  </si>
  <si>
    <t xml:space="preserve">831–839 </t>
  </si>
  <si>
    <t>Reparation av avtagbar protes</t>
  </si>
  <si>
    <t xml:space="preserve">880–890 </t>
  </si>
  <si>
    <t>Reparation av implantat och implantatstödd protetik</t>
  </si>
  <si>
    <t>Kod</t>
  </si>
  <si>
    <t>Kod/Code</t>
  </si>
  <si>
    <t>101, 111, 112</t>
  </si>
  <si>
    <t xml:space="preserve">Basundersökning </t>
  </si>
  <si>
    <t xml:space="preserve">Kompletterande åtgärd tandhygienist </t>
  </si>
  <si>
    <t>Utredning inklusive undersöking, utförd av tandläkare</t>
  </si>
  <si>
    <t>115–116</t>
  </si>
  <si>
    <t xml:space="preserve">Konsultation, specialisttandvård </t>
  </si>
  <si>
    <t>Helstatus</t>
  </si>
  <si>
    <t>Helstatus och OPG</t>
  </si>
  <si>
    <t>Studiemodeller</t>
  </si>
  <si>
    <t>Salivsekretionsmätning</t>
  </si>
  <si>
    <t>Labkostnader vid mikrobiologisk undersökning</t>
  </si>
  <si>
    <t>Biopsi</t>
  </si>
  <si>
    <t>Tabell 1A. Antal personer, 24 år och äldre, som besökt tandvården minst en gång det senaste året, de två senaste åren eller de tre senaste åren, efter ålder</t>
  </si>
  <si>
    <t>Table 1A. Number of persons, aged 24 and older, that have visited a dental clinic at least once during the last year, the last two years or the last three years, by age</t>
  </si>
  <si>
    <t>30–34</t>
  </si>
  <si>
    <t>35–39</t>
  </si>
  <si>
    <t>40–44</t>
  </si>
  <si>
    <t>45–49</t>
  </si>
  <si>
    <t>50–54</t>
  </si>
  <si>
    <t>55–59</t>
  </si>
  <si>
    <t>60–64</t>
  </si>
  <si>
    <t>65–69</t>
  </si>
  <si>
    <t>70–74</t>
  </si>
  <si>
    <t>75–79</t>
  </si>
  <si>
    <t>80–84</t>
  </si>
  <si>
    <t>85–89</t>
  </si>
  <si>
    <t>90+</t>
  </si>
  <si>
    <t>Källa: Tandhälsoregistret, Socialstyrelsen</t>
  </si>
  <si>
    <t>24–29</t>
  </si>
  <si>
    <t>Tabell 1B. Andel av befolkningen, 24 år och äldre, som besökt tandvården minst en gång det senaste året, de två senaste åren eller de tre senaste åren, efter ålder</t>
  </si>
  <si>
    <t>Table 1B. Percentage of the population, aged 24 and older, that has visited a dental clinic at least once during the last year, the last two years or the last three years, by age</t>
  </si>
  <si>
    <t>Tabell 1C. Antal personer, 24 år och äldre, som besökt tandvården minst en gång det senaste året, de två senaste åren eller de tre senaste åren, efter ålder</t>
  </si>
  <si>
    <t>Table 1C. Number of persons, aged 24 and older, that have visited a dental clinic at least once during the last year, the last two years or the last three years, by age</t>
  </si>
  <si>
    <t xml:space="preserve">Ålder </t>
  </si>
  <si>
    <t>2015 Senaste året</t>
  </si>
  <si>
    <t>2015 Senaste två åren</t>
  </si>
  <si>
    <t>2015 Senaste tre åren</t>
  </si>
  <si>
    <t>2016 Senaste året</t>
  </si>
  <si>
    <t>2016 Senaste två åren</t>
  </si>
  <si>
    <t>2016 Senaste tre åren</t>
  </si>
  <si>
    <t>2017 Senaste året</t>
  </si>
  <si>
    <t>2017 Senaste två åren</t>
  </si>
  <si>
    <t>2017 Senaste tre åren</t>
  </si>
  <si>
    <t>2018 Senaste året</t>
  </si>
  <si>
    <t>2018 Senaste två åren</t>
  </si>
  <si>
    <t>2018 Senaste tre åren</t>
  </si>
  <si>
    <t>2019 Senaste året</t>
  </si>
  <si>
    <t>2019 Senaste två åren</t>
  </si>
  <si>
    <t>2019 Senaste tre åren</t>
  </si>
  <si>
    <t>2020 Senaste året</t>
  </si>
  <si>
    <t>2020 Senaste två åren</t>
  </si>
  <si>
    <t>2020 Senaste tre åren</t>
  </si>
  <si>
    <t>2021 Senaste året</t>
  </si>
  <si>
    <t>2021 Senaste två åren</t>
  </si>
  <si>
    <t>2021 Senaste tre åren</t>
  </si>
  <si>
    <t>2022 Senaste året</t>
  </si>
  <si>
    <t>2022 Senaste två åren</t>
  </si>
  <si>
    <t>2022 Senaste tre åren</t>
  </si>
  <si>
    <t>2023 Senaste året</t>
  </si>
  <si>
    <t>2023 Senaste två åren</t>
  </si>
  <si>
    <t>2023 Senaste tre åren</t>
  </si>
  <si>
    <t>2024 Senaste året</t>
  </si>
  <si>
    <t>2024 Senaste två åren</t>
  </si>
  <si>
    <t>2024 Senaste tre åren</t>
  </si>
  <si>
    <t>Tabell 1D. Andel av befolkningen, 24 år och äldre, som besökt tandvården minst en gång det senaste året, de två senaste åren eller de tre senaste åren, efter ålder</t>
  </si>
  <si>
    <t>Table 1D. Percentage of the population, aged 24 and older, that has visited a dental clinic at least once during the last year, the last two years or the last three years, by age</t>
  </si>
  <si>
    <t>Tabell 2A. Antal personer, 24 år och äldre, som besökt tandvården minst en gång det senaste året, de två senaste åren eller de tre senaste åren, efter län</t>
  </si>
  <si>
    <t>Table 2A. Number of persons, aged 24 and older, that have visited a dental clinic at least once during the last year, the last two years or the last three years, by county</t>
  </si>
  <si>
    <t>Män 2024</t>
  </si>
  <si>
    <t>Kvinnor 2024</t>
  </si>
  <si>
    <t>Totalt 2024</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</si>
  <si>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</si>
  <si>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</si>
  <si>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</si>
  <si>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</si>
  <si>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</si>
  <si>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</si>
  <si>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</si>
  <si>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</si>
  <si>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</si>
  <si>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</si>
  <si>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</si>
  <si>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</si>
  <si>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</si>
  <si>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</si>
  <si>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</si>
  <si>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</si>
  <si>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</si>
  <si>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</si>
  <si>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</si>
  <si>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</si>
  <si>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</si>
  <si>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Tabell 2B. Andel av befolkningen, 24 år och äldre, som besökt tandvården minst en gång det senaste året, de två senaste åren eller de tre senaste åren, efter län, åldersstandardiserade andelar</t>
  </si>
  <si>
    <t>Table 2B. Percentage of the population, aged 24 and older, that has visited a dental clinic at least once during the last year, the last two years or the last three years, by county, age-standardised rates</t>
  </si>
  <si>
    <t>Män 2023–2024</t>
  </si>
  <si>
    <t>Män 2022–2024</t>
  </si>
  <si>
    <t>Kvinnor  2023–2024</t>
  </si>
  <si>
    <t>Män (%) 2024</t>
  </si>
  <si>
    <t>Män (%) 2023–2024</t>
  </si>
  <si>
    <t>Män (%) 2022–2024</t>
  </si>
  <si>
    <t>Kvinnor (%) 2024</t>
  </si>
  <si>
    <t>Kvinnor (%)  2023–2024</t>
  </si>
  <si>
    <t>Totalt (%) 2024</t>
  </si>
  <si>
    <t xml:space="preserve"> Kvinnor 2022–2024</t>
  </si>
  <si>
    <t>Totalt 2022–2024</t>
  </si>
  <si>
    <t xml:space="preserve"> Kvinnor (%) 2022–2024</t>
  </si>
  <si>
    <t>Totalt (%) 2022–2024</t>
  </si>
  <si>
    <t xml:space="preserve"> Totalt 2023–2024</t>
  </si>
  <si>
    <t xml:space="preserve"> Totalt (%) 2023–2024</t>
  </si>
  <si>
    <t>Tabell 3. Andel av befolkningen, 35–79 år, som besökt tandvården minst en gång det senaste året, de två senaste åren eller de tre senaste åren, efter utbildningsnivå. Åldersstandardiserade andelar</t>
  </si>
  <si>
    <t>Table 3. Percentage of the population, aged 35-79, that has visited a dental clinic at least once during the last year, the last two years or the last three years, by level of education, age-standardised rates</t>
  </si>
  <si>
    <t>Högsta utbildningsnivå</t>
  </si>
  <si>
    <t>Förgymnasial</t>
  </si>
  <si>
    <t>Gymnasial</t>
  </si>
  <si>
    <t>Eftergymnasial &lt; 3 år</t>
  </si>
  <si>
    <t>Eftergymnasial ≥ 3 år</t>
  </si>
  <si>
    <t>Källa: Tandhälsoregistret, Socialstyrelsen och utbildningsregistret, Statistiska centralbyrån</t>
  </si>
  <si>
    <t>Tabell 4A. Procentuell fördelning av vårdgivarkategori för senaste tandvårdsbesöket 2024, efter ålder</t>
  </si>
  <si>
    <t>Table 4A. Distribution of care provider category for latest dental care visit 2024, by age</t>
  </si>
  <si>
    <t>Män Region</t>
  </si>
  <si>
    <t>Män Privat</t>
  </si>
  <si>
    <t>Kvinnor Region</t>
  </si>
  <si>
    <t>Kvinnor Privat</t>
  </si>
  <si>
    <t>Totalt Region</t>
  </si>
  <si>
    <t>Totalt Privat</t>
  </si>
  <si>
    <t>Tabell 4B. Procentuell fördelning av vårdgivarkategori för senaste tandvårdsbesöket 2024, efter län</t>
  </si>
  <si>
    <t>Table 4B. Distribution of care provider category for latest dental care visit 2024, by county</t>
  </si>
  <si>
    <t>Tabell 4C. Procentuell fördelning av vårdgivarkategori 2015–2024, efter län</t>
  </si>
  <si>
    <t>Table 4C. Distribution of care provider category 2015–2024, by county</t>
  </si>
  <si>
    <t>2015 Region</t>
  </si>
  <si>
    <t>2015 Privat</t>
  </si>
  <si>
    <t>2016 Region</t>
  </si>
  <si>
    <t>2016 Privat</t>
  </si>
  <si>
    <t>2017 Region</t>
  </si>
  <si>
    <t>2017 Privat</t>
  </si>
  <si>
    <t>2018 Region</t>
  </si>
  <si>
    <t>2018 Privat</t>
  </si>
  <si>
    <t>2019 Region</t>
  </si>
  <si>
    <t>2019 Privat</t>
  </si>
  <si>
    <t>2020 Region</t>
  </si>
  <si>
    <t>2020 Privat</t>
  </si>
  <si>
    <t>2021 Region</t>
  </si>
  <si>
    <t>2021 Privat</t>
  </si>
  <si>
    <t>2022 Region</t>
  </si>
  <si>
    <t>2022 Privat</t>
  </si>
  <si>
    <t>2023 Region</t>
  </si>
  <si>
    <t>2023 Privat</t>
  </si>
  <si>
    <t>2024 Region</t>
  </si>
  <si>
    <t>2024 Privat</t>
  </si>
  <si>
    <t>Tabell 5A. Antal personer, 24 år och äldre, som genomgått en basundersökning minst en gång det senaste året, de två senaste åren eller de tre senaste åren, efter ålder</t>
  </si>
  <si>
    <t>Table 5A. Number of persons, aged 24 and older, that have had a regular examination at least once during the last year, the last two years or the last three years, by age</t>
  </si>
  <si>
    <t>Tabell 5B. Andel av befolkningen, 24 år och äldre, som genomgått en basundersökning minst en gång det senaste året, de två senaste åren eller de tre senaste åren, efter ålder</t>
  </si>
  <si>
    <t>Table 5B. Percentage of the population, aged 24 and older, that has had a regular examination at least once during the last year, the last two years or the last three years, by age</t>
  </si>
  <si>
    <t>Tabell 5C. Andel av befolkningen, 24 år och äldre, som genomgått en basundersökning minst en gång det senaste året, de två senaste åren eller de tre senaste åren, efter ålder </t>
  </si>
  <si>
    <t>Table 5C. Percentage of the population, aged 24 and older, that have had a regular examination at least once during the last year, the last two years or the last three years, by age </t>
  </si>
  <si>
    <t>Tabell 6A. Antal personer, 24 år och äldre, som genomgått en basundersökning minst en gång det senaste året, de två senaste åren eller de tre senaste åren, efter län</t>
  </si>
  <si>
    <t>Table 6A. Number of persons, aged 24 and older, that have had a regular examination at least once during the last year, the last two years or the last three years, by county</t>
  </si>
  <si>
    <t>Tabell 6B. Andel av befolkningen, 24 år och äldre, som genomgått en basundersökning minst en gång det senaste året, de två senaste åren eller de tre senaste åren, efter län. Åldersstandardiserade andelar</t>
  </si>
  <si>
    <t>Table 6B. Percentage of the population, aged 24 and older, that has had a regular examination at least once during the last year, the last two years or the last three years, by county. Age standardised rates</t>
  </si>
  <si>
    <t>Kvinnor (%), 2024</t>
  </si>
  <si>
    <t>Totalt (%), 2024</t>
  </si>
  <si>
    <t>Män (%), 
2024</t>
  </si>
  <si>
    <t>Män, 
2024</t>
  </si>
  <si>
    <t>Kvinnor, 
2024</t>
  </si>
  <si>
    <t>Totalt, 
2024</t>
  </si>
  <si>
    <t>FIGURER</t>
  </si>
  <si>
    <t>Tabell 7. Andel av befolkningen, 35–79 år, som genomgått en basundersökning minst en gång det senaste året, de två senaste åren eller de tre senaste åren, efter utbildningsnivå. Åldersstandardiserade andelar</t>
  </si>
  <si>
    <t>Table 7. Percentage of the population, aged 35–79, that have had a regular examination at least once during the last year, the last two years or the last three years, by level of education. Age-standardised rates.</t>
  </si>
  <si>
    <r>
      <t xml:space="preserve">Eftergymnasial </t>
    </r>
    <r>
      <rPr>
        <sz val="8"/>
        <color indexed="8"/>
        <rFont val="Calibri"/>
        <family val="2"/>
      </rPr>
      <t>≥</t>
    </r>
    <r>
      <rPr>
        <sz val="8"/>
        <color indexed="8"/>
        <rFont val="Century Gothic"/>
        <family val="2"/>
      </rPr>
      <t xml:space="preserve"> 3 år</t>
    </r>
  </si>
  <si>
    <t xml:space="preserve">Källa: Tandhälsoregistret, Socialstyrelsen och Utbildningsregistret, Statistikmyndigheten SCB </t>
  </si>
  <si>
    <t>Tabell 8A. Procentuell fördelning av vårdgivarkategori för senast utförda basundersökning under 2024, efter ålder</t>
  </si>
  <si>
    <t>Table 8A. Distribution of care provider category among persons who have had a regular examination during 2024, by age</t>
  </si>
  <si>
    <t>Män, Region</t>
  </si>
  <si>
    <t>Män, Privat</t>
  </si>
  <si>
    <t>Kvinnor, Region</t>
  </si>
  <si>
    <t>Kvinnor, Privat</t>
  </si>
  <si>
    <t>Totalt, Region</t>
  </si>
  <si>
    <t>Totalt, Privat</t>
  </si>
  <si>
    <t>Table 8B. Distribution of care provider category among persons who have had a regular examination during 2024, by county</t>
  </si>
  <si>
    <t>Tabell 8B. Procentuell fördelning av vårdgivarkategori för senast utförda basundersökning under 2024, efter län</t>
  </si>
  <si>
    <t>Tabell 8C. Procentuell fördelning av vårdgivarkategori vid utförd basundersökning 2015-2024, efter län</t>
  </si>
  <si>
    <t>Table 8C. Distribution of care provider category among persons who have had a regular examination 2015-2024, by county</t>
  </si>
  <si>
    <t>2015, Region</t>
  </si>
  <si>
    <t>2015, Privat</t>
  </si>
  <si>
    <t>2016, Region</t>
  </si>
  <si>
    <t>2016, Privat</t>
  </si>
  <si>
    <t>2017, Region</t>
  </si>
  <si>
    <t>201´7, Privat</t>
  </si>
  <si>
    <t>2018, Region</t>
  </si>
  <si>
    <t>2018, Privat</t>
  </si>
  <si>
    <t>2019, Region</t>
  </si>
  <si>
    <t>2019, Privat</t>
  </si>
  <si>
    <t>2020, Region</t>
  </si>
  <si>
    <t>2020, Privat</t>
  </si>
  <si>
    <t>2021, Region</t>
  </si>
  <si>
    <t>2021, Privat</t>
  </si>
  <si>
    <t>2022, Region</t>
  </si>
  <si>
    <t>2022, Privat</t>
  </si>
  <si>
    <t>2023, Region</t>
  </si>
  <si>
    <t>2023, Privat</t>
  </si>
  <si>
    <t>2024, Region</t>
  </si>
  <si>
    <t>2024, Privat</t>
  </si>
  <si>
    <t>30-34</t>
  </si>
  <si>
    <t>35-39</t>
  </si>
  <si>
    <t>40-44</t>
  </si>
  <si>
    <t>45-49</t>
  </si>
  <si>
    <t>50-54</t>
  </si>
  <si>
    <t>55-59</t>
  </si>
  <si>
    <t>60-64</t>
  </si>
  <si>
    <t>65-69</t>
  </si>
  <si>
    <t>70-74</t>
  </si>
  <si>
    <t>75-79</t>
  </si>
  <si>
    <t>80-84</t>
  </si>
  <si>
    <t>85-89</t>
  </si>
  <si>
    <t>Ålder 2024</t>
  </si>
  <si>
    <t>Män, 
P10</t>
  </si>
  <si>
    <t>Män, 
P25</t>
  </si>
  <si>
    <t>Män, 
Median</t>
  </si>
  <si>
    <t>Män,
 P75</t>
  </si>
  <si>
    <t>Män,
 P90</t>
  </si>
  <si>
    <t>Kvinnor, 
P10</t>
  </si>
  <si>
    <t>Kvinnor, 
P25</t>
  </si>
  <si>
    <t>Kvinnor, 
Median</t>
  </si>
  <si>
    <t>Kvinnor, 
P75</t>
  </si>
  <si>
    <t>Kvinnor, 
P90</t>
  </si>
  <si>
    <t>Totalt, 
P10</t>
  </si>
  <si>
    <t>Totalt, 
P25</t>
  </si>
  <si>
    <t>Totalt, 
Median</t>
  </si>
  <si>
    <t>Totalt, 
P75</t>
  </si>
  <si>
    <t>Totalt, 
P90</t>
  </si>
  <si>
    <t>Totalt,
 P75</t>
  </si>
  <si>
    <t>Totalt,
 P90</t>
  </si>
  <si>
    <t>Tabell 10A. Antal personer, 24 år och äldre, som endast gjort akutbesök hos tandvården det senaste året, de två senaste åren eller de tre senaste åren, efter ålder</t>
  </si>
  <si>
    <t>Table 10A. Number of people, 24 years and older, which only made emergency visits to dental care during the last year, the last two years or the last three years, by age</t>
  </si>
  <si>
    <t>Tabell 10B. Andel av befolkningen, 24 år och äldre, som endast gjort akutbesök hos tandvården det senaste året, de två senaste åren eller de tre senaste åren, efter ålder</t>
  </si>
  <si>
    <t>Table 10B. Percentage of the population, aged 24 and older, which only made emergency visits to dental care during the last year, the last two years or the last three years, by age</t>
  </si>
  <si>
    <t>Kvinnor (%), 
2024</t>
  </si>
  <si>
    <t>Totalt (%), 
2024</t>
  </si>
  <si>
    <t>Tabell 11A. Antal personer, 24 år och äldre, som endast gjort akutbesök hos tandvården det senaste året, de två senaste åren eller de tre senaste åren, efter län</t>
  </si>
  <si>
    <t>Table 11A. Number of people, 24 years and older, which only made emergency visits to dental care during the last year, the last two years or the last three years, by county</t>
  </si>
  <si>
    <t>Tabell 11B. Andel av befolkningen, 24 år och äldre, som endast gjort akutbesök hos tandvården det senaste året, de två senaste åren eller de tre senaste åren, efter län. Åldersstandardiserade andelar</t>
  </si>
  <si>
    <t>Table 11B. Percentage of the population, aged 24 and older, which only made emergency visits to dental care during the last year, the last two years or the last three years, by county. Age standardised rates</t>
  </si>
  <si>
    <t>Tabell 12. Andel av befolkningen, 35–79 år, som endast gjort akutbesök hos tandvården det senaste året, de två senaste åren eller de tre senaste åren, efter utbildningsnivå. Åldersstandardiserade andelar</t>
  </si>
  <si>
    <t>Table 12. Percentage of the population, aged 35–79, which only made emergency visits to dental care during the last year, the last two years or the last three years, by level of education, age-standardised rates</t>
  </si>
  <si>
    <t>Tabell 13A. Procentuell fördelning av vårdgivarkategori bland personer som endast besökt tandvården akut under 2024, efter ålder</t>
  </si>
  <si>
    <t>Table 13A. Distribution of care provider category among persons that have only made emergency visits to the dental health services during 2024, by age</t>
  </si>
  <si>
    <t>Tabell 13B. Procentuell fördelning av vårdgivarkategori bland personer, 24 år och äldre, som endast besökt tandläkare akut under 2024, efter län</t>
  </si>
  <si>
    <t>Table 13B. Distribution of care provider category among persons that have only made emergency visits to the dental health services during 2024, by county</t>
  </si>
  <si>
    <t>Sidan innehåller tabell 14A och 14B. Sidan innehåller även en knapp med en hyperlänk som tar dig tillbaka till innehållsförteckningen</t>
  </si>
  <si>
    <t>* Extraktioner av visdomständer är inte inkluderade/ Extractions of wisdom teeth are not included</t>
  </si>
  <si>
    <t>Åtgärderna förklaras under fliken Definitioner och mått och kodindelning under fliken Kodlista.</t>
  </si>
  <si>
    <t>Tabell 14A. Andel personer, inom respektive åldersgrupp, som gjort minst en fyllning, rotbehandling, krona, extraktion eller satt in minst ett implantat, bland personer som besökt tandvården under 2024</t>
  </si>
  <si>
    <t>Table 14A. Percentage of persons, within each age group, who made at least one filling, root treatment, crown, extraction or inserted at least one implant, among persons who visited dental care in 2024</t>
  </si>
  <si>
    <t>Tabell 14B. Andel av befokningen, inom respektive åldersgrupp, som gjort minst en fyllning, rotbehandling, krona, extraktion eller satt in minst ett implantat under 2024</t>
  </si>
  <si>
    <t>Table 14B. Percentage of the poulation, within each age group, who made at least one filling, root treatment, crown, extraction or inserted at least one implant in 2024</t>
  </si>
  <si>
    <t>Män 
Fyllning (%)</t>
  </si>
  <si>
    <t>Män 
Rotbehandling (%)</t>
  </si>
  <si>
    <t>Män 
Krona (%)</t>
  </si>
  <si>
    <t>Män 
Extraktion* (%)</t>
  </si>
  <si>
    <t>Män 
Implantat (%)</t>
  </si>
  <si>
    <t>Kvinnor 
Fyllning (%)</t>
  </si>
  <si>
    <t>Kvinnor 
Rotbehandling (%)</t>
  </si>
  <si>
    <t>Kvinnor 
Krona (%)</t>
  </si>
  <si>
    <t>Kvinnor 
Extraktion* (%)</t>
  </si>
  <si>
    <t>Kvinnor 
Implantat (%)</t>
  </si>
  <si>
    <t>Totalt 
Fyllning (%)</t>
  </si>
  <si>
    <t>Totalt 
Rotbehandling (%)</t>
  </si>
  <si>
    <t>Totalt 
Krona (%)</t>
  </si>
  <si>
    <t>Totalt 
Extraktion* (%)</t>
  </si>
  <si>
    <t>Totalt 
Implantat (%)</t>
  </si>
  <si>
    <t>Sidan innehåller tabell 15A och 15B. Sidan innehåller även en knapp med en hyperlänk som tar dig tillbaka till innehållsförteckningen</t>
  </si>
  <si>
    <t>Sidan innehåller tabell 16. Sidan innehåller även en knapp med en hyperlänk som tar dig tillbaka till innehållsförteckningen</t>
  </si>
  <si>
    <t>Privat</t>
  </si>
  <si>
    <t>Sidan innehåller tabell 17A och 17B. Sidan innehåller även en knapp med en hyperlänk som tar dig tillbaka till innehållsförteckningen</t>
  </si>
  <si>
    <t>Sidan innehåller tabell 18A, 18B och 18C. Sidan innehåller även en knapp med en hyperlänk som tar dig tillbaka till innehållsförteckningen</t>
  </si>
  <si>
    <t>Sidan innehåller tabell 19A, 19B och 19C. Sidan innehåller även en knapp med en hyperlänk som tar dig tillbaka till innehållsförteckningen</t>
  </si>
  <si>
    <t>Tabell 19A. Andel personer i befolkningen, 24 år och äldre, som har gjort minst en extraktion*, efter år och ålder</t>
  </si>
  <si>
    <t>Table 19A.  Percentage of persons, aged 24 and older, with at least one tooth extraction*, by year and age</t>
  </si>
  <si>
    <t>Tabell 19B. Andel personer i befolkningen, män 24 år och äldre, som har gjort minst en extraktion*, efter år och ålder</t>
  </si>
  <si>
    <t>Table 19B. Percentage of persons, men aged 24 and older, with at least one tooth extraction*, by year and age</t>
  </si>
  <si>
    <t>Tabell 19C. Andel personer i befolkningen, kvinnor 24 år och äldre, som har gjort minst en extraktion*, efter år och ålder</t>
  </si>
  <si>
    <t>Table 19C. Percentage of persons, women aged 24 and older, with at least one tooth extraction*, by year and age</t>
  </si>
  <si>
    <t>Tabell 20A. Andel av befolkningen, 35–79 år, som har gjort minst en extraktion*, efter år och utbildningsnivå. Åldersstandardiserade andelar</t>
  </si>
  <si>
    <t>Table 20A.  Percentage of persons, aged 35–79, with at least one tooth extraction, by year and level of education. Age-standardised rates</t>
  </si>
  <si>
    <t>Tabell 15A. Andel personer, inom respektive län, som gjort minst en fyllning, rotbehandling, krona, extraktion eller satt in minst ett implantat, bland personer som besökt tandvården under 2024, 24 år och äldre, åldersstandardiserade andelar</t>
  </si>
  <si>
    <t>Table 15A. Percentage of people in each county who made at least one filling, root treatment, crown, extraction or inserted at least one implant, among persons who visited dental care in 2024, 24 years and older, age-standardised rates</t>
  </si>
  <si>
    <t>Tabell 15B. Andel av befolkningen, inom respektive län, som gjort minst en fyllning, rotbehandling, krona, extraktion eller satt in minst ett implantat, under 2024, 24 år och äldre, åldersstandardiserade andelar</t>
  </si>
  <si>
    <t>Table 15B. Percentage of the population in each county who made at least one filling, root treatment, crown, extraction or inserted at least one implant, during 2024, 24 years and older, age-standardised rates</t>
  </si>
  <si>
    <t>Tabell 16. Andel personer, inom respektive vårdgivarkategori, som gjort minst en fyllning, rotbehandling, krona, extraktion eller satt in minst ett implantat 2024, 24 år och äldre, åldersstandardiserade andelar</t>
  </si>
  <si>
    <t>Table 16. Percentage of persons, within each care provider category, who made at least one filling, root treatment, crown, extraction or inserted at least one implant 2024, 24 years and older, age-standardised rates</t>
  </si>
  <si>
    <t>Table 17A. Percentage of persons, aged 35–79,  that has had at least one filling, root canal treatment, crown, extraction or an implant made, among persons who have visited a dental clinic during 2024, by level of education. Age-standardised rates</t>
  </si>
  <si>
    <t>Table 17B. Percentage of the population, aged 35–79,  that has had at least one filling, root canal treatment, crown, extraction or an implant made, by level of education, 2024. Age-standardised rates</t>
  </si>
  <si>
    <t>Tabell 17A. Andel personer, 35–79 år, som gjort minst en fyllning, en rotbehandling, en extraktion eller satt in minst ett implantat, bland personer som besökt tandvården under 2024, efter utbildning. Åldersstandardiserade andelar</t>
  </si>
  <si>
    <t>Tabell 17B. Andel personer i befolkningen, 35–79 år, som gjort minst en fyllning, en rotbehandling, en extraktion eller satt in minst ett implantat, efter utbildning, 2024. Åldersstandardiserade andelar</t>
  </si>
  <si>
    <t>Tabell 18A. Antal personer, 24 år och äldre, som gjort minst en fyllning, rotbehandling, krona, extraktion eller satt in minst ett implantat 2015–2024</t>
  </si>
  <si>
    <t>Table 18A. Number of persons, aged 24 and older, that have had at least one filling, root canal treatment, crown, extraction or an implant made during 2015–2024</t>
  </si>
  <si>
    <t>Tabell 18B. Andel personer, 24 år och äldre, som gjort minst en fyllning, rotbehandling, krona, extraktion eller satt in minst ett implantat, bland personer som besökt tandvården 2015–2024. Åldersstandardiserade andelar</t>
  </si>
  <si>
    <t>Table 18B. Percentage of persons, aged 24 and older, that have had at least one filling, root canal treatment, crown, extraction or an implant made, among persons who have visited a dental clinic during 2015–2024. Age-standardised rates</t>
  </si>
  <si>
    <t>Tabell 18C. Andel bland befolkningen, 24 år och äldre, som gjort minst en fyllning, rotbehandling, krona, extraktion eller satt in minst ett implantat, 2015–2024. Åldersstandardiserade andelar</t>
  </si>
  <si>
    <t>Table 18C. Percentage of the population, aged 24 and older, that have had at least one filling, root canal treatment, crown, extraction or an implant made, 2015–2024. Age-standardised rates</t>
  </si>
  <si>
    <t>2015</t>
  </si>
  <si>
    <t>2016</t>
  </si>
  <si>
    <t>2017</t>
  </si>
  <si>
    <t>2018</t>
  </si>
  <si>
    <t>2019</t>
  </si>
  <si>
    <t>2020</t>
  </si>
  <si>
    <t>2021</t>
  </si>
  <si>
    <t>2022</t>
  </si>
  <si>
    <t>2023</t>
  </si>
  <si>
    <t>2024</t>
  </si>
  <si>
    <t>Källa: Tandhälsoregistret, Socialstyrelsen och utbilsningsregistret, Statistiska centralbyrån</t>
  </si>
  <si>
    <t>*Visdomständer ej medräknade / wísdom teeth not included</t>
  </si>
  <si>
    <t>Tabell 20B. Andel tanduttagningsåtgärder* i befolkningen, efter år och utbildningsnivå, 35–79 år. Åldersstandardiserade andelar</t>
  </si>
  <si>
    <t>Table 20B. Percentage of tooth extractions, by year and level of education, 35–79 years of age. Age-standardised rates</t>
  </si>
  <si>
    <t>* Visdomständer ej medräknade / wísdom teeth not included</t>
  </si>
  <si>
    <t>Sidan innehåller tabell 20A och 20B. Sidan innehåller även en knapp med en hyperlänk som tar dig tillbaka till innehållsförteckningen</t>
  </si>
  <si>
    <t>Sidan innehåller tabell 21A och 21B. Sidan innehåller även en knapp med en hyperlänk som tar dig tillbaka till innehållsförteckningen</t>
  </si>
  <si>
    <t>Tabell 21A. Andel personer som behandlats för periimplantit, parodontit, tandslitage eller karies, bland dem som har besökt tandvården under 2024, efter ålder</t>
  </si>
  <si>
    <t>Table 21A. Percentage of persons that have been treated for periimplantitis, periodontitis, tooth wear or caries, among those who have visited a dental clinic during 2024, by age</t>
  </si>
  <si>
    <t>Ålder vid årets slut</t>
  </si>
  <si>
    <t>Källa: Tandhälsoregistret, Socialstyrelsen</t>
  </si>
  <si>
    <t>* Behandlats för parodonitit, alla åtgärder / Treated for periodontitis, any intervention</t>
  </si>
  <si>
    <t>** Behandlats för parodontit, extraktioner och parodontalkirurgiska behandlingar / Treated for periodontitis, extractions and surgical treatments for periodontitis</t>
  </si>
  <si>
    <t>Tillstånden förklaras under fliken Definitioner och mått och kodindelning under fliken Kodlista.</t>
  </si>
  <si>
    <t>Tabell 21B. Andel personer som behandlats för periimplantit, parodontit, tandslitage eller karies, bland dem som har besökt tandvården under 2015, efter ålder</t>
  </si>
  <si>
    <t>Table 21B. Percentage of persons that have been treated for periimplantitis, periodontitis, tooth wear or caries, among those who have visited a dental clinic during 2015, by age</t>
  </si>
  <si>
    <t>Sidan innehåller tabell 22A och 22B. Sidan innehåller även en knapp med en hyperlänk som tar dig tillbaka till innehållsförteckningen</t>
  </si>
  <si>
    <t>Table 22A. Percentage of persons, within each county, that have been treated at least once for periimplantitis, periodontitis, tooth wear or cavity due to caries, among those who have visited a dental clinic during 2024, 24 years and older, age-standardised rates</t>
  </si>
  <si>
    <t>Tabell 22A. Andel personer, inom respektive län, som behandlats vid minst ett tillfälle för periimplantit, parodontit, tandslitage eller kavitet p.g.a. karies, bland dem som har besökt tandvården under 2024, 24 år och äldre, åldersstandardiserade andelar</t>
  </si>
  <si>
    <t>Tabell 22B. Andel personer, inom respektive län, som behandlats vid minst ett tillfälle för periimplantit, parodontit, tandslitage eller kavitet p.g.a. karies, bland dem som har besökt tandvården under 2015, 24 år och äldre, åldersstandardiserade andelar</t>
  </si>
  <si>
    <t>Table 22B. Percentage of persons, within each county, that have been treated at least once for periimplantitis, periodontitis, tooth wear or cavity due to caries, among those who have visited a dental clinic during 2015, 24 years and older, age-standardised rates</t>
  </si>
  <si>
    <t>Sidan innehåller tabell 23A och 23B. Sidan innehåller även en knapp med en hyperlänk som tar dig tillbaka till innehållsförteckningen</t>
  </si>
  <si>
    <t>Tabell 23A. Andel personer, inom respektive vårdgivarkategori, som behandlats vid minst ett tillfälle för periimplantit, parodontit, tandslitage eller kavitet p.g.a. karies 2024, 24 år och äldre, åldersstandardiserade andelar</t>
  </si>
  <si>
    <t>Table 23A. Percentage of persons, within each care provider category, that have been treated at least once for periimplantation, periodontitis, dental wear or cavity due to karies 2024, 24 years and older, age-standardised rates</t>
  </si>
  <si>
    <t>Tabell 23B. Andel personer, inom respektive vårdgivarkategori, som behandlats vid minst ett tillfälle för periimplantit, parodontit, tandslitage eller kavitet p.g.a. karies 2015, 24 år och äldre, åldersstandardiserade andelar</t>
  </si>
  <si>
    <t>Table 23B. Percentage of persons, within each care provider category, that have been treated at least once for periimplantation, periodontitis, dental wear or cavity due to karies 2015, 24 years and older, age-standardised rates</t>
  </si>
  <si>
    <t>Sidan innehåller tabell 24A och 24B. Sidan innehåller även en knapp med en hyperlänk som tar dig tillbaka till innehållsförteckningen</t>
  </si>
  <si>
    <t>Tabell 24A. Andel personer, inom respektive utbildningsnivå, som behandlats vid minst ett tillfälle för periimplantit, parodontit, tandslitage eller kavitet p.g.a. karies, bland dem som har besökt tandvården under 2024, 35–79 år, åldersstandardiserade andelar</t>
  </si>
  <si>
    <t>Table 24A. Percentage of persons, within the respective education level, that have been treated at least once for periimplantation, periodontitis, dental wear or cavity due to caries, among those who have visited dental care in 2024, 35-79 years, age-standardised rates</t>
  </si>
  <si>
    <t>Tabell 24B. Andel personer, inom respektive utbildningsnivå, som behandlats vid minst ett tillfälle för periimplantit, parodontit, tandslitage eller kavitet p.g.a. karies, bland dem som har besökt tandvården under 2015, 35–79 år, åldersstandardiserade andelar</t>
  </si>
  <si>
    <t>Table 24B. Percentage of persons, within the respective education level, that have been treated at least once for periimplantation, periodontitis, dental wear or cavity due to caries, among those who have visited dental care in 2015, 35-79 years, age-standardised rates</t>
  </si>
  <si>
    <t>Sidan innehåller tabell 25A, 25B och 25C. Sidan innehåller även en knapp med en hyperlänk som tar dig tillbaka till innehållsförteckningen</t>
  </si>
  <si>
    <t>Tabell 25A. Antal personer som har fått en fyllningsåtgärd utförd, 2015 och 2024, efter ålder</t>
  </si>
  <si>
    <t>Table 25A. Number of persons, who have received filling treatment in 2015 and 2024, by age</t>
  </si>
  <si>
    <t>Män, Fyllning av en yta på framtand eller hörntand</t>
  </si>
  <si>
    <t>Män, Fyllning av två ytor på framtand eller hörntand</t>
  </si>
  <si>
    <t>Män, Fyllning av tre eller flera ytor på framtand eller hörntand</t>
  </si>
  <si>
    <t>Män, Fyllning av en yta på molar eller premolar</t>
  </si>
  <si>
    <t>Män, Fyllning av två ytor på molar eller premolar</t>
  </si>
  <si>
    <t>Män, Fyllning av tre eller flera ytor på molar eller premolar</t>
  </si>
  <si>
    <t>Män, Krona i plastiskt material, klinikframställd</t>
  </si>
  <si>
    <t>Kvinnor, Fyllning av en yta på framtand eller hörntand</t>
  </si>
  <si>
    <t>Kvinnor, Fyllning av två ytor på framtand eller hörntand</t>
  </si>
  <si>
    <t>Kvinnor, Fyllning av tre eller flera ytor på framtand eller hörntand</t>
  </si>
  <si>
    <t>Kvinnor, Fyllning av en yta på molar eller premolar</t>
  </si>
  <si>
    <t>Kvinnor, Fyllning av två ytor på molar eller premolar</t>
  </si>
  <si>
    <t>Kvinnor, Fyllning av tre eller flera ytor på molar eller premolar</t>
  </si>
  <si>
    <t>Kvinnor, Krona i plastiskt material, klinikframställd</t>
  </si>
  <si>
    <t>Totalt, Fyllning av en yta på framtand eller hörntand</t>
  </si>
  <si>
    <t>Totalt, Fyllning av två ytor på framtand eller hörntand</t>
  </si>
  <si>
    <t>Totalt, Fyllning av tre eller flera ytor på framtand eller hörntand</t>
  </si>
  <si>
    <t>Totalt, Fyllning av en yta på molar eller premolar</t>
  </si>
  <si>
    <t>Totalt, Fyllning av två ytor på molar eller premolar</t>
  </si>
  <si>
    <t>Totalt, Fyllning av tre eller flera ytor på molar eller premolar</t>
  </si>
  <si>
    <t>Totalt, Krona i plastiskt material, klinikframställd</t>
  </si>
  <si>
    <t>Tabell 25B. Andel personer som har fått en fyllningsåtgärd utförd, bland personer som har besökt tandvården, 2015 och 2024, efter ålder</t>
  </si>
  <si>
    <t>Table 25B. Percentage of people who have received a filling treatment, among people who have visited dental care, 2015 and 2024, by age</t>
  </si>
  <si>
    <t>Tabell 25C. Andel bland befolkningen som har fått en fyllningsåtgärd utförd, 2015 och 2024, efter ålder</t>
  </si>
  <si>
    <t>Table 25C. Proportion among the population who have received a filling treatment, 2015 and 2024, by age</t>
  </si>
  <si>
    <t>Tabell 26A. Antal personer som har fått en fyllningsåtgärd utförd, 2015 och 2024, per län</t>
  </si>
  <si>
    <t>Table 26A. Number of persons, who have received filling treatment in 2015 and 2024, by county</t>
  </si>
  <si>
    <t>Tabell 26B. Andel personer som har fått en fyllningsåtgärd utförd, bland personer som har besökt tandvården, 2015 och 2024, efter län, åldersstandardiserade andelar</t>
  </si>
  <si>
    <t xml:space="preserve">Table 26B. Percentage of people who have received a filling treatment, among people who have visited dental care, 2015 and 2024, by county, age-standardised </t>
  </si>
  <si>
    <t>Tabell 26C. Andel bland befolkningen som har fått en fyllningsåtgärd utförd, 2014 och 2023, efter län, åldersstandardiserade andelar</t>
  </si>
  <si>
    <t xml:space="preserve">Table 26C.  Proportion among the population who have received a filling treatment, 2014 and 2023, by county, age-standardised </t>
  </si>
  <si>
    <t>Sidan innehåller tabell 27A och 27B. Sidan innehåller även en knapp med en hyperlänk som tar dig tillbaka till innehållsförteckningen</t>
  </si>
  <si>
    <t>Tabell 27A. Antal personer som har fått en fyllningsåtgärd utförd, 2015 och 2024, efter vårdgivarkategori och ålder</t>
  </si>
  <si>
    <t>Table 27A. Number of persons who have received a filling treatment, 2015 and 2024, by caregiver category and age</t>
  </si>
  <si>
    <t>Män, Region, 
Fyllning av en yta på framtand eller hörntand</t>
  </si>
  <si>
    <t>Män, Region, 
Fyllning av två ytor på framtand eller hörntand</t>
  </si>
  <si>
    <t>Män, Region, 
Fyllning av tre eller flera ytor på framtand eller hörntand</t>
  </si>
  <si>
    <t>Män, Region, 
Fyllning av en yta på molar eller premolar</t>
  </si>
  <si>
    <t>Män, Region, 
Fyllning av två ytor på molar eller premolar</t>
  </si>
  <si>
    <t>Män, Region, 
Fyllning av tre eller flera ytor på molar eller premolar</t>
  </si>
  <si>
    <t>Män, Region, 
Krona i plastiskt material, klinikframställd</t>
  </si>
  <si>
    <t>Män, Privat, 
Fyllning av en yta på framtand eller hörntand</t>
  </si>
  <si>
    <t>Män, Privat, 
Fyllning av två ytor på framtand eller hörntand</t>
  </si>
  <si>
    <t>Män, Privat, 
Fyllning av tre eller flera ytor på framtand eller hörntand</t>
  </si>
  <si>
    <t>Män, Privat, 
Fyllning av en yta på molar eller premolar</t>
  </si>
  <si>
    <t>Män, Privat, 
Fyllning av två ytor på molar eller premolar</t>
  </si>
  <si>
    <t>Män, Privat, 
Fyllning av tre eller flera ytor på molar eller premolar</t>
  </si>
  <si>
    <t>Män, Privat, 
Krona i plastiskt material, klinikframställd</t>
  </si>
  <si>
    <t>Kvinnor, Region, 
Fyllning av en yta på framtand eller hörntand</t>
  </si>
  <si>
    <t>Kvinnor, Region, 
Fyllning av två ytor på framtand eller hörntand</t>
  </si>
  <si>
    <t>Kvinnor, Region, 
Fyllning av tre eller flera ytor på framtand eller hörntand</t>
  </si>
  <si>
    <t>Kvinnor, Region, 
Fyllning av en yta på molar eller premolar</t>
  </si>
  <si>
    <t>Kvinnor, Region, 
Fyllning av två ytor på molar eller premolar</t>
  </si>
  <si>
    <t>Kvinnor, Region, 
Krona i plastiskt material, klinikframställd</t>
  </si>
  <si>
    <t>Kvinnor, Region, 
Fyllning av tre eller flera ytor på molar eller premolar</t>
  </si>
  <si>
    <t>Kvinnor, Privat, 
Fyllning av en yta på framtand eller hörntand</t>
  </si>
  <si>
    <t>Kvinnor, Privat, 
Fyllning av två ytor på framtand eller hörntand</t>
  </si>
  <si>
    <t>Kvinnor, Privat, 
Fyllning av tre eller flera ytor på framtand eller hörntand</t>
  </si>
  <si>
    <t>Kvinnor, Privat, 
Fyllning av en yta på molar eller premolar</t>
  </si>
  <si>
    <t>Kvinnor, Privat, 
Fyllning av två ytor på molar eller premolar</t>
  </si>
  <si>
    <t>Kvinnor, Privat, 
Fyllning av tre eller flera ytor på molar eller premolar</t>
  </si>
  <si>
    <t>Kvinnor, Privat, 
Krona i plastiskt material, klinikframställd</t>
  </si>
  <si>
    <t>Totalt, Region, 
Fyllning av en yta på framtand eller hörntand</t>
  </si>
  <si>
    <t>Totalt, Region, 
Fyllning av två ytor på framtand eller hörntand</t>
  </si>
  <si>
    <t>Totalt, Region,
Fyllning av tre eller flera ytor på framtand eller hörntand</t>
  </si>
  <si>
    <t>Totalt, Region, 
Fyllning av en yta på molar eller premolar</t>
  </si>
  <si>
    <t>Totalt, Region, 
Fyllning av två ytor på molar eller premolar</t>
  </si>
  <si>
    <t>Totalt, Region, 
Fyllning av tre eller flera ytor på molar eller premolar</t>
  </si>
  <si>
    <t>Totalt, Region, 
Krona i plastiskt material, klinikframställd</t>
  </si>
  <si>
    <t>Totalt, Privat, 
Fyllning av en yta på framtand eller hörntand</t>
  </si>
  <si>
    <t>Totalt, Privat, 
Fyllning av två ytor på framtand eller hörntand</t>
  </si>
  <si>
    <t>Totalt, Privat, 
Fyllning av tre eller flera ytor på framtand eller hörntand</t>
  </si>
  <si>
    <t>Totalt, Privat, 
Fyllning av en yta på molar eller premolar</t>
  </si>
  <si>
    <t>Totalt, Privat, 
Fyllning av två ytor på molar eller premolar</t>
  </si>
  <si>
    <t>Totalt, Privat, 
Fyllning av tre eller flera ytor på molar eller premolar</t>
  </si>
  <si>
    <t>Totalt, Privat, 
Krona i plastiskt material, klinikframställd</t>
  </si>
  <si>
    <t>Tabell 27B. Andel personer som har fått en fyllningsåtgärd utförd, bland personer som har besökt tandvården, 2015 och 2024, efter vårdgivarkategori, åldersstandardiserade andelar</t>
  </si>
  <si>
    <t>Table 27B. Percentage of people who have received a filling treatment, among persons who have visited dental care, 2015 and 2024, by caregiver category, age-standardised  </t>
  </si>
  <si>
    <t>Sidan innehåller tabell 28A, 28B och 28C. Sidan innehåller även en knapp med en hyperlänk som tar dig tillbaka till innehållsförteckningen</t>
  </si>
  <si>
    <t>Tabell 28A. Antal personer, 35–79 år, som har fått en fyllningsåtgärd utförd, 2015 och 2024, efter utbildningsnivå</t>
  </si>
  <si>
    <t>Table 28A. Number of persons, 35–79 years, who have received a filling treatment, 2015 and 2024, by level of education</t>
  </si>
  <si>
    <r>
      <t xml:space="preserve">Eftergymnasial </t>
    </r>
    <r>
      <rPr>
        <b/>
        <sz val="8"/>
        <color indexed="8"/>
        <rFont val="Calibri"/>
        <family val="2"/>
      </rPr>
      <t>≥</t>
    </r>
    <r>
      <rPr>
        <b/>
        <sz val="8"/>
        <color indexed="8"/>
        <rFont val="Century Gothic"/>
        <family val="2"/>
      </rPr>
      <t xml:space="preserve"> 3 år</t>
    </r>
  </si>
  <si>
    <t xml:space="preserve">Table 28B. Percentage of people who have received a filling treatment, among people who have visited dental care, 35–79 years, 2015 and 2024, by level of education, age-standardised </t>
  </si>
  <si>
    <t>Tabell 28B. Andel personer som har fått en fyllningsåtgärd utförd, bland personer som ha besökt tandvården, 35–79 år, 2015 och 2024, efter utbildningsnivå, åldersstandardiserade andelar </t>
  </si>
  <si>
    <t xml:space="preserve">Table 28C. Percentage  among the population who have received a filling treatment, 35–79 years, 2015 and 2024, by level of education, age-standardised </t>
  </si>
  <si>
    <t>Tabell 28C. Andel bland befolkningen som har fått en fyllningsåtgärd utförd, 35–79 år, 2015 och 2024, efter utbildningsnivå, åldersstandardiserade andelar  </t>
  </si>
  <si>
    <t>Sidan innehåller tabell 29A, 29B och 29C. Sidan innehåller även en knapp med en hyperlänk som tar dig tillbaka till innehållsförteckningen</t>
  </si>
  <si>
    <t>Minst en fyllning, 
Antal personer</t>
  </si>
  <si>
    <t>Minst en fyllning, 
Andel (%) bland befolkningen</t>
  </si>
  <si>
    <t>Minst en fyllning, 
Andel (%) bland samtliga besökare</t>
  </si>
  <si>
    <t>Minst en fyllning p.g.a. primärkaries, 
Antal personer</t>
  </si>
  <si>
    <t>Minst en fyllning p.g.a. primärkaries, 
Andel (%) bland samtliga besökare</t>
  </si>
  <si>
    <t>Minst en fyllning p.g.a. primärkaries,
Andel (%) bland samtliga som gjort en fyllning</t>
  </si>
  <si>
    <t>Minst en fyllning p.g.a. sekundärkaries,
Antal personer</t>
  </si>
  <si>
    <t>Minst en fyllning p.g.a. sekundärkaries,
Andel (%) bland samtliga besökare</t>
  </si>
  <si>
    <t>Minst en fyllning p.g.a. sekundärkaries,
Andel (%) bland samtliga som gjort en fyllning</t>
  </si>
  <si>
    <t>Minst en fyllning p.g.a. fraktur eller förlust av tandsubstans, 
Antal personer</t>
  </si>
  <si>
    <t>Minst en fyllning p.g.a. fraktur eller förlust av tandsubstans, 
Andel (%) bland samtliga besökare</t>
  </si>
  <si>
    <t>Minst en fyllning p.g.a. fraktur eller förlust av tandsubstans, 
Andel (%) bland samtliga som gjort en fyllning</t>
  </si>
  <si>
    <t>Minst en fyllning p.g.a. fraktur eller förlust av fyllningsmaterial, 
Antal personer</t>
  </si>
  <si>
    <t>Minst en fyllning p.g.a. fraktur eller förlust av fyllningsmaterial, 
Andel (%) bland samtliga besökare</t>
  </si>
  <si>
    <t>Minst en fyllning p.g.a. fraktur eller förlust av fyllningsmaterial, 
Andel (%) bland samtliga som gjort en fyllning</t>
  </si>
  <si>
    <t>Minst en fyllning p.g.a. annan orsak, 
Antal personer</t>
  </si>
  <si>
    <t>Minst en fyllning p.g.a. annan orsak, 
Andel (%) bland samtliga besökare</t>
  </si>
  <si>
    <t>Minst en fyllning p.g.a. annan orsak, 
Andel (%) bland samtliga som gjort en fyllning</t>
  </si>
  <si>
    <t>Table 29B. Number and percentage of men that have had at least one filling made during 2024, by age and cause</t>
  </si>
  <si>
    <t>Tabell 29B. Antal och andel män som gjort minst en fyllning under 2024, efter ålder och orsak</t>
  </si>
  <si>
    <t>Tabell 29A. Antal och andel personer som gjort minst en fyllning under 2024, efter ålder och orsak</t>
  </si>
  <si>
    <t>Table 29A. Number and percentage of persons that have had at least one filling made during 2024, by age and cause</t>
  </si>
  <si>
    <t>Tabell 29C. Antal och andel kvinnor som gjort minst en fyllning under 2024, efter ålder och orsak</t>
  </si>
  <si>
    <t>Table 29C. Number and percentage of women that have had at least one filling made during 2024, by age and cause</t>
  </si>
  <si>
    <t>Sidan innehåller tabell 30A, 30B och 30C. Sidan innehåller även en knapp med en hyperlänk som tar dig tillbaka till innehållsförteckningen</t>
  </si>
  <si>
    <t>Tabell 30A. Antal och andel personer, 24 år och äldre, som gjort minst en fyllning under 2024, efter län och orsak. Åldersstandardiserade andelar</t>
  </si>
  <si>
    <t>Table 30A. Number and percentage of persons, aged 24 and older, that have had at least one filling made during 2024, by county and cause, age-standardised rates</t>
  </si>
  <si>
    <t>Table 30B. Number and percentage of men, aged 24 and older, that have had at least one filling made during 2024, by county and cause, age-standardised rates</t>
  </si>
  <si>
    <t>Tabell 30B. Antal och andel män, 24 år och äldre, som gjort minst en fyllning under 2024, efter län och orsak. Åldersstandardiserade andelar</t>
  </si>
  <si>
    <t>Table 30C. Number and percentage of women, aged 24 and older, that have had at least one filling made during 2024, by county and cause, age-standardised rates</t>
  </si>
  <si>
    <t>Tabell 30C. Antal och andel kvinnor, 24 år och äldre, som gjort minst en fyllning under 2024, efter län och orsak. Åldersstandardiserade andelar</t>
  </si>
  <si>
    <t>Table 31A. Number and percentage of persons, aged 24 and older, that have had at least one filling made during 2024, by care provider category and cause. Age-standardised rates</t>
  </si>
  <si>
    <t>Tabell 31A. Antal och andel personer, 24 år och äldre, som gjort minst en fyllning under 2024, efter vårdgivarkategori och orsak. Åldersstandardiserade andelar</t>
  </si>
  <si>
    <t>Sidan innehåller tabell 31A, 31B och 31C. Sidan innehåller även en knapp med en hyperlänk som tar dig tillbaka till innehållsförteckningen</t>
  </si>
  <si>
    <t>Tabell 31B. Antal och andel män, 24 år och äldre, som gjort minst en fyllning under 2024, efter vårdgivarkategori och orsak. Åldersstandardiserade andelar</t>
  </si>
  <si>
    <t>Table 31B. Number and percentage of men, aged 24 and older, that have had at least one filling made during 2024, by care provider category and cause. Age-standardised rates</t>
  </si>
  <si>
    <t>Tabell 31C. Antal och andel kvinnor, 24 år och äldre, som gjort minst en fyllning under 2024, efter vårdgivarkategori och orsak. Åldersstandardiserade andelar</t>
  </si>
  <si>
    <t>Table 31C. Number and percentage of women, aged 24 and older, that have had at least one filling made during 2024, by care provider category and cause. Age-standardised rates</t>
  </si>
  <si>
    <t>Tabell 32A. Antal och andel personer, 35–79 år, som gjort minst en fyllning under 2024, efter utbildningsnivå och orsak. Åldersstandardiserade andelar</t>
  </si>
  <si>
    <t>Table 32A. Number and percentage of persons, aged 35-79, that have had at least one filling made during 2024, by level of education and cause. Age-standardised rates</t>
  </si>
  <si>
    <t>Källa: Tandhälsoregistret, Socialstyrelsen och Utbildningsregistret, Statistiskmyndigheten SCB</t>
  </si>
  <si>
    <t>Table 32B. Number and percentage of men, aged 35-79, that have had at least one filling made during 2024, by level of education and cause. Age-standardised rates</t>
  </si>
  <si>
    <t>Tabell 32B. Antal och andel män, 35–79 år, som gjort minst en fyllning under 2024, efter utbildningsnivå och orsak. Åldersstandardiserade andelar</t>
  </si>
  <si>
    <t>Tabell 32C. Antal och andel kvinnor, 35–79 år, som gjort minst en fyllning under 2024, efter utbildningsnivå och orsak. Åldersstandardiserade andelar</t>
  </si>
  <si>
    <t>Table 32C. Number and percentage of women, aged 35-79, that have had at least one filling made during 2024, by level of education and cause. Age-standardised rates</t>
  </si>
  <si>
    <t>Sidan innehåller tabell 32A, 32B och 32C. Sidan innehåller även en knapp med en hyperlänk som tar dig tillbaka till innehållsförteckningen</t>
  </si>
  <si>
    <t>Tabell 34A. Utnyttjandet av Särskilt tandvårdsbidrag (STB) bland personer med Sjögrens syndrom, efter kön</t>
  </si>
  <si>
    <t>Table 34A. Use of the Special dental care allowance (STB) among persons with Sjogren's Syndrome, by sex</t>
  </si>
  <si>
    <t>Sidan innehåller tabell 34A, 34B, 34C och 34D. Sidan innehåller även en knapp med en hyperlänk som tar dig tillbaka till innehållsförteckningen</t>
  </si>
  <si>
    <t>Prevalens Sjögrens syndrom*, Antal</t>
  </si>
  <si>
    <t xml:space="preserve">Källa: Tandhälsoregistret och Patientregistret, Socialstyrelsen </t>
  </si>
  <si>
    <t>* 25 år eller äldre år 2024</t>
  </si>
  <si>
    <t>Tabell 34B. Utnyttjandet av Särskilt tandvårdsbidrag (STB) bland personer med Crohns sjukdom, efter kön</t>
  </si>
  <si>
    <t>Table 34B. Use of the Special dental care allowance (STB) among persons with Crohn Disease, by sex</t>
  </si>
  <si>
    <t>Prevalens Crohns sjukdom*, Antal</t>
  </si>
  <si>
    <t>Tabell 34C. Utnyttjandet av Särskilt tandvårdsbidrag (STB) bland personer med cystisk fibros, efter kön</t>
  </si>
  <si>
    <t>Table 34C. Use of the Special dental care allowance (STB) among persons with Cystic Fibrosis, by sex</t>
  </si>
  <si>
    <t>Prevalens cystisk fibros*, Antal</t>
  </si>
  <si>
    <t>Tabell 34D. Utnyttjandet av Särskilt tandvårdsbidrag (STB) bland personer med ulcerös kolit, efter kön</t>
  </si>
  <si>
    <t>Table 34D. Use of the Special dental care allowance (STB) among persons with Ulcerative Colitis, by sex</t>
  </si>
  <si>
    <t>Prevalens ulcerös kolit*, Antal</t>
  </si>
  <si>
    <t>Tabell 35A. Median och percentiler av antal kvarvarande, antal intakta och antal ej intakta tänder hos personer som besökte tandvården 2024, efter ålder</t>
  </si>
  <si>
    <t>Table 35A. Median and percentiles of the number of remaining, intact and non-intact teeth among patients 2024, by age</t>
  </si>
  <si>
    <t>Tabell 35B. Median och percentiler av antal kvarvarande, antal intakta och antal ej intakta tänder hos personer som besökte tandvården 2015, efter ålder</t>
  </si>
  <si>
    <t>Table 35B. Median and percentiles of the number of remaining, intact and non-intact teeth among patients 2015, by age</t>
  </si>
  <si>
    <t>Antal kvarvarande tänder 
Median</t>
  </si>
  <si>
    <t>Antal intakta tänder 
Median</t>
  </si>
  <si>
    <t>Antal ej intakta tänder 
Median</t>
  </si>
  <si>
    <r>
      <t>Antal kvarvarande tänder 
P</t>
    </r>
    <r>
      <rPr>
        <vertAlign val="subscript"/>
        <sz val="8"/>
        <color theme="1"/>
        <rFont val="Noto Sans"/>
        <family val="2"/>
        <scheme val="minor"/>
      </rPr>
      <t>10</t>
    </r>
  </si>
  <si>
    <r>
      <t>Antal kvarvarande tänder 
P</t>
    </r>
    <r>
      <rPr>
        <vertAlign val="subscript"/>
        <sz val="8"/>
        <color theme="1"/>
        <rFont val="Noto Sans"/>
        <family val="2"/>
        <scheme val="minor"/>
      </rPr>
      <t>25</t>
    </r>
  </si>
  <si>
    <r>
      <t>Antal kvarvarande tänder 
P</t>
    </r>
    <r>
      <rPr>
        <vertAlign val="subscript"/>
        <sz val="8.5"/>
        <color theme="1"/>
        <rFont val="Noto Sans"/>
        <family val="2"/>
        <scheme val="minor"/>
      </rPr>
      <t>75</t>
    </r>
  </si>
  <si>
    <r>
      <t>Antal kvarvarande tänder 
P</t>
    </r>
    <r>
      <rPr>
        <vertAlign val="subscript"/>
        <sz val="8.5"/>
        <color theme="1"/>
        <rFont val="Noto Sans"/>
        <family val="2"/>
        <scheme val="minor"/>
      </rPr>
      <t>90</t>
    </r>
  </si>
  <si>
    <r>
      <t>Antal intakta tänder 
P</t>
    </r>
    <r>
      <rPr>
        <vertAlign val="subscript"/>
        <sz val="8"/>
        <color theme="1"/>
        <rFont val="Noto Sans"/>
        <family val="2"/>
        <scheme val="minor"/>
      </rPr>
      <t>10</t>
    </r>
  </si>
  <si>
    <r>
      <t>Antal intakta tänder 
P</t>
    </r>
    <r>
      <rPr>
        <vertAlign val="subscript"/>
        <sz val="8"/>
        <color theme="1"/>
        <rFont val="Noto Sans"/>
        <family val="2"/>
        <scheme val="minor"/>
      </rPr>
      <t>25</t>
    </r>
  </si>
  <si>
    <r>
      <t>Antal intakta tänder 
P</t>
    </r>
    <r>
      <rPr>
        <vertAlign val="subscript"/>
        <sz val="8"/>
        <color theme="1"/>
        <rFont val="Noto Sans"/>
        <family val="2"/>
        <scheme val="minor"/>
      </rPr>
      <t>75</t>
    </r>
  </si>
  <si>
    <r>
      <t>Antal intakta tänder 
P</t>
    </r>
    <r>
      <rPr>
        <vertAlign val="subscript"/>
        <sz val="8"/>
        <color theme="1"/>
        <rFont val="Noto Sans"/>
        <family val="2"/>
        <scheme val="minor"/>
      </rPr>
      <t>90</t>
    </r>
  </si>
  <si>
    <r>
      <t>Antal ej intakta tänder 
P</t>
    </r>
    <r>
      <rPr>
        <vertAlign val="subscript"/>
        <sz val="8"/>
        <color theme="1"/>
        <rFont val="Noto Sans"/>
        <family val="2"/>
        <scheme val="minor"/>
      </rPr>
      <t>10</t>
    </r>
  </si>
  <si>
    <r>
      <t>Antal ej intakta tänder 
P</t>
    </r>
    <r>
      <rPr>
        <vertAlign val="subscript"/>
        <sz val="8"/>
        <color theme="1"/>
        <rFont val="Noto Sans"/>
        <family val="2"/>
        <scheme val="minor"/>
      </rPr>
      <t>25</t>
    </r>
  </si>
  <si>
    <r>
      <t>Antal ej intakta tänder 
P</t>
    </r>
    <r>
      <rPr>
        <vertAlign val="subscript"/>
        <sz val="8"/>
        <color theme="1"/>
        <rFont val="Noto Sans"/>
        <family val="2"/>
        <scheme val="minor"/>
      </rPr>
      <t>75</t>
    </r>
  </si>
  <si>
    <r>
      <t>Antal ej intakta tänder 
P</t>
    </r>
    <r>
      <rPr>
        <vertAlign val="subscript"/>
        <sz val="8"/>
        <color theme="1"/>
        <rFont val="Noto Sans"/>
        <family val="2"/>
        <scheme val="minor"/>
      </rPr>
      <t>90</t>
    </r>
  </si>
  <si>
    <t>Sidan innehåller tabell 36A, 36B och 36C. Sidan innehåller även en knapp med en hyperlänk som tar dig tillbaka till innehållsförteckningen</t>
  </si>
  <si>
    <t>Tabell 36A. Skattad* andel tandlösa i befolkningen, personer 60 år och äldre, efter utbildningsnivå</t>
  </si>
  <si>
    <t>Table 36A. Estimated proportion of edentulous people, 60 years and older, by level of education</t>
  </si>
  <si>
    <t>Förgymnasial 
Tandlös (%)</t>
  </si>
  <si>
    <t>Gymnasial 
Tandlös (%)</t>
  </si>
  <si>
    <t>Totalt 
Tandlös (%)</t>
  </si>
  <si>
    <t>60–69</t>
  </si>
  <si>
    <t>70–79</t>
  </si>
  <si>
    <t>80–89</t>
  </si>
  <si>
    <t>90–</t>
  </si>
  <si>
    <t>*Under fliken Definitioner och mått förklaras hur skattningen gjorts.</t>
  </si>
  <si>
    <t>Tabell 36B. Skattad* andel tandlösa i befolkningen, män 60 år och äldre, efter utbildningsnivå</t>
  </si>
  <si>
    <t>Tabell 36B. Estimated proportion of edentulous people, men 60 years and older, by level of education</t>
  </si>
  <si>
    <t>Tabell 36C. Skattad* andel tandlösa i befolkningen, kvinnor 60 år och äldre, efter utbildningsnivå</t>
  </si>
  <si>
    <t>Table 36C. Estimated proportion of edentulous people, women 60 years and older, by level of education</t>
  </si>
  <si>
    <t>Sidan innehåller tabell 37A, 37B och 37C. Sidan innehåller även en knapp med en hyperlänk som tar dig tillbaka till innehållsförteckningen</t>
  </si>
  <si>
    <t>Tabell 37A. Skattad* andel personer i befolkningen, med 20 eller fler egna tänder, 60 år och äldre, efter utbildningsnivå</t>
  </si>
  <si>
    <t>Table 37A. Estimated prevalence of number of persons with 20 or more natural teeth, 60 years and older, by level of education</t>
  </si>
  <si>
    <t>Tabell 37B. Skattad* andel personer i befolkningen, med 20 eller fler egna tänder, män 60 år och äldre, efter utbildningsnivå</t>
  </si>
  <si>
    <t>Table 37B. Estimated prevalence of number of persons with 20 or more natural teeth, men 60 years and older, by level of education</t>
  </si>
  <si>
    <t>Tabell 37C. Skattad* andel personer i befolkningen, med 20 eller fler egna tänder, kvinnor 60 år och äldre, efter utbildningsnivå</t>
  </si>
  <si>
    <t>Table 37C. Estimated prevalence of number of persons with 20 or more natural teeth, women 60 years and older, by level of education</t>
  </si>
  <si>
    <t>Sidan innehåller tabell 38. Sidan innehåller även en knapp med en hyperlänk som tar dig tillbaka till innehållsförteckningen</t>
  </si>
  <si>
    <t>Besökstyp</t>
  </si>
  <si>
    <t>Endast akut</t>
  </si>
  <si>
    <t>24-29</t>
  </si>
  <si>
    <t>85+</t>
  </si>
  <si>
    <t>Eftergymnasial 3 år eller längre</t>
  </si>
  <si>
    <t>Övriga besök</t>
  </si>
  <si>
    <t>Alla besök</t>
  </si>
  <si>
    <t>Alla utbildningsnivåer</t>
  </si>
  <si>
    <t>Tabell 38. Median och percentiler av antal kvarvarande, antal intakta och antal ej intakta tänder hos personer som besökte tandvården 2024 och 2015, efter kön, besökstyp, utbildningsnivå, och åldersklass</t>
  </si>
  <si>
    <t>Table 38. Median and percentiles of the number of remaining, intact and non-intact teeth among patients 2024 and 2015, by sex, type of visit, level of education, and agegroup</t>
  </si>
  <si>
    <r>
      <t>Antal kvarvarande tänder 
P</t>
    </r>
    <r>
      <rPr>
        <vertAlign val="subscript"/>
        <sz val="8"/>
        <color theme="1"/>
        <rFont val="Noto Sans"/>
        <family val="2"/>
        <scheme val="minor"/>
      </rPr>
      <t>75</t>
    </r>
  </si>
  <si>
    <r>
      <t>Antal kvarvarande tänder 
P</t>
    </r>
    <r>
      <rPr>
        <vertAlign val="subscript"/>
        <sz val="8"/>
        <color theme="1"/>
        <rFont val="Noto Sans"/>
        <family val="2"/>
        <scheme val="minor"/>
      </rPr>
      <t>90</t>
    </r>
  </si>
  <si>
    <t>Eftergymnasial &lt; 3 år 
Tandlös (%)</t>
  </si>
  <si>
    <t>Eftergymnasial ≥ 3 år 
Tandlös (%)</t>
  </si>
  <si>
    <t>Män (%) 
periimplantit</t>
  </si>
  <si>
    <t>Män (%)
Parodontit*</t>
  </si>
  <si>
    <t>Män (%) 
Parodontit**</t>
  </si>
  <si>
    <t>Män (%) 
Kavitet på grund av karies</t>
  </si>
  <si>
    <t>Kvinnor (%) 
periimplantit</t>
  </si>
  <si>
    <t>Kvinnor (%) 
Parodontit*</t>
  </si>
  <si>
    <t>Kvinnor (%) 
Parodontit**</t>
  </si>
  <si>
    <t>Kvinnor (%) 
Kavitet på grund av karies</t>
  </si>
  <si>
    <t>Totalt (%) 
periimplantit</t>
  </si>
  <si>
    <t>Totalt (%) 
Parodontit*</t>
  </si>
  <si>
    <t>Totalt (%) 
Parodontit**</t>
  </si>
  <si>
    <t>Totalt (%) 
Kavitet på grund av karies</t>
  </si>
  <si>
    <t>Män (%) 
Tandslitage på grund av 
erosion, abrasion eller attrition</t>
  </si>
  <si>
    <t>Kvinnor (%) 
Tandslitage på grund av 
erosion, abrasion eller attrition</t>
  </si>
  <si>
    <t>Totalt (%) 
Tandslitage på grund av 
erosion, abrasion eller attrition</t>
  </si>
  <si>
    <t>Män (%) 
Förgymnasial</t>
  </si>
  <si>
    <t>Män (%) 
Gymnasial</t>
  </si>
  <si>
    <t>Män (%) 
Eftergymnasial &lt; 3 år</t>
  </si>
  <si>
    <t>Män (%) 
Eftergymnasial ≥ 3 år</t>
  </si>
  <si>
    <t>Män (%) 
Totalt</t>
  </si>
  <si>
    <t>Kvinnor (%) 
Förgymnasial</t>
  </si>
  <si>
    <t>Kvinnor (%) 
Gymnasial</t>
  </si>
  <si>
    <t>Kvinnor (%) 
Eftergymnasial &lt; 3 år</t>
  </si>
  <si>
    <t>Kvinnor (%) 
Eftergymnasial ≥ 3 år</t>
  </si>
  <si>
    <t>Kvinnor (%) 
Totalt</t>
  </si>
  <si>
    <t>Totalt (%) 
Förgymnasial</t>
  </si>
  <si>
    <t>Totalt (%) 
Gymnasial</t>
  </si>
  <si>
    <t>Totalt (%) 
Eftergymnasial &lt; 3 år</t>
  </si>
  <si>
    <t>Totalt (%) 
Eftergymnasial ≥ 3 år</t>
  </si>
  <si>
    <t>Totalt (%) 
Totalt</t>
  </si>
  <si>
    <t>Män (%) 
Parodontit*</t>
  </si>
  <si>
    <t>Män (%) 
Förhöjd risk för karies eller initialkaries</t>
  </si>
  <si>
    <t>Kvinnor (%) 
Förhöjd risk för karies eller initialkaries</t>
  </si>
  <si>
    <t>Totalt (%) 
Förhöjd risk för karies eller initialkaries</t>
  </si>
  <si>
    <t>Sidan innehåller tabell 33. Sidan innehåller även en knapp med en hyperlänk som tar dig tillbaka till innehållsförteckningen</t>
  </si>
  <si>
    <t>Skäl till bidrag</t>
  </si>
  <si>
    <t>Crohns sjukdom</t>
  </si>
  <si>
    <t>Cystisk firbros</t>
  </si>
  <si>
    <t>Genomgången organtransplantation</t>
  </si>
  <si>
    <t>Immunosuppression pga läkemedelsbeh.</t>
  </si>
  <si>
    <t>KOL och syrgas eller näringsdryck</t>
  </si>
  <si>
    <t>Muntorrhet pga läkemedelsbehandling</t>
  </si>
  <si>
    <t>Muntorrhet pga strålbehandling</t>
  </si>
  <si>
    <t>Pågående dialysbehandling</t>
  </si>
  <si>
    <t>Sjögrens syndrom</t>
  </si>
  <si>
    <t>Svårinställd diabetes</t>
  </si>
  <si>
    <t>Tarmsvikt</t>
  </si>
  <si>
    <t>Ulcerös kolit</t>
  </si>
  <si>
    <t>Totalt, 2024</t>
  </si>
  <si>
    <t>Kvinnor, 
2015</t>
  </si>
  <si>
    <t>Kvinnor, 
2016</t>
  </si>
  <si>
    <t>Kvinnor, 
2017</t>
  </si>
  <si>
    <t>Män, 2018</t>
  </si>
  <si>
    <t>Kvinnor, 
2018</t>
  </si>
  <si>
    <t>Totalt, 2018</t>
  </si>
  <si>
    <t>Män, 2019</t>
  </si>
  <si>
    <t>Kvinnor, 
2019</t>
  </si>
  <si>
    <t>Totalt, 2019</t>
  </si>
  <si>
    <t>Män, 2010</t>
  </si>
  <si>
    <t>Kvinnor, 
2020</t>
  </si>
  <si>
    <t>Totalt, 202</t>
  </si>
  <si>
    <t>Män, 2020</t>
  </si>
  <si>
    <t>Kvinnor, 
2021</t>
  </si>
  <si>
    <t>Totalt, 2021</t>
  </si>
  <si>
    <t>Män, 2021</t>
  </si>
  <si>
    <t>Kvinnor, 
2022</t>
  </si>
  <si>
    <t>Totalt, 2022</t>
  </si>
  <si>
    <t>Män, 2022</t>
  </si>
  <si>
    <t>Kvinnor, 
2023</t>
  </si>
  <si>
    <t>Totalt, 2023</t>
  </si>
  <si>
    <t>Män, 2023</t>
  </si>
  <si>
    <t>Table 33. Number of persons, 24 years and older, who have used the Special dental care allowance (STB) 2015–2024, by reason for allowance</t>
  </si>
  <si>
    <t>Män, 
2015</t>
  </si>
  <si>
    <t>Totalt, 
2015</t>
  </si>
  <si>
    <t>Män, 
2016</t>
  </si>
  <si>
    <t>Totalt, 
2016</t>
  </si>
  <si>
    <t>Män, 
2017</t>
  </si>
  <si>
    <t>Totalt, 
2017</t>
  </si>
  <si>
    <t>** Personer som har utnyttjat STB minst 1 gång under perioden 2015-2024</t>
  </si>
  <si>
    <t>Inte besökt tandvården mellan åren 2015 och 2024, %</t>
  </si>
  <si>
    <t>Utnjyttjat STB minst 1 gång 2015–2024 (bland samtliga med sjukdomen), %</t>
  </si>
  <si>
    <t>Utnjyttjat STB minst 1 gång 2015–2024 (bland besökare), %</t>
  </si>
  <si>
    <t>Antal besök med förebyggande åtgärder 2015–2024, bland personer som utnyttjat STB**, Genomsnitt per person</t>
  </si>
  <si>
    <t>Antal besök med förebyggande åtgärder 2015–2024, bland personer som inte utnyttjat STB, Genomsnitt per person</t>
  </si>
  <si>
    <t>** Personer som har utnyttjat STB minst 1 gång under perioden 2015–2024</t>
  </si>
  <si>
    <t>En person kan förekomma i flera kategorier som specificerar skäl till bidrag. Därmed motsvarar inte totalen antalet unika personer som nyttjat STB.</t>
  </si>
  <si>
    <t>Tabell 33. Antal personer, 24 år och äldre, som har nyttjat särskilt tandvårdsbidrag (STB) 2015–2024, efter skäl till bidrag</t>
  </si>
  <si>
    <t>Procentuell fördelning av vårdgivarkategori för senaste tandvårdsbesöket 2024, efter ålder och län</t>
  </si>
  <si>
    <t>Distribution of care provider category for latest dental care visit 2024, by age and county</t>
  </si>
  <si>
    <t>Antal basundersökningar per person under perioden 2015-2024, bland dem som gjort minst 1 basundersökning under perioden</t>
  </si>
  <si>
    <t>Number of regular examinations per person during the period 2015-2024, among those who had at least one regular examination during the period</t>
  </si>
  <si>
    <t>Andel personer, inom respektive åldersgrupp, som gjort minst en fyllning, rotbehandling, krona, extraktion eller satt in minst ett implantat, bland personer som besökt tandvården under 2024</t>
  </si>
  <si>
    <t>Percentage of persons, within each age group, who made at least one filling, root treatment, crown, extraction or inserted at least one implant, among persons who visited dental care in 2024</t>
  </si>
  <si>
    <t>Percentage of people in each county who made at least one filling, root treatment, crown, extraction or inserted at least one implant, among persons who visited dental care in 2024, 24 years and older, age-standardised rates</t>
  </si>
  <si>
    <t>Andel personer, inom respektive län, som gjort minst en fyllning, rotbehandling, krona, extraktion eller satt in minst ett implantat, bland personer som besökt tandvården under 2024, 24 år och äldre, åldersstandardiserade andelar</t>
  </si>
  <si>
    <t>Andel personer, inom respektive vårdgivarkategori, som gjort minst en fyllning, rotbehandling, krona, extraktion eller satt in minst ett implantat 2024,  24 år och äldre, åldersstandardiserade andelar</t>
  </si>
  <si>
    <t>Percentage of persons, within each care provider category, who made at least one filling, root treatment, crown, extraction or inserted at least one implant 2024, 24 years and older, age-standardised rates</t>
  </si>
  <si>
    <t>Besök hos tandvården p.g.a. tillstånd och besvär som behöver åtgärdas omgående.</t>
  </si>
  <si>
    <t>Procentuell fördelning av vårdgivarkategori för senast utförda basundersökning  under 2024, efter ålder och län</t>
  </si>
  <si>
    <t>Distribution of care provider category among persons who have had a regular examination during 2024, by age and county</t>
  </si>
  <si>
    <t>Andel personer, inom respektive utbildningsnivå, som gjort minst en fyllning, en rotbehandling, en extraktion eller satt in minst ett implantat, bland personer som besökt tandvården under 2024, 35-79 år, åldersstandardiserade andelar</t>
  </si>
  <si>
    <t>Percentage of persons, at the respective level of education, who made at least one filling, a root treatment, an extraction or inserted at least one implant, among persons who visited dental care in 2024, 35-79 years, age-standardised rates</t>
  </si>
  <si>
    <t>Antal och andel personer, 24 år och äldre, som gjort minst en fyllning, rotbehandling, krona, extraktion eller satt in minst ett implantat 2015–2024</t>
  </si>
  <si>
    <t>Number and percentage of persons, aged 24 and older, that have had at least one filling, root canal treatment, crown, extraction or an implant made,  2015–2024</t>
  </si>
  <si>
    <t>Andel personer, inom respektive åldersgrupp, som behandlats vid minst ett tillfälle för periimplantit, parodontit, tandslitage eller kavitet p.g.a. karies, bland dem som har besökt tandvården under 2024 och 2015</t>
  </si>
  <si>
    <t>Percentage of persons, within the respective age group, treated at least one occasion for periimplantation, periodontitis, dental wear or cavity due to caries, among those who have visited dental care in 2024 and 2015</t>
  </si>
  <si>
    <t>Andel personer, inom respektive län, som behandlats vid minst ett tillfälle för periimplantit, parodontit, tandslitage eller kavitet p.g.a. karies, bland dem som har besökt tandvården under 2024 och 2015, 24 år och äldre, åldersstandardiserade andelar</t>
  </si>
  <si>
    <t>Percentage of persons, within each county, that have been treated at least once or periimplantitis, perodontitis, tooth wear or cavity due to caries, among those who have visited a dental clinic during 2024 and 2015, 24 years and older, age-standardised rates</t>
  </si>
  <si>
    <t>Andel personer, inom respektive vårdgivarkategori, som behandlats vid minst ett tillfälle för periimplantit, parodontit, tandslitage eller kavitet p.g.a. karies 2024 och 2015, 24 år och äldre, åldersstandardiserade andelar</t>
  </si>
  <si>
    <t>Percentage of persons, within each care provider category, that have been treated at least once for periimplantation, periodontitis, dental wear or cavity due to karies 2024 and 2015, 24 years and older, age-standardised rates</t>
  </si>
  <si>
    <t>Andel personer, inom respektive utbildningsnivå, som behandlats vid minst ett tillfälle för periimplantit, parodontit, tandslitage eller kavitet p.g.a. karies, bland dem som har besökt tandvården under 2024 och 2015, 35–79 år, åldersstandardiserade andelar</t>
  </si>
  <si>
    <t>Percentage of persons, within the respective education level, that have been treated at least once for periimplantation, periodontitis, dental wear or cavity due to caries, among those who have visited dental care in 2024 and 2015, 35-79 years, age-standardised rates</t>
  </si>
  <si>
    <t>Antal personer som har fått en fyllningsåtgärd utförd, 2015 och 2024, efter ålder</t>
  </si>
  <si>
    <t>Number of persons, who have received filling treatment 2015 och 2024, by age</t>
  </si>
  <si>
    <t>Antal personer som har fått en fyllningsåtgärd utförd, 2015 och 2024, efter län</t>
  </si>
  <si>
    <t>Number of persons, who have received filling treatment, 2015 and 2024, by county</t>
  </si>
  <si>
    <t>Andel personer som har fått en fyllningsåtgärd utförd, bland personer som ha besökt tandvården, 2015 och 2024, efter vårdgivarkategori, åldersstandardiserade andelar</t>
  </si>
  <si>
    <t xml:space="preserve">Percentage of people who have received a filling treatment, among persons who have visited dental care, 2015 and 2024, by caregiver category, age-standardised </t>
  </si>
  <si>
    <t>Number of persons who have received a filling treatment, 2015 and 2024, by level of education</t>
  </si>
  <si>
    <t>Antal personer som har fått en fyllningsåtgärd utförd, 2015 och 2024, efter utbildningsnivå</t>
  </si>
  <si>
    <t>Antal och andel personer som gjort minst en fyllning under 2024, efter ålder och orsak</t>
  </si>
  <si>
    <t>Number and percentage of persons that have had at least one filling made during 2024, by age and cause</t>
  </si>
  <si>
    <t>Antal och andel personer, 24 år och äldre, som gjort minst en fyllning under 2024, efter län och orsak. Åldersstandardiserade andelar</t>
  </si>
  <si>
    <t>Number and percentage of persons, aged 24 and older, that have had at least one filling made during 2024, by county and cause. Age-standardised rates</t>
  </si>
  <si>
    <t>Antal och andel personer, 24 år och äldre, som gjort minst en fyllning under 2024, efter vårdgivarkategori och orsak. Åldersstandardiserade andelar</t>
  </si>
  <si>
    <t>Number and percentage of persons, aged 24 and older, that have had at least one filling made during 2024, by care provider category and cause. Age-standardised rates</t>
  </si>
  <si>
    <t>Antal och andel personer, 35–79 år, som gjort minst en fyllning under 2024, efter utbildningsnivå och orsak. Åldersstandardiserade andelar</t>
  </si>
  <si>
    <t>Number and percentage of persons, aged 35-79, that have had at least one filling made during 2024, by level of education and cause. Age-standardised rates</t>
  </si>
  <si>
    <t xml:space="preserve">Antal personer som har nyttjat särskilt tandvårdsbidrag (STB) 2015–2024, efter skäl till bidrag. </t>
  </si>
  <si>
    <t xml:space="preserve">Number of persons who have used the special dental care allowance (STB) 2015–2024, by reason for allowance. </t>
  </si>
  <si>
    <t>Use of the special dental care allowance (STB) among persons with specific diseases, by gender, 2024.</t>
  </si>
  <si>
    <t>Nyttjande av särskilt tandvårdsbidrag (STB) bland personer med specifika sjukdomar, efter kön, 2024.</t>
  </si>
  <si>
    <t>Median och percentiler av antal kvarvarande, antal intakta och antal ej intakta tänder bland personer som besökte tandvården 2015 och 2024, efter ålder</t>
  </si>
  <si>
    <t>Median and percentiles of the number of remaining, intact and non-intact teeth among patients 2015 and 2024, by age</t>
  </si>
  <si>
    <t>Median och percentiler av antal kvarvarande, antal intakta och antal ej intakta tänder hos personer som besökte tandvården 2024 och 2015, efter kön, besökstyp, utbildningsnivå, och åldersklass</t>
  </si>
  <si>
    <t>Median and percentiles of the number of remaining, intact and non-intact teeth among patients 2024 and 2015, by sex, type of visit, level of education, and age group</t>
  </si>
  <si>
    <t>Gustav Arvidsson</t>
  </si>
  <si>
    <t>Tandvård som inte finns i registret är:
- Viss tandvård som utförs till hälso- och sjukvårdsavgift som avser:
       1) Tandvård som ett led i en sjukdomsbehandling.
       2) Oralkirurgi som kräver sjukhusresurser. 
-Åtgärder som inte ingår i det statliga tandvårdsstödet, t.ex. kosmetiska åtgärder.
-Tandvård för barn och unga vuxna.</t>
  </si>
  <si>
    <t>För ytterligare information om kvalitet och bortfall, se dokumentet ”Kvalitetsdeklaraton”. http://www.socialstyrelsen.se/globalassets/sharepoint-dokument/artikelkatalog/statistik/2023-9-8720-Kvalitetsdeklaration.pdf</t>
  </si>
  <si>
    <t>På den här sidan finns information om statistiken. Sidan innehåller även en knapp med en hyperlänk som tar dig tillbaka till innehållsförteckningen.</t>
  </si>
  <si>
    <t xml:space="preserve">Tandhälsoregistret inrättades 1 juli 2008 och omfattar tandvård som ges till vuxna inom ramen för det statliga ersättningssystemet, samt sedan 1 januari 2013 även viss tandvård som utförs till hälso- och sjukvårdsavgift. I den här statistikredovisningen ingår tandvård utförd inom det statliga tandvårdsstödet. Uppgifter om tandvård till hälso- och sjukvårdsavgift används dock i beräkningen av andel tandlösa och andel med 20+ antal tänder i befolkningen över 60 år. Tandvård till barn och unga vuxna inkluderas inte i registret. Fram till och med 2016 var tandvård gratis för barn och ungdomar från 0 till 19 år. Från 2017 har åldersspannet gradvis ökat och från och med 2019 är tandvård gratis för personer mellan 0 och 23 år. Detta innebär att mellan 2016 och 2019 har åldern för när en person inkluderas i tandhälsoregistret ökat från 20 år till 24 år. </t>
  </si>
  <si>
    <t>På den här sidan redovisasåtgärds- och tillståndskoder på engelska och svenska. Sidan innehåller även en knapp med en hyperlänk som tar dig tillbaka till innehållsförteckningen.</t>
  </si>
  <si>
    <t>Följande urval gjordes för att få fram gruppen som enbart gör akuta besök i tandvården: Patienter som gjort någon av följande åtgärder under perioderna 2022–2024, 2023–2024 eller 2024</t>
  </si>
  <si>
    <t>Tillstånd/Diagnosis</t>
  </si>
  <si>
    <t>Åtgärd/Intervention</t>
  </si>
  <si>
    <t>Bland patienterna med ovan listade åtgärder exkluderades de som gjort en eller flera av följande åtgärder under perioden 2022–2024:</t>
  </si>
  <si>
    <t>Kvinnor 2023-2024</t>
  </si>
  <si>
    <t>Kvinnor 2022–2024</t>
  </si>
  <si>
    <t>Totalt 2023–2024</t>
  </si>
  <si>
    <t>Sidan innehåller tabell 1A, 1B, 1C och 1D. Sidan innehåller även tre figurer, en informationsruta, samt en knapp med en hyperlänk som tar dig tillbaka till innehållsförteckningen.</t>
  </si>
  <si>
    <t>Sidan innehåller tabell 2A och 2B. Sidan innehåller även tre figurer, en informationsruta, samt en knapp med en hyperlänk som tar dig tillbaka till innehållsförteckningen</t>
  </si>
  <si>
    <t>På den här sidan finns en kodlista på svenska och engelska. Sidan innehåller även en informationsruta samt en knapp med en hyperlänk som tar dig tillbaka till innehållsförteckningen.</t>
  </si>
  <si>
    <t>På den här sidan finns en ordlista på svenska och engelska. Sidan innehåller även en informationsruta samt en knapp med en hyperlänk som tar dig tillbaka till innehållsförteckningen.</t>
  </si>
  <si>
    <t>Figurer</t>
  </si>
  <si>
    <t>Sidan innehåller Tabell 3. Sidan innehåller även en figur samt en knapp med en hyperlänk som tar dig tillbaka till innehållsförteckningen.</t>
  </si>
  <si>
    <t>Sidan innehåller tabell 4A, 4B och 4C. Sidan innehåller även en informationsruta samt en knapp med en hyperlänk som tar dig tillbaka till innehållsförteckningen.</t>
  </si>
  <si>
    <t>Sidan innehåller tabell 5A, 5B och 5C. Sidan innehåller även tre figurer, en informationsruta samt en knapp med en hyperlänk som tar dig tillbaka till innehållsförteckningen.</t>
  </si>
  <si>
    <t>Sidan innehåller tabell 6A och 6B. Sidan innehåller även tre figurer samt en knapp med en hyperlänk som tar dig tillbaka till innehållsförteckningen.</t>
  </si>
  <si>
    <t>Sidan innehåller tabell 7. Sidan innehåller även två figurer samt en knapp med en hyperlänk som tar dig tillbaka till innehållsförteckningen</t>
  </si>
  <si>
    <t>Sidan innehåller tabell 8A, 8B och 8C. Sidan innehåller även en informationsruta same en knapp med en hyperlänk som tar dig tillbaka till innehållsförteckningen</t>
  </si>
  <si>
    <t>Sidan innehåller tabell 9A, 9B och 9C. Sidan innehåller även en informationsruta samt en knapp med en hyperlänk som tar dig tillbaka till innehållsförteckningen</t>
  </si>
  <si>
    <t>Sidan innehåller tabell 10A och 10B. Sidan innehåller även en informationsruta samt en knapp med en hyperlänk som tar dig tillbaka till innehållsförteckningen</t>
  </si>
  <si>
    <t>Erosioner pga ätstörning eller reflux</t>
  </si>
  <si>
    <t>Sidan innehåller tabell 11A och 11B. Sidan innehåller även tre figurer, en informationsruta, samt en knapp med en hyperlänk som tar dig tillbaka till innehållsförteckningen</t>
  </si>
  <si>
    <t>Figur</t>
  </si>
  <si>
    <t>Sidan innehåller tabell 12. Sidan innehåller även en figur, en informationsruta samt en knapp med en hyperlänk som tar dig tillbaka till innehållsförteckningen</t>
  </si>
  <si>
    <t>Sidan innehåller tabell 13A och 13B. Sidan innehåller även en informationsruta samt en knapp med en hyperlänk som tar dig tillbaka till innehållsförteckningen</t>
  </si>
  <si>
    <t>Statistik om särskilt tandvårdsbidrag (STB) redovisas även av Försäkringskassan. Socialstyrelsen redovisar antalet personer som nyttjat STB fördelat på skäl till bidrag, medan Försäkringskassan redovisar antalet personer som mottagit STB. I Socialstyrelsens statistik ingår inte personer som enbart nyttjat sitt STB till att betala abonnemangsavtal, vilket kan ge upphov till vissa skillnader i statistiken som redovisas här jämfört med statistiken som redovisas av Försäkringskassan.</t>
  </si>
  <si>
    <t>Källa: Tandhälsoregistret, Socialstyrelsen och utbildningsregistret, Statistiskmyndigheten SCB</t>
  </si>
  <si>
    <t>Västra
Götaland</t>
  </si>
  <si>
    <t>Sidan innehåller tabell 26A, 26B och 26C. Sidan innehåller även en knapp med en hyperlänk som tar dig tillbaka till innehållsförteckningen.</t>
  </si>
  <si>
    <t>Sidan innehåller tabell 35A och 35B. Sidan innehåller även en figur, en informationsruta samt en knapp med en hyperlänk som tar dig tillbaka till innehållsförteckningen</t>
  </si>
  <si>
    <t>Källa: Tandhälsoregistret, Socialstyrelsen och utbildningsregistret, Statistikmyndigheten SCB</t>
  </si>
  <si>
    <t>Förgymnasial 
Undre gräns
(95%-igt KI)</t>
  </si>
  <si>
    <t>Förgymnasial 
Övre gräns
(95%-igt KI)</t>
  </si>
  <si>
    <t xml:space="preserve">Gymnasial 
Undre gräns
(95%-igt KI) </t>
  </si>
  <si>
    <t xml:space="preserve">Eftergymnasial &lt; 3 år 
Undre gräns
(95%-igt KI) </t>
  </si>
  <si>
    <t>Gymnasial 
Övre gräns
(95%-igt KI)</t>
  </si>
  <si>
    <t>Eftergymnasial &lt; 3 år 
Övre gräns
(95%-igt KI)</t>
  </si>
  <si>
    <t xml:space="preserve">Eftergymnasial ≥ 3 år 
Undre gräns
(95%-igt KI) </t>
  </si>
  <si>
    <t xml:space="preserve">Eftergymnasial ≥ 3 år 
Övre gräns
(95%-igt KI) </t>
  </si>
  <si>
    <t>Totalt 
Undre gräns
(95%-igt KI)</t>
  </si>
  <si>
    <t>Totalt 
Övre gräns
(95%-igt KI)</t>
  </si>
  <si>
    <t>Förgymnasial 
Antal tänder ≥  20 (%)</t>
  </si>
  <si>
    <t>Gymnasial 
Antal tänder ≥  20 (%)</t>
  </si>
  <si>
    <t>Eftergymnasial &lt; 3 år 
Antal tänder ≥  20 (%)</t>
  </si>
  <si>
    <t>Eftergymnasial ≥ 3 år 
Antal tänder ≥  20 (%)</t>
  </si>
  <si>
    <t>Totalt 
Antal tänder ≥  20 (%)</t>
  </si>
  <si>
    <t>Eftergymnasial &lt;3 år</t>
  </si>
  <si>
    <t>Eftergymnasial 3 år
eller längre</t>
  </si>
  <si>
    <t>Båda könen</t>
  </si>
  <si>
    <t xml:space="preserve">För att klassas som en person med 0 kvarvarande tänder krävs att denna uppgift har rapporterats in någon gång 2009–2024, och att detta inte motsägs av inrapporterade uppgifter från </t>
  </si>
  <si>
    <t xml:space="preserve">För att klassas som en person med minst 20 egna tänder används det senaste inrapporterade värdet på kvarvarande tänder under perioden 2009–2024. </t>
  </si>
  <si>
    <t xml:space="preserve">Personer som avlidit under 2009–2024 har exkluderats. </t>
  </si>
  <si>
    <t>Vid beräkning av andel används som nämnare samtliga personer för vilka kvarvarande och intakta tänder inrapporterats någon gång 2009–2024. De som avlidit under samma tidsperiod exkluderas.</t>
  </si>
  <si>
    <t xml:space="preserve">senare besök (annat inrapporterat värde på antal kvarvarande tänder eller en åtgärd som kräver att man har egna tänder). Personer som avlidit under 2009–2024 har exkluderats. </t>
  </si>
  <si>
    <t>Prevalence</t>
  </si>
  <si>
    <t>Andel personer med 0 eller minst 20 egna tänder i befolkningen skattas genom att beräkna andelen av de som besökt tandvården 2009-2024 som har noll eller minst 20 egna tänder. Vid den här beräkningen används även tandvård som har utförts till hälso- och sjukvårdsavgift.</t>
  </si>
  <si>
    <t>På den här sidan finns information om definitioner och mått på svenska och engelska. Sidan innehåller även en knapp med en hyperlänk som tar dig tillbaka till innehållsförteckningen.</t>
  </si>
  <si>
    <t>2025-5-9596</t>
  </si>
  <si>
    <t>Källa: Tandhälsoregistret, Socialstyrelsen och Utbildningsregistret, Statistikmyndigheten SCB</t>
  </si>
  <si>
    <t>Män, 
2023–2024</t>
  </si>
  <si>
    <t>Män, 
2022–2024</t>
  </si>
  <si>
    <t>Kvinnor, 
2022–2024</t>
  </si>
  <si>
    <t>Kvinnor, 
2023–2024</t>
  </si>
  <si>
    <t>Totalt, 
2023–2024</t>
  </si>
  <si>
    <t>Totalt, 
2022–2024</t>
  </si>
  <si>
    <t>Män (%), 
2023–2024</t>
  </si>
  <si>
    <t>Män (%), 
2022–2024</t>
  </si>
  <si>
    <t>Kvinnor (%), 2023–2024</t>
  </si>
  <si>
    <t>Kvinnor (%), 2022–2024</t>
  </si>
  <si>
    <t>Totalt (%), 2023–2024</t>
  </si>
  <si>
    <t>Totalt (%), 2022–2024</t>
  </si>
  <si>
    <r>
      <t xml:space="preserve">Eftergymnasial </t>
    </r>
    <r>
      <rPr>
        <sz val="8"/>
        <color indexed="8"/>
        <rFont val="Noto Sans"/>
        <family val="2"/>
        <scheme val="minor"/>
      </rPr>
      <t>≥ 3 år</t>
    </r>
  </si>
  <si>
    <t>Tabell 9A. Antal basundersökningar per person under perioden 2015–2024, bland dem som gjort minst en basundersökning under perioden, efter ålder</t>
  </si>
  <si>
    <t>Table 9A. Number of regular examinations per person during the period 2015–2024, among those who had at least one regular examination during the period, by age</t>
  </si>
  <si>
    <t>Tabell 9B. Antal basundersökningar per person under perioden 2015–2024, bland dem som gjort minst en basundersökning under perioden, efter län och ålder</t>
  </si>
  <si>
    <t>Table 9B. Number of regular examinations per person during the period 2015–2024, by county and age</t>
  </si>
  <si>
    <t>Tabell 9C. Antal basundersökningar per person under perioden 2015–2024, bland dem som gjort minst en basundersökning under perioden, efter utbildningsnivå och ålder</t>
  </si>
  <si>
    <t>Table 9C. Number of regular examinations per person during the period 2015–2024, by educational level and age</t>
  </si>
  <si>
    <t>30–39, 
P10</t>
  </si>
  <si>
    <t>30–39, 
P25</t>
  </si>
  <si>
    <t>30–39, 
Median</t>
  </si>
  <si>
    <t>30–39,
 P75</t>
  </si>
  <si>
    <t>30–39,
 P90</t>
  </si>
  <si>
    <t>40–49, 
P10</t>
  </si>
  <si>
    <t>40–49, 
P25</t>
  </si>
  <si>
    <t>40–49, 
Median</t>
  </si>
  <si>
    <t>40–49,
 P75</t>
  </si>
  <si>
    <t>40–49,
 P90</t>
  </si>
  <si>
    <t>50–59, 
P10</t>
  </si>
  <si>
    <t>50–59, 
P25</t>
  </si>
  <si>
    <t>50–59, 
Median</t>
  </si>
  <si>
    <t>50–59,
 P75</t>
  </si>
  <si>
    <t>50–59,
 P90</t>
  </si>
  <si>
    <t>60–69, 
P10</t>
  </si>
  <si>
    <t>60–69, 
P25</t>
  </si>
  <si>
    <t>60–69, 
Median</t>
  </si>
  <si>
    <t>60–69,
 P75</t>
  </si>
  <si>
    <t>60–69,
 P90</t>
  </si>
  <si>
    <t>70–79, 
P10</t>
  </si>
  <si>
    <t>70–79, 
P25</t>
  </si>
  <si>
    <t>70–79, 
Median</t>
  </si>
  <si>
    <t>70–79,
 P75</t>
  </si>
  <si>
    <t>70–79,
 P90</t>
  </si>
  <si>
    <t>80–89, 
P10</t>
  </si>
  <si>
    <t>80–89, 
P25</t>
  </si>
  <si>
    <t>80–89, 
Median</t>
  </si>
  <si>
    <t>80–89,
 P75</t>
  </si>
  <si>
    <t>80–89,
 P90</t>
  </si>
  <si>
    <t>90–, 
P10</t>
  </si>
  <si>
    <t>90–, 
P25</t>
  </si>
  <si>
    <t>90–, 
Median</t>
  </si>
  <si>
    <t>90–,
 P75</t>
  </si>
  <si>
    <t>90–,
 P90</t>
  </si>
  <si>
    <t>Kvinnor (%), 
2023–2024</t>
  </si>
  <si>
    <t>Kvinnor (%), 
2022–2024</t>
  </si>
  <si>
    <t>Totalt (%), 
2023–2024</t>
  </si>
  <si>
    <t>Totalt (%), 
2022–2024</t>
  </si>
  <si>
    <t>Män 
Fyllning</t>
  </si>
  <si>
    <t>Män 
Rotbehandling</t>
  </si>
  <si>
    <t>Män 
Krona</t>
  </si>
  <si>
    <t>Män 
Extraktion*</t>
  </si>
  <si>
    <t>Män 
Implantat</t>
  </si>
  <si>
    <t>Kvinnor 
Fyllning</t>
  </si>
  <si>
    <t>Kvinnor 
Rotbehandling</t>
  </si>
  <si>
    <t>Kvinnor 
Krona</t>
  </si>
  <si>
    <t>Kvinnor 
Extraktion*</t>
  </si>
  <si>
    <t>Kvinnor 
Implantat</t>
  </si>
  <si>
    <t>Totalt 
Fyllning</t>
  </si>
  <si>
    <t>Totalt 
Rotbehandling</t>
  </si>
  <si>
    <t>Totalt 
Krona</t>
  </si>
  <si>
    <t>Totalt 
Extraktion*</t>
  </si>
  <si>
    <t>Totalt 
Implantat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</si>
</sst>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0.0"/>
    <numFmt numFmtId="166" formatCode="0.0"/>
  </numFmts>
  <fonts count="74">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sz val="9"/>
      <name val="Noto Sans"/>
      <family val="2"/>
      <scheme val="minor"/>
    </font>
    <font>
      <b/>
      <sz val="9"/>
      <name val="Noto Sans"/>
      <family val="2"/>
      <scheme val="minor"/>
    </font>
    <font>
      <sz val="8.5"/>
      <name val="Noto Sans"/>
      <family val="2"/>
      <scheme val="minor"/>
    </font>
    <font>
      <b/>
      <sz val="8.5"/>
      <name val="Noto Sans"/>
      <family val="2"/>
      <scheme val="minor"/>
    </font>
    <font>
      <b/>
      <vertAlign val="subscript"/>
      <sz val="8.5"/>
      <name val="Noto Sans"/>
      <family val="2"/>
      <scheme val="minor"/>
    </font>
    <font>
      <vertAlign val="subscript"/>
      <sz val="8.5"/>
      <name val="Noto Sans"/>
      <family val="2"/>
      <scheme val="minor"/>
    </font>
    <font>
      <sz val="8"/>
      <color rgb="FF000000"/>
      <name val="Century Gothic"/>
      <family val="2"/>
    </font>
    <font>
      <sz val="8"/>
      <color rgb="FF000000"/>
      <name val="Noto Sans"/>
      <family val="2"/>
      <scheme val="major"/>
    </font>
    <font>
      <sz val="8"/>
      <color indexed="8"/>
      <name val="Calibri"/>
      <family val="2"/>
    </font>
    <font>
      <sz val="8"/>
      <color indexed="8"/>
      <name val="Century Gothic"/>
      <family val="2"/>
    </font>
    <font>
      <b/>
      <sz val="8"/>
      <color rgb="FF000000"/>
      <name val="Century Gothic"/>
      <family val="2"/>
    </font>
    <font>
      <sz val="7"/>
      <color rgb="FF000000"/>
      <name val="Century Gothic"/>
      <family val="2"/>
    </font>
    <font>
      <b/>
      <sz val="10"/>
      <name val="Century Gothic"/>
      <family val="2"/>
    </font>
    <font>
      <sz val="8"/>
      <name val="Noto Sans"/>
      <family val="2"/>
      <scheme val="minor"/>
    </font>
    <font>
      <b/>
      <sz val="8"/>
      <color rgb="FF000000"/>
      <name val="Noto Sans"/>
      <family val="2"/>
      <scheme val="major"/>
    </font>
    <font>
      <b/>
      <sz val="8"/>
      <color indexed="8"/>
      <name val="Calibri"/>
      <family val="2"/>
    </font>
    <font>
      <b/>
      <sz val="8"/>
      <color indexed="8"/>
      <name val="Century Gothic"/>
      <family val="2"/>
    </font>
    <font>
      <vertAlign val="subscript"/>
      <sz val="8"/>
      <color theme="1"/>
      <name val="Noto Sans"/>
      <family val="2"/>
      <scheme val="minor"/>
    </font>
    <font>
      <vertAlign val="subscript"/>
      <sz val="8.5"/>
      <color theme="1"/>
      <name val="Noto Sans"/>
      <family val="2"/>
      <scheme val="minor"/>
    </font>
    <font>
      <b/>
      <sz val="10"/>
      <name val="Noto Sans"/>
      <family val="2"/>
      <scheme val="minor"/>
    </font>
    <font>
      <sz val="7"/>
      <name val="Noto Sans"/>
      <family val="2"/>
      <scheme val="minor"/>
    </font>
    <font>
      <sz val="11"/>
      <color theme="0"/>
      <name val="Noto Sans"/>
      <family val="2"/>
      <scheme val="minor"/>
    </font>
    <font>
      <b/>
      <sz val="8"/>
      <color theme="1"/>
      <name val="Noto Sans"/>
      <family val="2"/>
      <scheme val="minor"/>
    </font>
    <font>
      <sz val="8"/>
      <color rgb="FF000000"/>
      <name val="Noto Sans"/>
      <family val="2"/>
      <scheme val="minor"/>
    </font>
    <font>
      <sz val="8"/>
      <color indexed="8"/>
      <name val="Noto Sans"/>
      <family val="2"/>
      <scheme val="minor"/>
    </font>
  </fonts>
  <fills count="4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s>
  <borders count="3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857363"/>
      </left>
      <right/>
      <top/>
      <bottom/>
      <diagonal/>
    </border>
    <border>
      <left/>
      <right style="thin">
        <color rgb="FF857363"/>
      </right>
      <top/>
      <bottom/>
      <diagonal/>
    </border>
    <border>
      <left/>
      <right style="thin">
        <color theme="8"/>
      </right>
      <top/>
      <bottom/>
      <diagonal/>
    </border>
    <border>
      <left style="thin">
        <color rgb="FF857363"/>
      </left>
      <right/>
      <top style="thin">
        <color rgb="FF857363"/>
      </top>
      <bottom/>
      <diagonal/>
    </border>
    <border>
      <left/>
      <right/>
      <top style="thin">
        <color rgb="FF857363"/>
      </top>
      <bottom/>
      <diagonal/>
    </border>
    <border>
      <left/>
      <right/>
      <top style="thin">
        <color indexed="64"/>
      </top>
      <bottom style="thin">
        <color auto="1"/>
      </bottom>
      <diagonal/>
    </border>
    <border>
      <left/>
      <right style="thin">
        <color rgb="FF857363"/>
      </right>
      <top style="thin">
        <color indexed="64"/>
      </top>
      <bottom/>
      <diagonal/>
    </border>
    <border>
      <left style="thin">
        <color rgb="FF857363"/>
      </left>
      <right/>
      <top style="thin">
        <color indexed="64"/>
      </top>
      <bottom/>
      <diagonal/>
    </border>
    <border>
      <left/>
      <right style="thin">
        <color rgb="FF857363"/>
      </right>
      <top/>
      <bottom style="thin">
        <color indexed="64"/>
      </bottom>
      <diagonal/>
    </border>
    <border>
      <left style="thin">
        <color rgb="FF857363"/>
      </left>
      <right/>
      <top/>
      <bottom style="thin">
        <color indexed="64"/>
      </bottom>
      <diagonal/>
    </border>
    <border>
      <left/>
      <right style="thin">
        <color indexed="64"/>
      </right>
      <top style="thin">
        <color rgb="FF857363"/>
      </top>
      <bottom/>
      <diagonal/>
    </border>
    <border>
      <left/>
      <right style="thin">
        <color rgb="FF857363"/>
      </right>
      <top style="thin">
        <color rgb="FF857363"/>
      </top>
      <bottom/>
      <diagonal/>
    </border>
    <border>
      <left/>
      <right style="thin">
        <color auto="1"/>
      </right>
      <top style="thin">
        <color auto="1"/>
      </top>
      <bottom style="thin">
        <color auto="1"/>
      </bottom>
      <diagonal/>
    </border>
    <border>
      <left/>
      <right style="thin">
        <color indexed="64"/>
      </right>
      <top style="thin">
        <color auto="1"/>
      </top>
      <bottom style="thin">
        <color rgb="FF857363"/>
      </bottom>
      <diagonal/>
    </border>
    <border>
      <left style="thin">
        <color auto="1"/>
      </left>
      <right/>
      <top style="thin">
        <color auto="1"/>
      </top>
      <bottom style="thin">
        <color auto="1"/>
      </bottom>
      <diagonal/>
    </border>
    <border>
      <left/>
      <right/>
      <top style="thin">
        <color rgb="FF857363"/>
      </top>
      <bottom style="thin">
        <color auto="1"/>
      </bottom>
      <diagonal/>
    </border>
    <border>
      <left style="thin">
        <color indexed="64"/>
      </left>
      <right/>
      <top style="thin">
        <color rgb="FF857363"/>
      </top>
      <bottom/>
      <diagonal/>
    </border>
    <border>
      <left style="thin">
        <color indexed="64"/>
      </left>
      <right style="thin">
        <color rgb="FF857363"/>
      </right>
      <top/>
      <bottom/>
      <diagonal/>
    </border>
    <border>
      <left style="thin">
        <color indexed="64"/>
      </left>
      <right style="thin">
        <color rgb="FF857363"/>
      </right>
      <top/>
      <bottom style="thin">
        <color indexed="64"/>
      </bottom>
      <diagonal/>
    </border>
  </borders>
  <cellStyleXfs count="71">
    <xf numFmtId="0" fontId="0" fillId="0" borderId="0"/>
    <xf numFmtId="164"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43"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6" fillId="0" borderId="0" applyNumberFormat="0" applyFill="0" applyBorder="0" applyAlignment="0" applyProtection="0"/>
  </cellStyleXfs>
  <cellXfs count="408">
    <xf numFmtId="0" fontId="0" fillId="0" borderId="0" xfId="0"/>
    <xf numFmtId="0" fontId="26" fillId="0" borderId="0" xfId="66" applyAlignment="1">
      <alignment horizontal="right"/>
    </xf>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41" fillId="0" borderId="0" xfId="0" applyFont="1" applyFill="1"/>
    <xf numFmtId="0" fontId="40" fillId="0" borderId="0" xfId="0" applyFont="1" applyFill="1"/>
    <xf numFmtId="0" fontId="42" fillId="0" borderId="0" xfId="0" applyFont="1" applyFill="1"/>
    <xf numFmtId="0" fontId="39" fillId="0" borderId="0" xfId="0" applyFont="1" applyFill="1"/>
    <xf numFmtId="0" fontId="2" fillId="0" borderId="0" xfId="0" applyFont="1"/>
    <xf numFmtId="0" fontId="25" fillId="0" borderId="0" xfId="59"/>
    <xf numFmtId="0" fontId="12" fillId="0" borderId="0" xfId="60"/>
    <xf numFmtId="0" fontId="2" fillId="0" borderId="0" xfId="7" applyFill="1"/>
    <xf numFmtId="0" fontId="0" fillId="0" borderId="0" xfId="0"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xf numFmtId="0" fontId="39" fillId="0" borderId="0" xfId="68" applyFont="1"/>
    <xf numFmtId="0" fontId="40" fillId="0" borderId="0" xfId="68" applyFont="1"/>
    <xf numFmtId="0" fontId="44" fillId="0" borderId="0" xfId="69" applyFont="1" applyAlignment="1">
      <alignment horizontal="left" vertical="top" wrapText="1"/>
    </xf>
    <xf numFmtId="0" fontId="45" fillId="0" borderId="0" xfId="69" applyFont="1" applyFill="1" applyAlignment="1">
      <alignment horizontal="left"/>
    </xf>
    <xf numFmtId="0" fontId="25" fillId="0" borderId="0" xfId="59" applyFill="1"/>
    <xf numFmtId="0" fontId="40" fillId="0" borderId="0" xfId="68" applyFont="1" applyFill="1"/>
    <xf numFmtId="0" fontId="2" fillId="0" borderId="0" xfId="8" applyFill="1"/>
    <xf numFmtId="0" fontId="44" fillId="0" borderId="0" xfId="69" applyFont="1" applyFill="1" applyAlignment="1">
      <alignment horizontal="left" vertical="top" wrapText="1"/>
    </xf>
    <xf numFmtId="0" fontId="2" fillId="0" borderId="0" xfId="8" applyFill="1" applyAlignment="1">
      <alignment horizontal="left"/>
    </xf>
    <xf numFmtId="0" fontId="12" fillId="0" borderId="0" xfId="60" applyFill="1"/>
    <xf numFmtId="0" fontId="47" fillId="0" borderId="0" xfId="0" applyFont="1"/>
    <xf numFmtId="0" fontId="25" fillId="0" borderId="0" xfId="59"/>
    <xf numFmtId="0" fontId="48" fillId="0" borderId="0" xfId="0" applyFont="1"/>
    <xf numFmtId="0" fontId="4" fillId="0" borderId="0" xfId="0" applyFont="1" applyFill="1"/>
    <xf numFmtId="0" fontId="16" fillId="0" borderId="0" xfId="61" quotePrefix="1" applyAlignment="1"/>
    <xf numFmtId="0" fontId="16" fillId="0" borderId="0" xfId="61" applyAlignment="1"/>
    <xf numFmtId="0" fontId="25" fillId="0" borderId="0" xfId="59" applyAlignment="1"/>
    <xf numFmtId="0" fontId="0" fillId="0" borderId="0" xfId="60" applyFont="1"/>
    <xf numFmtId="0" fontId="49" fillId="0" borderId="0" xfId="0" applyFont="1" applyFill="1"/>
    <xf numFmtId="0" fontId="50" fillId="0" borderId="0" xfId="0" applyFont="1" applyFill="1"/>
    <xf numFmtId="0" fontId="2" fillId="0" borderId="0" xfId="8" applyFill="1" applyAlignment="1">
      <alignment horizontal="left" vertical="top"/>
    </xf>
    <xf numFmtId="0" fontId="25" fillId="0" borderId="0" xfId="59" applyBorder="1"/>
    <xf numFmtId="0" fontId="0" fillId="0" borderId="0" xfId="60" applyFont="1" applyBorder="1"/>
    <xf numFmtId="0" fontId="12" fillId="0" borderId="0" xfId="60" applyBorder="1"/>
    <xf numFmtId="0" fontId="12" fillId="0" borderId="0" xfId="60" applyFill="1" applyBorder="1"/>
    <xf numFmtId="0" fontId="49" fillId="0" borderId="0" xfId="0" applyFont="1"/>
    <xf numFmtId="0" fontId="25" fillId="0" borderId="0" xfId="0" applyFont="1"/>
    <xf numFmtId="0" fontId="49" fillId="0" borderId="0" xfId="0" applyFont="1" applyFill="1" applyAlignment="1">
      <alignment horizontal="left" vertical="center"/>
    </xf>
    <xf numFmtId="0" fontId="49" fillId="0" borderId="0" xfId="0" applyFont="1" applyFill="1" applyBorder="1"/>
    <xf numFmtId="0" fontId="49" fillId="0" borderId="7" xfId="0" applyFont="1" applyFill="1" applyBorder="1"/>
    <xf numFmtId="0" fontId="49" fillId="0" borderId="7" xfId="0" applyFont="1" applyFill="1" applyBorder="1" applyAlignment="1">
      <alignment horizontal="left" vertical="center"/>
    </xf>
    <xf numFmtId="0" fontId="50" fillId="0" borderId="7" xfId="0" applyFont="1" applyFill="1" applyBorder="1"/>
    <xf numFmtId="0" fontId="26" fillId="0" borderId="0" xfId="59" applyFont="1" applyBorder="1"/>
    <xf numFmtId="0" fontId="26" fillId="0" borderId="0" xfId="59" applyFont="1" applyFill="1"/>
    <xf numFmtId="0" fontId="43" fillId="0" borderId="0" xfId="60" applyFont="1" applyBorder="1" applyAlignment="1">
      <alignment horizontal="left" vertical="center"/>
    </xf>
    <xf numFmtId="0" fontId="43" fillId="0" borderId="0" xfId="60" applyFont="1" applyBorder="1"/>
    <xf numFmtId="0" fontId="43" fillId="0" borderId="0" xfId="60" applyFont="1" applyFill="1"/>
    <xf numFmtId="0" fontId="43" fillId="0" borderId="0" xfId="60" applyFont="1" applyFill="1" applyAlignment="1">
      <alignment horizontal="left" vertical="center"/>
    </xf>
    <xf numFmtId="0" fontId="16" fillId="0" borderId="0" xfId="0" applyFont="1"/>
    <xf numFmtId="0" fontId="4" fillId="0" borderId="0" xfId="0" applyFont="1"/>
    <xf numFmtId="3" fontId="12" fillId="0" borderId="0" xfId="60" applyNumberFormat="1" applyBorder="1"/>
    <xf numFmtId="3" fontId="12" fillId="0" borderId="0" xfId="60" applyNumberFormat="1" applyFill="1" applyBorder="1"/>
    <xf numFmtId="3" fontId="12" fillId="0" borderId="8" xfId="60" applyNumberFormat="1" applyBorder="1"/>
    <xf numFmtId="3" fontId="12" fillId="0" borderId="7" xfId="60" applyNumberFormat="1" applyBorder="1"/>
    <xf numFmtId="3" fontId="12" fillId="0" borderId="8" xfId="60" applyNumberFormat="1" applyFill="1" applyBorder="1"/>
    <xf numFmtId="3" fontId="12" fillId="0" borderId="7" xfId="60" applyNumberFormat="1" applyFill="1" applyBorder="1"/>
    <xf numFmtId="3" fontId="12" fillId="0" borderId="10" xfId="60" applyNumberFormat="1" applyFill="1" applyBorder="1"/>
    <xf numFmtId="3" fontId="12" fillId="0" borderId="14" xfId="60" applyNumberFormat="1" applyFill="1" applyBorder="1"/>
    <xf numFmtId="3" fontId="12" fillId="0" borderId="9" xfId="60" applyNumberFormat="1" applyFill="1" applyBorder="1"/>
    <xf numFmtId="165" fontId="12" fillId="0" borderId="8" xfId="60" applyNumberFormat="1" applyBorder="1"/>
    <xf numFmtId="165" fontId="12" fillId="0" borderId="0" xfId="60" applyNumberFormat="1" applyBorder="1"/>
    <xf numFmtId="165" fontId="12" fillId="0" borderId="7" xfId="60" applyNumberFormat="1" applyBorder="1"/>
    <xf numFmtId="165" fontId="12" fillId="0" borderId="8" xfId="60" applyNumberFormat="1" applyFill="1" applyBorder="1"/>
    <xf numFmtId="165" fontId="12" fillId="0" borderId="0" xfId="60" applyNumberFormat="1" applyFill="1" applyBorder="1"/>
    <xf numFmtId="165" fontId="12" fillId="0" borderId="7" xfId="60" applyNumberFormat="1" applyFill="1" applyBorder="1"/>
    <xf numFmtId="165" fontId="12" fillId="0" borderId="10" xfId="60" applyNumberFormat="1" applyFill="1" applyBorder="1"/>
    <xf numFmtId="165" fontId="12" fillId="0" borderId="14" xfId="60" applyNumberFormat="1" applyFill="1" applyBorder="1"/>
    <xf numFmtId="165" fontId="12" fillId="0" borderId="9" xfId="60" applyNumberFormat="1" applyFill="1" applyBorder="1"/>
    <xf numFmtId="0" fontId="2" fillId="0" borderId="11" xfId="0" applyFont="1" applyBorder="1"/>
    <xf numFmtId="0" fontId="2" fillId="0" borderId="13" xfId="0" applyFont="1" applyBorder="1"/>
    <xf numFmtId="0" fontId="2" fillId="0" borderId="12" xfId="0" applyFont="1" applyBorder="1"/>
    <xf numFmtId="0" fontId="2" fillId="0" borderId="8" xfId="0" applyFont="1" applyBorder="1"/>
    <xf numFmtId="0" fontId="2" fillId="0" borderId="0" xfId="0" applyFont="1" applyBorder="1"/>
    <xf numFmtId="0" fontId="2" fillId="0" borderId="7" xfId="0" applyFont="1" applyBorder="1"/>
    <xf numFmtId="0" fontId="2" fillId="0" borderId="10" xfId="0" applyFont="1" applyBorder="1"/>
    <xf numFmtId="0" fontId="2" fillId="0" borderId="14" xfId="0" applyFont="1" applyBorder="1"/>
    <xf numFmtId="0" fontId="2" fillId="0" borderId="9" xfId="0" applyFont="1" applyBorder="1"/>
    <xf numFmtId="0" fontId="26" fillId="0" borderId="0" xfId="66" applyAlignment="1">
      <alignment horizontal="left" vertical="center"/>
    </xf>
    <xf numFmtId="0" fontId="26" fillId="0" borderId="11" xfId="66" applyBorder="1" applyAlignment="1">
      <alignment horizontal="left" vertical="center"/>
    </xf>
    <xf numFmtId="0" fontId="26" fillId="0" borderId="13" xfId="66" applyBorder="1" applyAlignment="1">
      <alignment horizontal="left" vertical="center"/>
    </xf>
    <xf numFmtId="0" fontId="26" fillId="0" borderId="12" xfId="66" applyBorder="1" applyAlignment="1">
      <alignment horizontal="left" vertical="center"/>
    </xf>
    <xf numFmtId="0" fontId="26" fillId="0" borderId="0" xfId="66" applyBorder="1" applyAlignment="1">
      <alignment horizontal="left" vertical="center" wrapText="1"/>
    </xf>
    <xf numFmtId="0" fontId="26" fillId="0" borderId="11" xfId="66" applyBorder="1" applyAlignment="1">
      <alignment horizontal="left" vertical="center" wrapText="1"/>
    </xf>
    <xf numFmtId="0" fontId="26" fillId="0" borderId="13" xfId="66" applyBorder="1" applyAlignment="1">
      <alignment horizontal="left" vertical="center" wrapText="1"/>
    </xf>
    <xf numFmtId="0" fontId="26" fillId="0" borderId="12" xfId="66" applyBorder="1" applyAlignment="1">
      <alignment horizontal="left" vertical="center" wrapText="1"/>
    </xf>
    <xf numFmtId="165" fontId="12" fillId="0" borderId="0" xfId="60" applyNumberFormat="1" applyFill="1"/>
    <xf numFmtId="0" fontId="25" fillId="0" borderId="0" xfId="0" applyFont="1" applyAlignment="1">
      <alignment vertical="center"/>
    </xf>
    <xf numFmtId="0" fontId="16" fillId="0" borderId="0" xfId="0" applyFont="1" applyAlignment="1">
      <alignment vertical="center"/>
    </xf>
    <xf numFmtId="0" fontId="17" fillId="0" borderId="0" xfId="62" applyBorder="1"/>
    <xf numFmtId="0" fontId="16" fillId="0" borderId="0" xfId="61"/>
    <xf numFmtId="0" fontId="12" fillId="0" borderId="8" xfId="60" applyBorder="1"/>
    <xf numFmtId="0" fontId="12" fillId="0" borderId="7" xfId="60" applyBorder="1"/>
    <xf numFmtId="0" fontId="12" fillId="0" borderId="10" xfId="60" applyBorder="1"/>
    <xf numFmtId="0" fontId="12" fillId="0" borderId="14" xfId="60" applyBorder="1"/>
    <xf numFmtId="0" fontId="12" fillId="0" borderId="9" xfId="60" applyBorder="1"/>
    <xf numFmtId="0" fontId="12" fillId="0" borderId="16" xfId="60" applyBorder="1"/>
    <xf numFmtId="0" fontId="12" fillId="0" borderId="17" xfId="60" applyBorder="1"/>
    <xf numFmtId="0" fontId="26" fillId="0" borderId="0" xfId="66" applyAlignment="1">
      <alignment horizontal="left"/>
    </xf>
    <xf numFmtId="0" fontId="2" fillId="0" borderId="0" xfId="0" applyFont="1" applyAlignment="1">
      <alignment horizontal="left" vertical="center"/>
    </xf>
    <xf numFmtId="0" fontId="16" fillId="0" borderId="0" xfId="61" quotePrefix="1"/>
    <xf numFmtId="0" fontId="55" fillId="0" borderId="0" xfId="0" applyFont="1" applyAlignment="1">
      <alignment horizontal="left" vertical="center" wrapText="1"/>
    </xf>
    <xf numFmtId="3" fontId="56" fillId="0" borderId="18" xfId="0" applyNumberFormat="1" applyFont="1" applyBorder="1" applyAlignment="1">
      <alignment horizontal="right"/>
    </xf>
    <xf numFmtId="3" fontId="56" fillId="0" borderId="0" xfId="0" applyNumberFormat="1" applyFont="1" applyBorder="1" applyAlignment="1">
      <alignment horizontal="right"/>
    </xf>
    <xf numFmtId="3" fontId="56" fillId="0" borderId="19" xfId="0" applyNumberFormat="1" applyFont="1" applyBorder="1" applyAlignment="1">
      <alignment horizontal="right"/>
    </xf>
    <xf numFmtId="3" fontId="56" fillId="0" borderId="20" xfId="0" applyNumberFormat="1" applyFont="1" applyBorder="1" applyAlignment="1">
      <alignment horizontal="right"/>
    </xf>
    <xf numFmtId="0" fontId="26" fillId="0" borderId="0" xfId="66" applyAlignment="1">
      <alignment wrapText="1"/>
    </xf>
    <xf numFmtId="0" fontId="2" fillId="0" borderId="0" xfId="0" applyFont="1" applyAlignment="1">
      <alignment wrapText="1"/>
    </xf>
    <xf numFmtId="165" fontId="56" fillId="0" borderId="18" xfId="0" applyNumberFormat="1" applyFont="1" applyBorder="1" applyAlignment="1">
      <alignment horizontal="right"/>
    </xf>
    <xf numFmtId="165" fontId="56" fillId="0" borderId="0" xfId="0" applyNumberFormat="1" applyFont="1" applyBorder="1" applyAlignment="1">
      <alignment horizontal="right"/>
    </xf>
    <xf numFmtId="165" fontId="56" fillId="0" borderId="19" xfId="0" applyNumberFormat="1" applyFont="1" applyBorder="1" applyAlignment="1">
      <alignment horizontal="right"/>
    </xf>
    <xf numFmtId="0" fontId="26" fillId="0" borderId="0" xfId="66" applyAlignment="1">
      <alignment horizontal="left" vertical="top" wrapText="1"/>
    </xf>
    <xf numFmtId="0" fontId="2" fillId="0" borderId="0" xfId="0" applyFont="1" applyAlignment="1">
      <alignment horizontal="left" vertical="top" wrapText="1"/>
    </xf>
    <xf numFmtId="166" fontId="2" fillId="0" borderId="21" xfId="0" applyNumberFormat="1" applyFont="1" applyBorder="1"/>
    <xf numFmtId="166" fontId="2" fillId="0" borderId="22" xfId="0" applyNumberFormat="1" applyFont="1" applyBorder="1"/>
    <xf numFmtId="166" fontId="2" fillId="0" borderId="18" xfId="0" applyNumberFormat="1" applyFont="1" applyBorder="1"/>
    <xf numFmtId="166" fontId="2" fillId="0" borderId="0" xfId="0" applyNumberFormat="1" applyFont="1" applyBorder="1"/>
    <xf numFmtId="0" fontId="55" fillId="0" borderId="0" xfId="0" applyFont="1" applyBorder="1" applyAlignment="1">
      <alignment horizontal="left" vertical="center" wrapText="1"/>
    </xf>
    <xf numFmtId="0" fontId="26" fillId="41" borderId="14" xfId="66" applyNumberFormat="1" applyFont="1" applyFill="1" applyBorder="1" applyAlignment="1">
      <alignment horizontal="left" vertical="top" wrapText="1"/>
    </xf>
    <xf numFmtId="166" fontId="12" fillId="0" borderId="0" xfId="60" applyNumberFormat="1" applyFill="1"/>
    <xf numFmtId="3" fontId="56" fillId="0" borderId="0" xfId="0" applyNumberFormat="1" applyFont="1" applyBorder="1" applyAlignment="1">
      <alignment horizontal="left"/>
    </xf>
    <xf numFmtId="3" fontId="56" fillId="0" borderId="19" xfId="0" applyNumberFormat="1" applyFont="1" applyBorder="1" applyAlignment="1">
      <alignment horizontal="left"/>
    </xf>
    <xf numFmtId="166" fontId="55" fillId="0" borderId="0" xfId="0" applyNumberFormat="1" applyFont="1" applyAlignment="1">
      <alignment vertical="center" wrapText="1"/>
    </xf>
    <xf numFmtId="166" fontId="45" fillId="0" borderId="0" xfId="0" applyNumberFormat="1" applyFont="1"/>
    <xf numFmtId="0" fontId="2" fillId="0" borderId="0" xfId="0" applyFont="1" applyAlignment="1">
      <alignment horizontal="left"/>
    </xf>
    <xf numFmtId="0" fontId="12" fillId="0" borderId="0" xfId="62" applyFont="1"/>
    <xf numFmtId="0" fontId="26" fillId="0" borderId="0" xfId="66" applyBorder="1" applyAlignment="1">
      <alignment wrapText="1"/>
    </xf>
    <xf numFmtId="166" fontId="2" fillId="0" borderId="0" xfId="0" applyNumberFormat="1" applyFont="1"/>
    <xf numFmtId="0" fontId="26" fillId="0" borderId="0" xfId="66" applyBorder="1"/>
    <xf numFmtId="0" fontId="26" fillId="0" borderId="0" xfId="66" applyBorder="1" applyAlignment="1">
      <alignment horizontal="left" vertical="top" wrapText="1"/>
    </xf>
    <xf numFmtId="0" fontId="26" fillId="0" borderId="0" xfId="66" applyBorder="1" applyAlignment="1">
      <alignment horizontal="left" wrapText="1"/>
    </xf>
    <xf numFmtId="0" fontId="26" fillId="0" borderId="0" xfId="66" applyFont="1" applyBorder="1"/>
    <xf numFmtId="0" fontId="2" fillId="0" borderId="0" xfId="0" applyFont="1" applyBorder="1" applyAlignment="1">
      <alignment horizontal="left" vertical="center"/>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0" fillId="0" borderId="13" xfId="0" applyBorder="1" applyAlignment="1">
      <alignment horizontal="left" vertical="center" wrapText="1"/>
    </xf>
    <xf numFmtId="0" fontId="0" fillId="0" borderId="12" xfId="0" applyBorder="1" applyAlignment="1">
      <alignment horizontal="left" vertical="center" wrapText="1"/>
    </xf>
    <xf numFmtId="0" fontId="26" fillId="0" borderId="11" xfId="66" applyBorder="1" applyAlignment="1">
      <alignment horizontal="left" wrapText="1"/>
    </xf>
    <xf numFmtId="0" fontId="26" fillId="0" borderId="13" xfId="66" applyBorder="1" applyAlignment="1">
      <alignment horizontal="left" wrapText="1"/>
    </xf>
    <xf numFmtId="0" fontId="26" fillId="0" borderId="12" xfId="66" applyBorder="1" applyAlignment="1">
      <alignment horizontal="left" wrapText="1"/>
    </xf>
    <xf numFmtId="0" fontId="26" fillId="0" borderId="11" xfId="66" applyBorder="1" applyAlignment="1">
      <alignment horizontal="left" vertical="top" wrapText="1"/>
    </xf>
    <xf numFmtId="0" fontId="26" fillId="0" borderId="13" xfId="66" applyBorder="1" applyAlignment="1">
      <alignment horizontal="left" vertical="top" wrapText="1"/>
    </xf>
    <xf numFmtId="0" fontId="26" fillId="0" borderId="12" xfId="66" applyBorder="1" applyAlignment="1">
      <alignment horizontal="left" vertical="top" wrapText="1"/>
    </xf>
    <xf numFmtId="3" fontId="12" fillId="0" borderId="10" xfId="60" applyNumberFormat="1" applyBorder="1"/>
    <xf numFmtId="3" fontId="12" fillId="0" borderId="14" xfId="60" applyNumberFormat="1" applyBorder="1"/>
    <xf numFmtId="3" fontId="12" fillId="0" borderId="9" xfId="60" applyNumberFormat="1" applyBorder="1"/>
    <xf numFmtId="166" fontId="2" fillId="0" borderId="8" xfId="0" applyNumberFormat="1" applyFont="1" applyBorder="1"/>
    <xf numFmtId="166" fontId="2" fillId="0" borderId="7" xfId="0" applyNumberFormat="1" applyFont="1" applyBorder="1"/>
    <xf numFmtId="166" fontId="2" fillId="0" borderId="10" xfId="0" applyNumberFormat="1" applyFont="1" applyBorder="1"/>
    <xf numFmtId="166" fontId="2" fillId="0" borderId="14" xfId="0" applyNumberFormat="1" applyFont="1" applyBorder="1"/>
    <xf numFmtId="166" fontId="2" fillId="0" borderId="9" xfId="0" applyNumberFormat="1" applyFont="1" applyBorder="1"/>
    <xf numFmtId="0" fontId="59" fillId="0" borderId="0" xfId="0" applyFont="1" applyAlignment="1">
      <alignment horizontal="left" vertical="center" wrapText="1"/>
    </xf>
    <xf numFmtId="166" fontId="56" fillId="0" borderId="0" xfId="0" applyNumberFormat="1" applyFont="1" applyBorder="1" applyAlignment="1">
      <alignment horizontal="left" vertical="center"/>
    </xf>
    <xf numFmtId="0" fontId="60" fillId="0" borderId="0" xfId="0" applyFont="1" applyFill="1" applyAlignment="1">
      <alignment horizontal="left" vertical="center"/>
    </xf>
    <xf numFmtId="0" fontId="59" fillId="0" borderId="23" xfId="0" applyFont="1" applyBorder="1" applyAlignment="1">
      <alignment horizontal="left" vertical="center" wrapText="1"/>
    </xf>
    <xf numFmtId="0" fontId="59" fillId="41" borderId="23" xfId="0" applyFont="1" applyFill="1" applyBorder="1" applyAlignment="1">
      <alignment horizontal="left" vertical="center" wrapText="1"/>
    </xf>
    <xf numFmtId="0" fontId="26" fillId="0" borderId="0" xfId="66" applyAlignment="1">
      <alignment vertical="top" wrapText="1"/>
    </xf>
    <xf numFmtId="0" fontId="61" fillId="0" borderId="0" xfId="0" applyFont="1" applyAlignment="1"/>
    <xf numFmtId="0" fontId="62" fillId="0" borderId="0" xfId="0" applyFont="1"/>
    <xf numFmtId="166" fontId="56" fillId="0" borderId="0" xfId="0" applyNumberFormat="1" applyFont="1" applyBorder="1" applyAlignment="1">
      <alignment horizontal="right"/>
    </xf>
    <xf numFmtId="166" fontId="56" fillId="0" borderId="19" xfId="0" applyNumberFormat="1" applyFont="1" applyBorder="1" applyAlignment="1">
      <alignment horizontal="right"/>
    </xf>
    <xf numFmtId="166" fontId="56" fillId="0" borderId="18" xfId="0" applyNumberFormat="1" applyFont="1" applyBorder="1" applyAlignment="1">
      <alignment horizontal="right"/>
    </xf>
    <xf numFmtId="0" fontId="2" fillId="0" borderId="0" xfId="0" applyFont="1" applyAlignment="1">
      <alignment vertical="top"/>
    </xf>
    <xf numFmtId="0" fontId="59" fillId="0" borderId="13" xfId="0" applyFont="1" applyBorder="1" applyAlignment="1">
      <alignment horizontal="left" vertical="center" wrapText="1"/>
    </xf>
    <xf numFmtId="0" fontId="55" fillId="0" borderId="13" xfId="0" applyFont="1" applyBorder="1" applyAlignment="1">
      <alignment horizontal="left" vertical="center" wrapText="1"/>
    </xf>
    <xf numFmtId="166" fontId="56" fillId="0" borderId="13" xfId="0" applyNumberFormat="1" applyFont="1" applyBorder="1" applyAlignment="1">
      <alignment horizontal="right"/>
    </xf>
    <xf numFmtId="166" fontId="56" fillId="0" borderId="24" xfId="0" applyNumberFormat="1" applyFont="1" applyBorder="1" applyAlignment="1">
      <alignment horizontal="right"/>
    </xf>
    <xf numFmtId="166" fontId="56" fillId="0" borderId="25" xfId="0" applyNumberFormat="1" applyFont="1" applyBorder="1" applyAlignment="1">
      <alignment horizontal="right"/>
    </xf>
    <xf numFmtId="3" fontId="56" fillId="0" borderId="13" xfId="0" applyNumberFormat="1" applyFont="1" applyBorder="1" applyAlignment="1">
      <alignment horizontal="right"/>
    </xf>
    <xf numFmtId="3" fontId="56" fillId="0" borderId="24" xfId="0" applyNumberFormat="1" applyFont="1" applyBorder="1" applyAlignment="1">
      <alignment horizontal="right"/>
    </xf>
    <xf numFmtId="3" fontId="56" fillId="0" borderId="25" xfId="0" applyNumberFormat="1" applyFont="1" applyBorder="1" applyAlignment="1">
      <alignment horizontal="right"/>
    </xf>
    <xf numFmtId="0" fontId="59" fillId="41" borderId="14" xfId="0" applyFont="1" applyFill="1" applyBorder="1" applyAlignment="1">
      <alignment horizontal="left" vertical="center" wrapText="1"/>
    </xf>
    <xf numFmtId="166" fontId="56" fillId="0" borderId="14" xfId="0" applyNumberFormat="1" applyFont="1" applyBorder="1" applyAlignment="1">
      <alignment horizontal="left" vertical="center"/>
    </xf>
    <xf numFmtId="166" fontId="56" fillId="0" borderId="14" xfId="0" applyNumberFormat="1" applyFont="1" applyBorder="1" applyAlignment="1">
      <alignment horizontal="right"/>
    </xf>
    <xf numFmtId="166" fontId="56" fillId="0" borderId="26" xfId="0" applyNumberFormat="1" applyFont="1" applyBorder="1" applyAlignment="1">
      <alignment horizontal="right"/>
    </xf>
    <xf numFmtId="166" fontId="56" fillId="0" borderId="27" xfId="0" applyNumberFormat="1" applyFont="1" applyBorder="1" applyAlignment="1">
      <alignment horizontal="right"/>
    </xf>
    <xf numFmtId="0" fontId="59" fillId="0" borderId="14" xfId="0" applyFont="1" applyBorder="1" applyAlignment="1">
      <alignment horizontal="left" vertical="center" wrapText="1"/>
    </xf>
    <xf numFmtId="3" fontId="56" fillId="0" borderId="14" xfId="0" applyNumberFormat="1" applyFont="1" applyBorder="1" applyAlignment="1">
      <alignment horizontal="right"/>
    </xf>
    <xf numFmtId="3" fontId="56" fillId="0" borderId="26" xfId="0" applyNumberFormat="1" applyFont="1" applyBorder="1" applyAlignment="1">
      <alignment horizontal="right"/>
    </xf>
    <xf numFmtId="3" fontId="56" fillId="0" borderId="27" xfId="0" applyNumberFormat="1" applyFont="1" applyBorder="1" applyAlignment="1">
      <alignment horizontal="right"/>
    </xf>
    <xf numFmtId="1" fontId="56" fillId="0" borderId="0" xfId="0" applyNumberFormat="1" applyFont="1" applyBorder="1" applyAlignment="1">
      <alignment horizontal="right"/>
    </xf>
    <xf numFmtId="1" fontId="56" fillId="0" borderId="19" xfId="0" applyNumberFormat="1" applyFont="1" applyBorder="1" applyAlignment="1">
      <alignment horizontal="right"/>
    </xf>
    <xf numFmtId="1" fontId="56" fillId="0" borderId="18" xfId="0" applyNumberFormat="1" applyFont="1" applyBorder="1" applyAlignment="1">
      <alignment horizontal="right"/>
    </xf>
    <xf numFmtId="3" fontId="55" fillId="0" borderId="0" xfId="0" applyNumberFormat="1" applyFont="1" applyBorder="1" applyAlignment="1">
      <alignment horizontal="right" vertical="center" wrapText="1"/>
    </xf>
    <xf numFmtId="3" fontId="55" fillId="0" borderId="7" xfId="0" applyNumberFormat="1" applyFont="1" applyBorder="1" applyAlignment="1">
      <alignment horizontal="right" vertical="center" wrapText="1"/>
    </xf>
    <xf numFmtId="3" fontId="56" fillId="0" borderId="0" xfId="0" applyNumberFormat="1" applyFont="1" applyBorder="1" applyAlignment="1">
      <alignment horizontal="right" vertical="center"/>
    </xf>
    <xf numFmtId="3" fontId="56" fillId="0" borderId="7" xfId="0" applyNumberFormat="1" applyFont="1" applyBorder="1" applyAlignment="1">
      <alignment horizontal="right" vertical="center"/>
    </xf>
    <xf numFmtId="3" fontId="56" fillId="0" borderId="7" xfId="0" applyNumberFormat="1" applyFont="1" applyBorder="1" applyAlignment="1">
      <alignment horizontal="right"/>
    </xf>
    <xf numFmtId="3" fontId="55" fillId="0" borderId="8" xfId="0" applyNumberFormat="1" applyFont="1" applyBorder="1" applyAlignment="1">
      <alignment horizontal="right" vertical="center" wrapText="1"/>
    </xf>
    <xf numFmtId="3" fontId="56" fillId="0" borderId="8" xfId="0" applyNumberFormat="1" applyFont="1" applyBorder="1" applyAlignment="1">
      <alignment horizontal="right" vertical="center"/>
    </xf>
    <xf numFmtId="166" fontId="55" fillId="0" borderId="0" xfId="0" applyNumberFormat="1" applyFont="1" applyBorder="1" applyAlignment="1">
      <alignment horizontal="right" vertical="center" wrapText="1"/>
    </xf>
    <xf numFmtId="166" fontId="55" fillId="0" borderId="7" xfId="0" applyNumberFormat="1" applyFont="1" applyBorder="1" applyAlignment="1">
      <alignment horizontal="right" vertical="center" wrapText="1"/>
    </xf>
    <xf numFmtId="166" fontId="56" fillId="0" borderId="0" xfId="0" applyNumberFormat="1" applyFont="1" applyBorder="1" applyAlignment="1">
      <alignment horizontal="right" vertical="center"/>
    </xf>
    <xf numFmtId="166" fontId="56" fillId="0" borderId="7" xfId="0" applyNumberFormat="1" applyFont="1" applyBorder="1" applyAlignment="1">
      <alignment horizontal="right" vertical="center"/>
    </xf>
    <xf numFmtId="166" fontId="56" fillId="0" borderId="7" xfId="0" applyNumberFormat="1" applyFont="1" applyBorder="1" applyAlignment="1">
      <alignment horizontal="right"/>
    </xf>
    <xf numFmtId="166" fontId="55" fillId="0" borderId="8" xfId="0" applyNumberFormat="1" applyFont="1" applyBorder="1" applyAlignment="1">
      <alignment horizontal="right" vertical="center" wrapText="1"/>
    </xf>
    <xf numFmtId="166" fontId="56" fillId="0" borderId="8" xfId="0" applyNumberFormat="1" applyFont="1" applyBorder="1" applyAlignment="1">
      <alignment horizontal="right" vertical="center"/>
    </xf>
    <xf numFmtId="166" fontId="56" fillId="0" borderId="14" xfId="0" applyNumberFormat="1" applyFont="1" applyBorder="1" applyAlignment="1">
      <alignment horizontal="right" vertical="center"/>
    </xf>
    <xf numFmtId="166" fontId="56" fillId="0" borderId="9" xfId="0" applyNumberFormat="1" applyFont="1" applyBorder="1" applyAlignment="1">
      <alignment horizontal="right" vertical="center"/>
    </xf>
    <xf numFmtId="166" fontId="56" fillId="0" borderId="9" xfId="0" applyNumberFormat="1" applyFont="1" applyBorder="1" applyAlignment="1">
      <alignment horizontal="right"/>
    </xf>
    <xf numFmtId="0" fontId="55" fillId="0" borderId="14" xfId="0" applyFont="1" applyBorder="1" applyAlignment="1">
      <alignment horizontal="left" vertical="center" wrapText="1"/>
    </xf>
    <xf numFmtId="166" fontId="55" fillId="0" borderId="14" xfId="0" applyNumberFormat="1" applyFont="1" applyBorder="1" applyAlignment="1">
      <alignment horizontal="right" vertical="center" wrapText="1"/>
    </xf>
    <xf numFmtId="166" fontId="55" fillId="0" borderId="9" xfId="0" applyNumberFormat="1" applyFont="1" applyBorder="1" applyAlignment="1">
      <alignment horizontal="right" vertical="center" wrapText="1"/>
    </xf>
    <xf numFmtId="166" fontId="55" fillId="0" borderId="10" xfId="0" applyNumberFormat="1" applyFont="1" applyBorder="1" applyAlignment="1">
      <alignment horizontal="right" vertical="center" wrapText="1"/>
    </xf>
    <xf numFmtId="3" fontId="56" fillId="0" borderId="14" xfId="0" applyNumberFormat="1" applyFont="1" applyBorder="1" applyAlignment="1">
      <alignment horizontal="right" vertical="center"/>
    </xf>
    <xf numFmtId="3" fontId="56" fillId="0" borderId="9" xfId="0" applyNumberFormat="1" applyFont="1" applyBorder="1" applyAlignment="1">
      <alignment horizontal="right" vertical="center"/>
    </xf>
    <xf numFmtId="3" fontId="56" fillId="0" borderId="9" xfId="0" applyNumberFormat="1" applyFont="1" applyBorder="1" applyAlignment="1">
      <alignment horizontal="right"/>
    </xf>
    <xf numFmtId="3" fontId="56" fillId="0" borderId="28" xfId="0" applyNumberFormat="1" applyFont="1" applyBorder="1" applyAlignment="1">
      <alignment horizontal="right"/>
    </xf>
    <xf numFmtId="3" fontId="56" fillId="0" borderId="12" xfId="0" applyNumberFormat="1" applyFont="1" applyBorder="1" applyAlignment="1">
      <alignment horizontal="right"/>
    </xf>
    <xf numFmtId="0" fontId="2" fillId="0" borderId="0" xfId="0" applyFont="1" applyAlignment="1">
      <alignment vertical="top" wrapText="1"/>
    </xf>
    <xf numFmtId="166" fontId="56" fillId="0" borderId="28" xfId="0" applyNumberFormat="1" applyFont="1" applyBorder="1" applyAlignment="1">
      <alignment horizontal="right"/>
    </xf>
    <xf numFmtId="166" fontId="56" fillId="0" borderId="12" xfId="0" applyNumberFormat="1" applyFont="1" applyBorder="1" applyAlignment="1">
      <alignment horizontal="right"/>
    </xf>
    <xf numFmtId="166" fontId="55" fillId="0" borderId="19" xfId="0" applyNumberFormat="1" applyFont="1" applyBorder="1" applyAlignment="1">
      <alignment horizontal="right" wrapText="1"/>
    </xf>
    <xf numFmtId="166" fontId="56" fillId="0" borderId="22" xfId="0" applyNumberFormat="1" applyFont="1" applyBorder="1" applyAlignment="1">
      <alignment horizontal="right"/>
    </xf>
    <xf numFmtId="166" fontId="55" fillId="0" borderId="29" xfId="0" applyNumberFormat="1" applyFont="1" applyBorder="1" applyAlignment="1">
      <alignment horizontal="right" vertical="center" wrapText="1"/>
    </xf>
    <xf numFmtId="166" fontId="56" fillId="0" borderId="29" xfId="0" applyNumberFormat="1" applyFont="1" applyBorder="1" applyAlignment="1">
      <alignment horizontal="right"/>
    </xf>
    <xf numFmtId="0" fontId="55" fillId="0" borderId="29" xfId="0" applyFont="1" applyBorder="1" applyAlignment="1">
      <alignment horizontal="right" vertical="center" wrapText="1"/>
    </xf>
    <xf numFmtId="3" fontId="56" fillId="0" borderId="21" xfId="0" applyNumberFormat="1" applyFont="1" applyBorder="1" applyAlignment="1">
      <alignment horizontal="right"/>
    </xf>
    <xf numFmtId="0" fontId="55" fillId="0" borderId="19" xfId="0" applyFont="1" applyBorder="1" applyAlignment="1">
      <alignment horizontal="right" vertical="center" wrapText="1"/>
    </xf>
    <xf numFmtId="0" fontId="26" fillId="41" borderId="14" xfId="66" applyNumberFormat="1" applyFont="1" applyFill="1" applyBorder="1" applyAlignment="1">
      <alignment vertical="top" wrapText="1"/>
    </xf>
    <xf numFmtId="0" fontId="26" fillId="41" borderId="9" xfId="66" applyNumberFormat="1" applyFont="1" applyFill="1" applyBorder="1" applyAlignment="1">
      <alignment vertical="top" wrapText="1"/>
    </xf>
    <xf numFmtId="0" fontId="55" fillId="0" borderId="0" xfId="0" applyFont="1" applyBorder="1" applyAlignment="1">
      <alignment horizontal="right" vertical="center" wrapText="1"/>
    </xf>
    <xf numFmtId="0" fontId="26" fillId="0" borderId="7" xfId="66" applyBorder="1" applyAlignment="1">
      <alignment vertical="top" wrapText="1"/>
    </xf>
    <xf numFmtId="3" fontId="55" fillId="0" borderId="0" xfId="0" applyNumberFormat="1" applyFont="1" applyBorder="1" applyAlignment="1">
      <alignment horizontal="right" wrapText="1"/>
    </xf>
    <xf numFmtId="0" fontId="2" fillId="0" borderId="16" xfId="0" applyFont="1" applyBorder="1"/>
    <xf numFmtId="0" fontId="2" fillId="0" borderId="17" xfId="0" applyFont="1" applyBorder="1"/>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2" fillId="0" borderId="0" xfId="0" applyFont="1" applyBorder="1" applyAlignment="1">
      <alignment vertical="top"/>
    </xf>
    <xf numFmtId="0" fontId="2" fillId="0" borderId="11" xfId="0" applyFont="1" applyBorder="1" applyAlignment="1">
      <alignment vertical="top" wrapText="1"/>
    </xf>
    <xf numFmtId="0" fontId="2" fillId="0" borderId="12" xfId="0" applyFont="1" applyBorder="1" applyAlignment="1">
      <alignment vertical="top" wrapText="1"/>
    </xf>
    <xf numFmtId="0" fontId="0" fillId="0" borderId="12" xfId="0" applyBorder="1" applyAlignment="1">
      <alignment vertical="top" wrapText="1"/>
    </xf>
    <xf numFmtId="0" fontId="2" fillId="0" borderId="0" xfId="0" applyFont="1" applyBorder="1" applyAlignment="1">
      <alignment vertical="top" wrapText="1"/>
    </xf>
    <xf numFmtId="0" fontId="2" fillId="0" borderId="7" xfId="0" applyFont="1" applyBorder="1" applyAlignment="1">
      <alignment horizontal="right"/>
    </xf>
    <xf numFmtId="0" fontId="2" fillId="0" borderId="0" xfId="0" applyFont="1" applyBorder="1" applyAlignment="1">
      <alignment horizontal="right"/>
    </xf>
    <xf numFmtId="0" fontId="2" fillId="0" borderId="0" xfId="0" applyFont="1" applyBorder="1" applyAlignment="1">
      <alignment horizontal="left"/>
    </xf>
    <xf numFmtId="0" fontId="26" fillId="0" borderId="15" xfId="66" applyBorder="1" applyAlignment="1">
      <alignment horizontal="left"/>
    </xf>
    <xf numFmtId="0" fontId="26" fillId="41" borderId="32" xfId="66" applyNumberFormat="1" applyFont="1" applyFill="1" applyBorder="1" applyAlignment="1">
      <alignment horizontal="left" vertical="top" wrapText="1"/>
    </xf>
    <xf numFmtId="0" fontId="26" fillId="41" borderId="23" xfId="66" applyNumberFormat="1" applyFont="1" applyFill="1" applyBorder="1" applyAlignment="1">
      <alignment horizontal="left" vertical="top" wrapText="1"/>
    </xf>
    <xf numFmtId="0" fontId="26" fillId="41" borderId="30" xfId="66" applyNumberFormat="1" applyFont="1" applyFill="1" applyBorder="1" applyAlignment="1">
      <alignment horizontal="left" vertical="top" wrapText="1"/>
    </xf>
    <xf numFmtId="166" fontId="2" fillId="0" borderId="34" xfId="0" applyNumberFormat="1" applyFont="1" applyBorder="1"/>
    <xf numFmtId="166" fontId="2" fillId="0" borderId="28" xfId="0" applyNumberFormat="1" applyFont="1" applyBorder="1"/>
    <xf numFmtId="0" fontId="26" fillId="0" borderId="0" xfId="66" applyBorder="1" applyAlignment="1">
      <alignment horizontal="left"/>
    </xf>
    <xf numFmtId="0" fontId="26" fillId="0" borderId="0" xfId="66" applyFont="1" applyBorder="1" applyAlignment="1">
      <alignment horizontal="left" wrapText="1"/>
    </xf>
    <xf numFmtId="0" fontId="26" fillId="41" borderId="14" xfId="66" applyNumberFormat="1" applyFont="1" applyFill="1" applyBorder="1" applyAlignment="1">
      <alignment horizontal="left" vertical="center" wrapText="1"/>
    </xf>
    <xf numFmtId="0" fontId="26" fillId="41" borderId="9" xfId="66" applyNumberFormat="1" applyFont="1" applyFill="1" applyBorder="1" applyAlignment="1">
      <alignment horizontal="left" vertical="center" wrapText="1"/>
    </xf>
    <xf numFmtId="0" fontId="26" fillId="0" borderId="0" xfId="66" applyAlignment="1">
      <alignment vertical="top"/>
    </xf>
    <xf numFmtId="0" fontId="26" fillId="0" borderId="11" xfId="66" applyBorder="1" applyAlignment="1">
      <alignment vertical="top" wrapText="1"/>
    </xf>
    <xf numFmtId="0" fontId="26" fillId="0" borderId="13" xfId="66" applyBorder="1" applyAlignment="1">
      <alignment vertical="top" wrapText="1"/>
    </xf>
    <xf numFmtId="0" fontId="26" fillId="0" borderId="12" xfId="66" applyBorder="1" applyAlignment="1">
      <alignment vertical="top" wrapText="1"/>
    </xf>
    <xf numFmtId="0" fontId="12" fillId="0" borderId="0" xfId="60" applyAlignment="1">
      <alignment horizontal="left"/>
    </xf>
    <xf numFmtId="0" fontId="26" fillId="0" borderId="0" xfId="66" applyBorder="1" applyAlignment="1">
      <alignment horizontal="left" vertical="top"/>
    </xf>
    <xf numFmtId="0" fontId="26" fillId="0" borderId="11" xfId="66" applyBorder="1" applyAlignment="1">
      <alignment horizontal="left" vertical="top"/>
    </xf>
    <xf numFmtId="0" fontId="26" fillId="0" borderId="13" xfId="66" applyBorder="1" applyAlignment="1">
      <alignment horizontal="left" vertical="top"/>
    </xf>
    <xf numFmtId="0" fontId="26" fillId="0" borderId="12" xfId="66" applyBorder="1" applyAlignment="1">
      <alignment horizontal="left" vertical="top"/>
    </xf>
    <xf numFmtId="0" fontId="26" fillId="0" borderId="8" xfId="66" applyBorder="1" applyAlignment="1">
      <alignment horizontal="left" vertical="top"/>
    </xf>
    <xf numFmtId="0" fontId="2" fillId="0" borderId="13" xfId="0" applyFont="1" applyBorder="1" applyAlignment="1">
      <alignment horizontal="left" vertical="top" wrapText="1"/>
    </xf>
    <xf numFmtId="0" fontId="0" fillId="0" borderId="13" xfId="0" applyBorder="1" applyAlignment="1">
      <alignment horizontal="left" vertical="top" wrapText="1"/>
    </xf>
    <xf numFmtId="0" fontId="2" fillId="0" borderId="13" xfId="0" applyFont="1" applyBorder="1" applyAlignment="1">
      <alignment vertical="top" wrapText="1"/>
    </xf>
    <xf numFmtId="0" fontId="0" fillId="0" borderId="13" xfId="0" applyBorder="1" applyAlignment="1">
      <alignment vertical="top" wrapText="1"/>
    </xf>
    <xf numFmtId="0" fontId="26" fillId="0" borderId="0" xfId="66" applyBorder="1" applyAlignment="1">
      <alignment vertical="top"/>
    </xf>
    <xf numFmtId="0" fontId="26" fillId="0" borderId="0" xfId="66" applyBorder="1" applyAlignment="1">
      <alignment vertical="top" wrapText="1"/>
    </xf>
    <xf numFmtId="0" fontId="59" fillId="0" borderId="0" xfId="0" applyFont="1" applyBorder="1" applyAlignment="1">
      <alignment horizontal="left" vertical="center" wrapText="1"/>
    </xf>
    <xf numFmtId="0" fontId="59" fillId="0" borderId="22" xfId="0" applyFont="1" applyBorder="1" applyAlignment="1">
      <alignment horizontal="left" vertical="center" wrapText="1"/>
    </xf>
    <xf numFmtId="0" fontId="59" fillId="0" borderId="33" xfId="0" applyFont="1" applyBorder="1" applyAlignment="1">
      <alignment horizontal="left" vertical="center" wrapText="1"/>
    </xf>
    <xf numFmtId="0" fontId="26" fillId="0" borderId="15" xfId="66" applyBorder="1" applyAlignment="1">
      <alignment vertical="top" wrapText="1"/>
    </xf>
    <xf numFmtId="0" fontId="59" fillId="0" borderId="16" xfId="0" applyFont="1" applyBorder="1" applyAlignment="1">
      <alignment horizontal="left" vertical="center" wrapText="1"/>
    </xf>
    <xf numFmtId="1" fontId="63" fillId="0" borderId="16" xfId="0" applyNumberFormat="1" applyFont="1" applyBorder="1" applyAlignment="1">
      <alignment horizontal="left"/>
    </xf>
    <xf numFmtId="0" fontId="59" fillId="0" borderId="15" xfId="0" applyFont="1" applyBorder="1" applyAlignment="1">
      <alignment horizontal="left" vertical="center" wrapText="1"/>
    </xf>
    <xf numFmtId="1" fontId="63" fillId="0" borderId="17" xfId="0" applyNumberFormat="1" applyFont="1" applyBorder="1" applyAlignment="1">
      <alignment horizontal="left"/>
    </xf>
    <xf numFmtId="0" fontId="26" fillId="0" borderId="15" xfId="66" applyBorder="1" applyAlignment="1">
      <alignment horizontal="left" vertical="top" wrapText="1"/>
    </xf>
    <xf numFmtId="0" fontId="55" fillId="0" borderId="16" xfId="0" applyFont="1" applyBorder="1" applyAlignment="1">
      <alignment horizontal="left" vertical="center" wrapText="1"/>
    </xf>
    <xf numFmtId="0" fontId="55" fillId="0" borderId="17" xfId="0" applyFont="1" applyBorder="1" applyAlignment="1">
      <alignment horizontal="left" vertical="center" wrapText="1"/>
    </xf>
    <xf numFmtId="0" fontId="55" fillId="0" borderId="7" xfId="0" applyFont="1" applyBorder="1" applyAlignment="1">
      <alignment horizontal="left" vertical="center" wrapText="1"/>
    </xf>
    <xf numFmtId="165" fontId="55" fillId="0" borderId="0" xfId="0" applyNumberFormat="1" applyFont="1" applyBorder="1" applyAlignment="1">
      <alignment horizontal="right" vertical="center" wrapText="1"/>
    </xf>
    <xf numFmtId="166" fontId="55" fillId="0" borderId="19" xfId="0" applyNumberFormat="1" applyFont="1" applyBorder="1" applyAlignment="1">
      <alignment horizontal="right" vertical="center" wrapText="1"/>
    </xf>
    <xf numFmtId="0" fontId="26" fillId="41" borderId="0" xfId="66" applyNumberFormat="1" applyFont="1" applyFill="1" applyBorder="1" applyAlignment="1">
      <alignment horizontal="left" vertical="top" wrapText="1"/>
    </xf>
    <xf numFmtId="0" fontId="26" fillId="41" borderId="7" xfId="66" applyNumberFormat="1" applyFont="1" applyFill="1" applyBorder="1" applyAlignment="1">
      <alignment horizontal="left" vertical="top" wrapText="1"/>
    </xf>
    <xf numFmtId="0" fontId="26" fillId="41" borderId="9" xfId="66" applyNumberFormat="1" applyFont="1" applyFill="1" applyBorder="1" applyAlignment="1">
      <alignment horizontal="left" vertical="top" wrapText="1"/>
    </xf>
    <xf numFmtId="0" fontId="26" fillId="0" borderId="31" xfId="66" applyBorder="1" applyAlignment="1">
      <alignment vertical="top" wrapText="1"/>
    </xf>
    <xf numFmtId="0" fontId="55" fillId="0" borderId="35" xfId="0" applyFont="1" applyBorder="1" applyAlignment="1">
      <alignment horizontal="left" vertical="center" wrapText="1"/>
    </xf>
    <xf numFmtId="166" fontId="56" fillId="0" borderId="36" xfId="0" applyNumberFormat="1" applyFont="1" applyBorder="1" applyAlignment="1">
      <alignment horizontal="left"/>
    </xf>
    <xf numFmtId="3" fontId="55" fillId="0" borderId="14" xfId="0" applyNumberFormat="1" applyFont="1" applyBorder="1" applyAlignment="1">
      <alignment horizontal="right" vertical="center" wrapText="1"/>
    </xf>
    <xf numFmtId="165" fontId="55" fillId="0" borderId="14" xfId="0" applyNumberFormat="1" applyFont="1" applyBorder="1" applyAlignment="1">
      <alignment horizontal="right" vertical="center" wrapText="1"/>
    </xf>
    <xf numFmtId="0" fontId="55" fillId="0" borderId="26" xfId="0" applyFont="1" applyBorder="1" applyAlignment="1">
      <alignment horizontal="right" vertical="center" wrapText="1"/>
    </xf>
    <xf numFmtId="0" fontId="55" fillId="0" borderId="14" xfId="0" applyFont="1" applyBorder="1" applyAlignment="1">
      <alignment horizontal="right" vertical="center" wrapText="1"/>
    </xf>
    <xf numFmtId="166" fontId="55" fillId="0" borderId="26" xfId="0" applyNumberFormat="1" applyFont="1" applyBorder="1" applyAlignment="1">
      <alignment horizontal="right" vertical="center" wrapText="1"/>
    </xf>
    <xf numFmtId="0" fontId="2" fillId="0" borderId="15" xfId="0" applyFont="1" applyBorder="1" applyAlignment="1">
      <alignment horizontal="left" vertical="top"/>
    </xf>
    <xf numFmtId="0" fontId="0" fillId="0" borderId="15" xfId="0" applyBorder="1" applyAlignment="1">
      <alignment horizontal="left" vertical="top"/>
    </xf>
    <xf numFmtId="0" fontId="20" fillId="0" borderId="0" xfId="67" applyAlignment="1">
      <alignment horizontal="left" vertical="top"/>
    </xf>
    <xf numFmtId="0" fontId="29" fillId="0" borderId="0" xfId="0" applyFont="1" applyAlignment="1">
      <alignment horizontal="left" vertical="top" wrapText="1"/>
    </xf>
    <xf numFmtId="0" fontId="48" fillId="0" borderId="0" xfId="0" applyFont="1" applyAlignment="1">
      <alignment horizontal="left" vertical="top"/>
    </xf>
    <xf numFmtId="0" fontId="29" fillId="0" borderId="0" xfId="0" applyFont="1" applyAlignment="1">
      <alignment horizontal="left" vertical="top"/>
    </xf>
    <xf numFmtId="0" fontId="25" fillId="0" borderId="0" xfId="59" applyAlignment="1">
      <alignment horizontal="left" vertical="top"/>
    </xf>
    <xf numFmtId="0" fontId="25" fillId="0" borderId="0" xfId="59" applyAlignment="1">
      <alignment horizontal="left" vertical="top" wrapText="1"/>
    </xf>
    <xf numFmtId="0" fontId="20" fillId="0" borderId="0" xfId="67" applyFill="1" applyAlignment="1">
      <alignment horizontal="left" vertical="top"/>
    </xf>
    <xf numFmtId="0" fontId="32" fillId="0" borderId="0" xfId="0" applyFont="1" applyAlignment="1">
      <alignment horizontal="left" vertical="top"/>
    </xf>
    <xf numFmtId="0" fontId="34" fillId="0" borderId="0" xfId="0" applyFont="1" applyFill="1" applyAlignment="1">
      <alignment horizontal="left" vertical="top"/>
    </xf>
    <xf numFmtId="0" fontId="36" fillId="0" borderId="0" xfId="0" applyFont="1" applyAlignment="1">
      <alignment horizontal="left" vertical="top"/>
    </xf>
    <xf numFmtId="0" fontId="28" fillId="0" borderId="0" xfId="0" applyFont="1" applyFill="1" applyAlignment="1">
      <alignment horizontal="left" vertical="top"/>
    </xf>
    <xf numFmtId="0" fontId="38" fillId="0" borderId="0" xfId="0" applyFont="1" applyFill="1" applyAlignment="1">
      <alignment horizontal="left" vertical="top"/>
    </xf>
    <xf numFmtId="0" fontId="28" fillId="0" borderId="0" xfId="0" applyFont="1" applyAlignment="1">
      <alignment horizontal="left" vertical="top"/>
    </xf>
    <xf numFmtId="0" fontId="20" fillId="0" borderId="0" xfId="67" applyFont="1" applyAlignment="1">
      <alignment horizontal="left" vertical="top" wrapText="1"/>
    </xf>
    <xf numFmtId="0" fontId="12" fillId="0" borderId="0" xfId="60" applyAlignment="1">
      <alignment horizontal="left" vertical="top" wrapText="1"/>
    </xf>
    <xf numFmtId="0" fontId="35" fillId="0" borderId="0" xfId="0" applyFont="1" applyAlignment="1">
      <alignment horizontal="left" vertical="top"/>
    </xf>
    <xf numFmtId="0" fontId="0" fillId="0" borderId="0" xfId="60" applyFont="1" applyAlignment="1">
      <alignment horizontal="left" vertical="top" wrapText="1"/>
    </xf>
    <xf numFmtId="0" fontId="68" fillId="0" borderId="0" xfId="59" applyFont="1"/>
    <xf numFmtId="0" fontId="69" fillId="0" borderId="0" xfId="62" applyFont="1"/>
    <xf numFmtId="0" fontId="0" fillId="0" borderId="0" xfId="0" applyAlignment="1">
      <alignment wrapText="1"/>
    </xf>
    <xf numFmtId="0" fontId="2" fillId="0" borderId="0" xfId="0" applyFont="1" applyFill="1"/>
    <xf numFmtId="0" fontId="20" fillId="0" borderId="0" xfId="67" applyAlignment="1">
      <alignment horizontal="left" vertical="top" wrapText="1"/>
    </xf>
    <xf numFmtId="0" fontId="0" fillId="0" borderId="0" xfId="7" applyFont="1" applyFill="1" applyAlignment="1">
      <alignment vertical="top" wrapText="1"/>
    </xf>
    <xf numFmtId="0" fontId="48" fillId="0" borderId="0" xfId="68" applyFont="1" applyAlignment="1">
      <alignment horizontal="left" vertical="top"/>
    </xf>
    <xf numFmtId="0" fontId="25" fillId="0" borderId="0" xfId="59" applyFill="1" applyAlignment="1">
      <alignment vertical="top"/>
    </xf>
    <xf numFmtId="0" fontId="12" fillId="0" borderId="0" xfId="59" applyFont="1" applyFill="1" applyAlignment="1">
      <alignment vertical="top" wrapText="1"/>
    </xf>
    <xf numFmtId="0" fontId="12" fillId="0" borderId="0" xfId="8" applyFont="1" applyFill="1" applyAlignment="1">
      <alignment vertical="top" wrapText="1"/>
    </xf>
    <xf numFmtId="0" fontId="40" fillId="0" borderId="0" xfId="68" applyFont="1" applyFill="1" applyAlignment="1">
      <alignment horizontal="left" vertical="top" wrapText="1"/>
    </xf>
    <xf numFmtId="0" fontId="12" fillId="0" borderId="0" xfId="60" applyFill="1" applyAlignment="1">
      <alignment vertical="top"/>
    </xf>
    <xf numFmtId="0" fontId="40" fillId="0" borderId="0" xfId="68" applyFont="1" applyFill="1" applyAlignment="1">
      <alignment vertical="top"/>
    </xf>
    <xf numFmtId="0" fontId="40" fillId="0" borderId="0" xfId="68" applyFont="1" applyFill="1" applyAlignment="1">
      <alignment horizontal="left" vertical="top"/>
    </xf>
    <xf numFmtId="0" fontId="40" fillId="0" borderId="0" xfId="68" applyFont="1" applyAlignment="1">
      <alignment vertical="top"/>
    </xf>
    <xf numFmtId="0" fontId="40" fillId="0" borderId="0" xfId="68" applyFont="1" applyAlignment="1">
      <alignment horizontal="left" vertical="top"/>
    </xf>
    <xf numFmtId="0" fontId="39" fillId="0" borderId="0" xfId="68" applyFont="1" applyAlignment="1">
      <alignment horizontal="left" vertical="top"/>
    </xf>
    <xf numFmtId="0" fontId="0" fillId="0" borderId="0" xfId="8" applyFont="1" applyFill="1" applyAlignment="1">
      <alignment vertical="top" wrapText="1"/>
    </xf>
    <xf numFmtId="0" fontId="4" fillId="0" borderId="0" xfId="0" applyFont="1" applyFill="1" applyAlignment="1">
      <alignment vertical="top"/>
    </xf>
    <xf numFmtId="0" fontId="25" fillId="0" borderId="0" xfId="59" applyAlignment="1">
      <alignment vertical="top"/>
    </xf>
    <xf numFmtId="0" fontId="16" fillId="0" borderId="0" xfId="59" applyFont="1" applyAlignment="1">
      <alignment vertical="top"/>
    </xf>
    <xf numFmtId="0" fontId="19" fillId="0" borderId="0" xfId="60" applyFont="1" applyAlignment="1">
      <alignment vertical="top"/>
    </xf>
    <xf numFmtId="0" fontId="12" fillId="0" borderId="0" xfId="60" applyFont="1" applyAlignment="1">
      <alignment vertical="top"/>
    </xf>
    <xf numFmtId="0" fontId="51" fillId="0" borderId="0" xfId="0" applyFont="1" applyFill="1" applyAlignment="1">
      <alignment vertical="top"/>
    </xf>
    <xf numFmtId="0" fontId="52" fillId="0" borderId="0" xfId="0" applyFont="1" applyFill="1" applyAlignment="1">
      <alignment vertical="top"/>
    </xf>
    <xf numFmtId="0" fontId="41" fillId="0" borderId="0" xfId="0" applyFont="1" applyFill="1" applyAlignment="1">
      <alignment vertical="top"/>
    </xf>
    <xf numFmtId="0" fontId="42" fillId="0" borderId="0" xfId="0" applyFont="1" applyFill="1" applyAlignment="1">
      <alignment vertical="top"/>
    </xf>
    <xf numFmtId="0" fontId="39" fillId="0" borderId="0" xfId="0" applyFont="1" applyFill="1" applyAlignment="1">
      <alignment vertical="top"/>
    </xf>
    <xf numFmtId="0" fontId="12" fillId="0" borderId="0" xfId="60" applyFont="1" applyAlignment="1">
      <alignment vertical="top" wrapText="1"/>
    </xf>
    <xf numFmtId="0" fontId="0" fillId="0" borderId="0" xfId="60" applyFont="1" applyAlignment="1">
      <alignment vertical="top" wrapText="1"/>
    </xf>
    <xf numFmtId="0" fontId="51" fillId="0" borderId="0" xfId="0" applyFont="1" applyFill="1" applyAlignment="1">
      <alignment vertical="top" wrapText="1"/>
    </xf>
    <xf numFmtId="0" fontId="40" fillId="0" borderId="0" xfId="0" applyFont="1" applyFill="1" applyAlignment="1">
      <alignment vertical="top"/>
    </xf>
    <xf numFmtId="0" fontId="70" fillId="0" borderId="0" xfId="0" applyFont="1" applyFill="1"/>
    <xf numFmtId="0" fontId="2" fillId="0" borderId="0" xfId="0" applyFont="1" applyAlignment="1">
      <alignment horizontal="left" vertical="top"/>
    </xf>
    <xf numFmtId="0" fontId="71" fillId="0" borderId="0" xfId="0" applyFont="1" applyAlignment="1">
      <alignment horizontal="left"/>
    </xf>
    <xf numFmtId="0" fontId="71" fillId="0" borderId="0" xfId="0" applyFont="1"/>
    <xf numFmtId="166" fontId="12" fillId="0" borderId="8" xfId="60" applyNumberFormat="1" applyBorder="1"/>
    <xf numFmtId="166" fontId="12" fillId="0" borderId="7" xfId="60" applyNumberFormat="1" applyBorder="1"/>
    <xf numFmtId="166" fontId="12" fillId="0" borderId="0" xfId="60" applyNumberFormat="1" applyBorder="1"/>
    <xf numFmtId="165" fontId="2" fillId="0" borderId="0" xfId="0" applyNumberFormat="1" applyFont="1" applyFill="1"/>
    <xf numFmtId="0" fontId="0" fillId="0" borderId="0" xfId="60" applyFont="1" applyFill="1"/>
    <xf numFmtId="0" fontId="0" fillId="0" borderId="0" xfId="0" applyBorder="1"/>
    <xf numFmtId="166" fontId="12" fillId="0" borderId="10" xfId="60" applyNumberFormat="1" applyBorder="1"/>
    <xf numFmtId="166" fontId="12" fillId="0" borderId="14" xfId="60" applyNumberFormat="1" applyBorder="1"/>
    <xf numFmtId="166" fontId="12" fillId="0" borderId="9" xfId="60" applyNumberFormat="1" applyBorder="1"/>
    <xf numFmtId="1" fontId="56" fillId="0" borderId="13" xfId="0" applyNumberFormat="1" applyFont="1" applyBorder="1" applyAlignment="1">
      <alignment horizontal="right"/>
    </xf>
    <xf numFmtId="1" fontId="56" fillId="0" borderId="24" xfId="0" applyNumberFormat="1" applyFont="1" applyBorder="1" applyAlignment="1">
      <alignment horizontal="right"/>
    </xf>
    <xf numFmtId="1" fontId="56" fillId="0" borderId="25" xfId="0" applyNumberFormat="1" applyFont="1" applyBorder="1" applyAlignment="1">
      <alignment horizontal="right"/>
    </xf>
    <xf numFmtId="0" fontId="2" fillId="0" borderId="7" xfId="0" applyFont="1" applyBorder="1" applyAlignment="1">
      <alignment vertical="top" wrapText="1"/>
    </xf>
    <xf numFmtId="166" fontId="2" fillId="0" borderId="0" xfId="0" applyNumberFormat="1" applyFont="1" applyBorder="1" applyAlignment="1">
      <alignment horizontal="right"/>
    </xf>
    <xf numFmtId="166" fontId="2" fillId="0" borderId="7" xfId="0" applyNumberFormat="1" applyFont="1" applyBorder="1" applyAlignment="1">
      <alignment horizontal="right"/>
    </xf>
    <xf numFmtId="0" fontId="20" fillId="0" borderId="0" xfId="67" applyFill="1" applyAlignment="1">
      <alignment horizontal="left" vertical="top" wrapText="1"/>
    </xf>
    <xf numFmtId="0" fontId="27" fillId="0" borderId="0" xfId="0" applyFont="1" applyFill="1" applyAlignment="1">
      <alignment horizontal="left" vertical="top"/>
    </xf>
    <xf numFmtId="14" fontId="12" fillId="0" borderId="0" xfId="60" applyNumberFormat="1" applyFill="1" applyAlignment="1">
      <alignment horizontal="left"/>
    </xf>
    <xf numFmtId="0" fontId="20" fillId="0" borderId="0" xfId="67" applyFill="1"/>
    <xf numFmtId="0" fontId="0" fillId="0" borderId="12" xfId="0" applyBorder="1"/>
    <xf numFmtId="0" fontId="0" fillId="0" borderId="9" xfId="0" applyBorder="1"/>
    <xf numFmtId="0" fontId="12" fillId="0" borderId="0" xfId="60" applyBorder="1" applyAlignment="1">
      <alignment wrapText="1"/>
    </xf>
    <xf numFmtId="0" fontId="72" fillId="0" borderId="0" xfId="0" applyFont="1" applyBorder="1" applyAlignment="1">
      <alignment horizontal="left" vertical="center" wrapText="1"/>
    </xf>
    <xf numFmtId="0" fontId="72" fillId="0" borderId="0" xfId="0" applyFont="1" applyBorder="1" applyAlignment="1">
      <alignment horizontal="left" vertical="top" wrapText="1"/>
    </xf>
    <xf numFmtId="0" fontId="72" fillId="0" borderId="0" xfId="0" applyFont="1" applyBorder="1" applyAlignment="1">
      <alignment horizontal="left" vertical="center"/>
    </xf>
    <xf numFmtId="166" fontId="12" fillId="0" borderId="11" xfId="60" applyNumberFormat="1" applyBorder="1"/>
    <xf numFmtId="166" fontId="12" fillId="0" borderId="13" xfId="60" applyNumberFormat="1" applyBorder="1"/>
    <xf numFmtId="166" fontId="12" fillId="0" borderId="12" xfId="60" applyNumberFormat="1" applyBorder="1"/>
    <xf numFmtId="165" fontId="55" fillId="0" borderId="7" xfId="0" applyNumberFormat="1" applyFont="1" applyBorder="1" applyAlignment="1">
      <alignment horizontal="right" vertical="center" wrapText="1"/>
    </xf>
    <xf numFmtId="165" fontId="56" fillId="0" borderId="7" xfId="0" applyNumberFormat="1" applyFont="1" applyBorder="1" applyAlignment="1">
      <alignment horizontal="right"/>
    </xf>
    <xf numFmtId="0" fontId="2" fillId="0" borderId="0" xfId="0" applyFont="1" applyAlignment="1"/>
    <xf numFmtId="3" fontId="55" fillId="0" borderId="8" xfId="0" applyNumberFormat="1" applyFont="1" applyBorder="1" applyAlignment="1">
      <alignment horizontal="right" wrapText="1"/>
    </xf>
    <xf numFmtId="0" fontId="26" fillId="0" borderId="8" xfId="66" applyBorder="1" applyAlignment="1">
      <alignment wrapText="1"/>
    </xf>
    <xf numFmtId="0" fontId="2" fillId="0" borderId="7" xfId="0" applyFont="1" applyBorder="1" applyAlignment="1">
      <alignment vertical="top"/>
    </xf>
  </cellXfs>
  <cellStyles count="71">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716">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left"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vertic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vertical/>
      </border>
    </dxf>
    <dxf>
      <font>
        <b val="0"/>
        <i val="0"/>
        <strike val="0"/>
        <condense val="0"/>
        <extend val="0"/>
        <outline val="0"/>
        <shadow val="0"/>
        <u val="none"/>
        <vertAlign val="baseline"/>
        <sz val="8"/>
        <color theme="1"/>
        <name val="Noto Sans"/>
        <family val="2"/>
        <scheme val="minor"/>
      </font>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border outline="0">
        <bottom style="thin">
          <color auto="1"/>
        </bottom>
      </border>
    </dxf>
    <dxf>
      <font>
        <b val="0"/>
        <i val="0"/>
        <strike val="0"/>
        <condense val="0"/>
        <extend val="0"/>
        <outline val="0"/>
        <shadow val="0"/>
        <u val="none"/>
        <vertAlign val="baseline"/>
        <sz val="8"/>
        <color theme="1"/>
        <name val="Noto Sans"/>
        <family val="2"/>
        <scheme val="minor"/>
      </font>
      <alignment horizontal="left"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left"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bottom" textRotation="0" wrapText="1" indent="0" justifyLastLine="0" shrinkToFit="0" readingOrder="0"/>
      <border diagonalUp="0" diagonalDown="0">
        <left style="thin">
          <color indexed="64"/>
        </left>
      </border>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border outline="0">
        <bottom style="thick">
          <color theme="8"/>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top style="thin">
          <color rgb="FF857363"/>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style="thin">
          <color rgb="FF857363"/>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border diagonalUp="0" diagonalDown="0">
        <left/>
        <right style="thin">
          <color rgb="FF857363"/>
        </right>
        <top style="thin">
          <color rgb="FF857363"/>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border diagonalUp="0" diagonalDown="0">
        <left/>
        <right style="thin">
          <color indexed="64"/>
        </right>
        <top/>
        <bottom/>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major"/>
      </font>
      <numFmt numFmtId="166" formatCode="0.0"/>
      <alignment horizontal="right" vertical="bottom" textRotation="0" wrapText="0" indent="0" justifyLastLine="0" shrinkToFit="0" readingOrder="0"/>
      <border diagonalUp="0" diagonalDown="0">
        <left/>
        <right style="thin">
          <color rgb="FF857363"/>
        </right>
        <top style="thin">
          <color rgb="FF857363"/>
        </top>
        <bottom/>
        <vertical/>
        <horizontal/>
      </border>
    </dxf>
    <dxf>
      <font>
        <b val="0"/>
        <i val="0"/>
        <strike val="0"/>
        <condense val="0"/>
        <extend val="0"/>
        <outline val="0"/>
        <shadow val="0"/>
        <u val="none"/>
        <vertAlign val="baseline"/>
        <sz val="8"/>
        <color rgb="FF000000"/>
        <name val="Century Gothic"/>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right style="thin">
          <color rgb="FF857363"/>
        </right>
        <top/>
        <bottom/>
        <vertical/>
        <horizontal/>
      </border>
    </dxf>
    <dxf>
      <border outline="0">
        <top style="thin">
          <color auto="1"/>
        </top>
      </border>
    </dxf>
    <dxf>
      <border outline="0">
        <bottom style="thin">
          <color auto="1"/>
        </bottom>
      </border>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border outline="0">
        <bottom style="thick">
          <color theme="8"/>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top style="thin">
          <color rgb="FF857363"/>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style="thin">
          <color rgb="FF857363"/>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border diagonalUp="0" diagonalDown="0">
        <left/>
        <right style="thin">
          <color rgb="FF857363"/>
        </right>
        <top style="thin">
          <color rgb="FF857363"/>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border diagonalUp="0" diagonalDown="0">
        <left/>
        <right style="thin">
          <color indexed="64"/>
        </right>
        <top/>
        <bottom/>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major"/>
      </font>
      <numFmt numFmtId="166" formatCode="0.0"/>
      <alignment horizontal="right" vertical="bottom" textRotation="0" wrapText="0" indent="0" justifyLastLine="0" shrinkToFit="0" readingOrder="0"/>
      <border diagonalUp="0" diagonalDown="0">
        <left/>
        <right style="thin">
          <color rgb="FF857363"/>
        </right>
        <top style="thin">
          <color rgb="FF857363"/>
        </top>
        <bottom/>
        <vertical/>
        <horizontal/>
      </border>
    </dxf>
    <dxf>
      <font>
        <b val="0"/>
        <i val="0"/>
        <strike val="0"/>
        <condense val="0"/>
        <extend val="0"/>
        <outline val="0"/>
        <shadow val="0"/>
        <u val="none"/>
        <vertAlign val="baseline"/>
        <sz val="8"/>
        <color rgb="FF000000"/>
        <name val="Century Gothic"/>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right style="thin">
          <color rgb="FF857363"/>
        </right>
        <top/>
        <bottom/>
        <vertical/>
        <horizontal/>
      </border>
    </dxf>
    <dxf>
      <border outline="0">
        <top style="thin">
          <color auto="1"/>
        </top>
      </border>
    </dxf>
    <dxf>
      <border outline="0">
        <bottom style="thin">
          <color auto="1"/>
        </bottom>
      </border>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border outline="0">
        <bottom style="thick">
          <color theme="8"/>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top style="thin">
          <color rgb="FF857363"/>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style="thin">
          <color rgb="FF857363"/>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border diagonalUp="0" diagonalDown="0">
        <left/>
        <right style="thin">
          <color rgb="FF857363"/>
        </right>
        <top style="thin">
          <color rgb="FF857363"/>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border diagonalUp="0" diagonalDown="0">
        <left/>
        <right style="thin">
          <color indexed="64"/>
        </right>
        <top/>
        <bottom/>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major"/>
      </font>
      <numFmt numFmtId="166" formatCode="0.0"/>
      <alignment horizontal="right" vertical="bottom" textRotation="0" wrapText="0" indent="0" justifyLastLine="0" shrinkToFit="0" readingOrder="0"/>
      <border diagonalUp="0" diagonalDown="0">
        <left/>
        <right style="thin">
          <color rgb="FF857363"/>
        </right>
        <top style="thin">
          <color rgb="FF857363"/>
        </top>
        <bottom/>
        <vertical/>
        <horizontal/>
      </border>
    </dxf>
    <dxf>
      <font>
        <b val="0"/>
        <i val="0"/>
        <strike val="0"/>
        <condense val="0"/>
        <extend val="0"/>
        <outline val="0"/>
        <shadow val="0"/>
        <u val="none"/>
        <vertAlign val="baseline"/>
        <sz val="8"/>
        <color rgb="FF000000"/>
        <name val="Century Gothic"/>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right style="thin">
          <color rgb="FF857363"/>
        </right>
        <top/>
        <bottom/>
        <vertical/>
        <horizontal/>
      </border>
    </dxf>
    <dxf>
      <border outline="0">
        <top style="thin">
          <color auto="1"/>
        </top>
      </border>
    </dxf>
    <dxf>
      <border outline="0">
        <bottom style="thin">
          <color auto="1"/>
        </bottom>
      </border>
    </dxf>
    <dxf>
      <alignment horizontal="general" vertical="top" textRotation="0" wrapText="1" indent="0" justifyLastLine="0" shrinkToFit="0" readingOrder="0"/>
    </dxf>
    <dxf>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Century Gothic"/>
        <family val="2"/>
        <scheme val="none"/>
      </font>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Noto Sans"/>
        <family val="2"/>
        <scheme val="minor"/>
      </font>
      <numFmt numFmtId="0" formatCode="General"/>
      <fill>
        <patternFill patternType="solid">
          <fgColor indexed="64"/>
          <bgColor theme="8"/>
        </patternFill>
      </fill>
      <alignment horizontal="left" vertical="top" textRotation="0" wrapText="1" indent="0" justifyLastLine="0" shrinkToFit="0" readingOrder="0"/>
    </dxf>
    <dxf>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Century Gothic"/>
        <family val="2"/>
        <scheme val="none"/>
      </font>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Noto Sans"/>
        <family val="2"/>
        <scheme val="minor"/>
      </font>
      <numFmt numFmtId="0" formatCode="General"/>
      <fill>
        <patternFill patternType="solid">
          <fgColor indexed="64"/>
          <bgColor theme="8"/>
        </patternFill>
      </fill>
      <alignment horizontal="left" vertical="top" textRotation="0" wrapText="1" indent="0" justifyLastLine="0" shrinkToFit="0" readingOrder="0"/>
    </dxf>
    <dxf>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Century Gothic"/>
        <family val="2"/>
        <scheme val="none"/>
      </font>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5" formatCode="#,##0.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Noto Sans"/>
        <family val="2"/>
        <scheme val="minor"/>
      </font>
      <numFmt numFmtId="0" formatCode="General"/>
      <fill>
        <patternFill patternType="solid">
          <fgColor indexed="64"/>
          <bgColor theme="8"/>
        </patternFill>
      </fill>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vertic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border outline="0">
        <bottom style="thin">
          <color auto="1"/>
        </bottom>
      </border>
    </dxf>
    <dxf>
      <font>
        <b/>
        <i val="0"/>
        <strike val="0"/>
        <condense val="0"/>
        <extend val="0"/>
        <outline val="0"/>
        <shadow val="0"/>
        <u val="none"/>
        <vertAlign val="baseline"/>
        <sz val="9"/>
        <color theme="1"/>
        <name val="Noto Sans"/>
        <family val="2"/>
        <scheme val="minor"/>
      </font>
      <numFmt numFmtId="0" formatCode="General"/>
      <fill>
        <patternFill patternType="solid">
          <fgColor indexed="64"/>
          <bgColor theme="8"/>
        </patternFill>
      </fill>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border outline="0">
        <top style="thin">
          <color auto="1"/>
        </top>
      </border>
    </dxf>
    <dxf>
      <font>
        <b val="0"/>
        <i val="0"/>
        <strike val="0"/>
        <condense val="0"/>
        <extend val="0"/>
        <outline val="0"/>
        <shadow val="0"/>
        <u val="none"/>
        <vertAlign val="baseline"/>
        <sz val="8"/>
        <color theme="1"/>
        <name val="Noto Sans"/>
        <family val="2"/>
        <scheme val="minor"/>
      </font>
    </dxf>
    <dxf>
      <border outline="0">
        <bottom style="thin">
          <color auto="1"/>
        </bottom>
      </border>
    </dxf>
    <dxf>
      <font>
        <b/>
        <i val="0"/>
        <strike val="0"/>
        <condense val="0"/>
        <extend val="0"/>
        <outline val="0"/>
        <shadow val="0"/>
        <u val="none"/>
        <vertAlign val="baseline"/>
        <sz val="9"/>
        <color theme="1"/>
        <name val="Noto Sans"/>
        <family val="2"/>
        <scheme val="minor"/>
      </font>
      <numFmt numFmtId="0" formatCode="General"/>
      <fill>
        <patternFill patternType="solid">
          <fgColor indexed="64"/>
          <bgColor theme="8"/>
        </patternFill>
      </fill>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right style="thin">
          <color indexed="64"/>
        </right>
        <vertical/>
      </border>
    </dxf>
    <dxf>
      <border outline="0">
        <top style="thin">
          <color auto="1"/>
        </top>
      </border>
    </dxf>
    <dxf>
      <font>
        <b val="0"/>
        <i val="0"/>
        <strike val="0"/>
        <condense val="0"/>
        <extend val="0"/>
        <outline val="0"/>
        <shadow val="0"/>
        <u val="none"/>
        <vertAlign val="baseline"/>
        <sz val="8"/>
        <color theme="1"/>
        <name val="Noto Sans"/>
        <family val="2"/>
        <scheme val="minor"/>
      </font>
    </dxf>
    <dxf>
      <border outline="0">
        <bottom style="thin">
          <color auto="1"/>
        </bottom>
      </border>
    </dxf>
    <dxf>
      <font>
        <b/>
        <i val="0"/>
        <strike val="0"/>
        <condense val="0"/>
        <extend val="0"/>
        <outline val="0"/>
        <shadow val="0"/>
        <u val="none"/>
        <vertAlign val="baseline"/>
        <sz val="9"/>
        <color theme="1"/>
        <name val="Noto Sans"/>
        <family val="2"/>
        <scheme val="minor"/>
      </font>
      <numFmt numFmtId="0" formatCode="General"/>
      <fill>
        <patternFill patternType="solid">
          <fgColor indexed="64"/>
          <bgColor theme="8"/>
        </patternFill>
      </fill>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bottom" textRotation="0" wrapText="1"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right style="thin">
          <color indexed="64"/>
        </right>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bottom" textRotation="0" wrapText="1"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right style="thin">
          <color indexed="64"/>
        </right>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bottom" textRotation="0" wrapText="1"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style="thin">
          <color indexed="64"/>
        </left>
        <right style="thin">
          <color indexed="64"/>
        </right>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style="thin">
          <color indexed="64"/>
        </left>
        <right style="thin">
          <color indexed="64"/>
        </right>
        <top/>
        <bottom/>
        <vertical/>
        <horizontal/>
      </border>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right style="thin">
          <color auto="1"/>
        </right>
        <top/>
        <bottom/>
        <vertical/>
        <horizontal/>
      </border>
    </dxf>
    <dxf>
      <border outline="0">
        <right style="thin">
          <color rgb="FF857363"/>
        </right>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style="thin">
          <color indexed="64"/>
        </left>
        <right style="thin">
          <color indexed="64"/>
        </right>
        <top/>
        <bottom/>
        <vertical/>
        <horizontal/>
      </border>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right style="thin">
          <color auto="1"/>
        </right>
        <top/>
        <bottom/>
        <vertical/>
        <horizontal/>
      </border>
    </dxf>
    <dxf>
      <border outline="0">
        <right style="thin">
          <color rgb="FF857363"/>
        </right>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style="thin">
          <color indexed="64"/>
        </left>
        <right style="thin">
          <color indexed="64"/>
        </right>
        <top/>
        <bottom/>
        <vertical/>
        <horizontal/>
      </border>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right style="thin">
          <color auto="1"/>
        </right>
        <top/>
        <bottom/>
        <vertical/>
        <horizontal/>
      </border>
    </dxf>
    <dxf>
      <border outline="0">
        <right style="thin">
          <color rgb="FF857363"/>
        </right>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166" formatCode="0.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right/>
        <top style="thin">
          <color indexed="64"/>
        </top>
        <bottom style="thin">
          <color auto="1"/>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right/>
        <top style="thin">
          <color indexed="64"/>
        </top>
        <bottom style="thin">
          <color auto="1"/>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border diagonalUp="0" diagonalDown="0">
        <left/>
        <right/>
        <top style="thin">
          <color indexed="64"/>
        </top>
        <bottom style="thin">
          <color auto="1"/>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font>
        <b/>
        <i val="0"/>
        <strike val="0"/>
        <condense val="0"/>
        <extend val="0"/>
        <outline val="0"/>
        <shadow val="0"/>
        <u val="none"/>
        <vertAlign val="baseline"/>
        <sz val="8"/>
        <color rgb="FF000000"/>
        <name val="Century Gothic"/>
        <family val="2"/>
        <scheme val="none"/>
      </font>
      <fill>
        <patternFill patternType="solid">
          <fgColor indexed="64"/>
          <bgColor theme="8"/>
        </patternFill>
      </fill>
      <alignment horizontal="left" vertical="center" textRotation="0" wrapText="1" indent="0" justifyLastLine="0" shrinkToFit="0" readingOrder="0"/>
      <border diagonalUp="0" diagonalDown="0">
        <left/>
        <right/>
        <top style="thin">
          <color indexed="64"/>
        </top>
        <bottom style="thin">
          <color auto="1"/>
        </bottom>
        <vertical/>
        <horizontal/>
      </border>
    </dxf>
    <dxf>
      <border outline="0">
        <right style="thin">
          <color rgb="FF857363"/>
        </right>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font>
        <b/>
        <i val="0"/>
        <strike val="0"/>
        <condense val="0"/>
        <extend val="0"/>
        <outline val="0"/>
        <shadow val="0"/>
        <u val="none"/>
        <vertAlign val="baseline"/>
        <sz val="8"/>
        <color rgb="FF000000"/>
        <name val="Century Gothic"/>
        <family val="2"/>
        <scheme val="none"/>
      </font>
      <fill>
        <patternFill patternType="solid">
          <fgColor indexed="64"/>
          <bgColor theme="8"/>
        </patternFill>
      </fill>
      <alignment horizontal="left" vertical="center" textRotation="0" wrapText="1" indent="0" justifyLastLine="0" shrinkToFit="0" readingOrder="0"/>
      <border diagonalUp="0" diagonalDown="0">
        <left/>
        <right/>
        <top style="thin">
          <color indexed="64"/>
        </top>
        <bottom style="thin">
          <color auto="1"/>
        </bottom>
        <vertical/>
        <horizontal/>
      </border>
    </dxf>
    <dxf>
      <border outline="0">
        <right style="thin">
          <color rgb="FF857363"/>
        </right>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font>
        <b/>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outline="0">
        <right style="thin">
          <color rgb="FF857363"/>
        </right>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left" vertical="top" textRotation="0" wrapText="1"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alignment horizontal="general" vertical="top" textRotation="0" wrapText="1"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alignment horizontal="general" vertical="top" textRotation="0" wrapText="0"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alignment horizontal="general" vertical="top" textRotation="0" wrapText="0"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alignment horizontal="left" vertical="top" textRotation="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alignment horizontal="left" vertical="bottom"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general"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alignment horizontal="left" vertical="bottom"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alignment horizontal="general" vertical="top" textRotation="0" wrapText="0"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alignment horizontal="left" vertical="top" textRotation="0" wrapText="0"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alignment horizontal="left" vertical="top" textRotation="0" wrapText="0"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alignment horizontal="left" vertical="top" textRotation="0" wrapText="0"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alignment horizontal="left" vertical="bottom" textRotation="0" wrapText="0" indent="0" justifyLastLine="0" shrinkToFit="0" readingOrder="0"/>
    </dxf>
    <dxf>
      <alignment horizontal="left" vertical="center" textRotation="0" wrapText="1"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dxf>
    <dxf>
      <alignment horizontal="left" vertical="bottom" textRotation="0" wrapText="0" indent="0" justifyLastLine="0" shrinkToFit="0" readingOrder="0"/>
    </dxf>
    <dxf>
      <alignment horizontal="left" vertical="center" textRotation="0" wrapText="1" indent="0" justifyLastLine="0" shrinkToFit="0" readingOrder="0"/>
    </dxf>
    <dxf>
      <numFmt numFmtId="3" formatCode="#,##0"/>
      <border diagonalUp="0" diagonalDown="0">
        <left/>
        <right style="thin">
          <color indexed="64"/>
        </right>
        <top/>
        <bottom/>
        <vertical/>
        <horizontal/>
      </border>
    </dxf>
    <dxf>
      <numFmt numFmtId="3" formatCode="#,##0"/>
    </dxf>
    <dxf>
      <numFmt numFmtId="3" formatCode="#,##0"/>
    </dxf>
    <dxf>
      <numFmt numFmtId="3" formatCode="#,##0"/>
    </dxf>
    <dxf>
      <numFmt numFmtId="3" formatCode="#,##0"/>
      <border diagonalUp="0" diagonalDown="0">
        <left style="thin">
          <color indexed="64"/>
        </left>
        <right/>
        <top/>
        <bottom/>
        <vertical/>
        <horizontal/>
      </border>
    </dxf>
    <dxf>
      <numFmt numFmtId="3" formatCode="#,##0"/>
      <border diagonalUp="0" diagonalDown="0">
        <left/>
        <right style="thin">
          <color indexed="64"/>
        </right>
        <top/>
        <bottom/>
        <vertical/>
        <horizontal/>
      </border>
    </dxf>
    <dxf>
      <numFmt numFmtId="3" formatCode="#,##0"/>
    </dxf>
    <dxf>
      <numFmt numFmtId="3" formatCode="#,##0"/>
    </dxf>
    <dxf>
      <numFmt numFmtId="3" formatCode="#,##0"/>
    </dxf>
    <dxf>
      <numFmt numFmtId="3" formatCode="#,##0"/>
      <border diagonalUp="0" diagonalDown="0">
        <left style="thin">
          <color indexed="64"/>
        </left>
        <right/>
        <top/>
        <bottom/>
        <vertical/>
        <horizontal/>
      </border>
    </dxf>
    <dxf>
      <numFmt numFmtId="3" formatCode="#,##0"/>
      <border diagonalUp="0" diagonalDown="0">
        <left/>
        <right style="thin">
          <color indexed="64"/>
        </right>
        <top/>
        <bottom/>
        <vertical/>
        <horizontal/>
      </border>
    </dxf>
    <dxf>
      <numFmt numFmtId="3" formatCode="#,##0"/>
    </dxf>
    <dxf>
      <numFmt numFmtId="3" formatCode="#,##0"/>
    </dxf>
    <dxf>
      <numFmt numFmtId="3" formatCode="#,##0"/>
    </dxf>
    <dxf>
      <numFmt numFmtId="3" formatCode="#,##0"/>
    </dxf>
    <dxf>
      <alignment horizontal="left" vertical="bottom" textRotation="0" wrapText="0" indent="0" justifyLastLine="0" shrinkToFit="0" readingOrder="0"/>
    </dxf>
    <dxf>
      <alignment horizontal="left" vertical="center"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alignment horizontal="left" vertical="top" textRotation="0"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alignment horizontal="general" vertical="top" textRotation="0" wrapText="0" indent="0" justifyLastLine="0" shrinkToFit="0" readingOrder="0"/>
    </dxf>
    <dxf>
      <border diagonalUp="0" diagonalDown="0">
        <left/>
        <right style="thin">
          <color indexed="64"/>
        </right>
        <top/>
        <bottom/>
        <vertical/>
        <horizontal/>
      </border>
    </dxf>
    <dxf>
      <border diagonalUp="0" diagonalDown="0">
        <left style="thin">
          <color indexed="64"/>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numFmt numFmtId="166" formatCode="0.0"/>
      <border diagonalUp="0" diagonalDown="0" outline="0">
        <left/>
        <right style="thin">
          <color indexed="64"/>
        </right>
        <top/>
        <bottom/>
      </border>
    </dxf>
    <dxf>
      <numFmt numFmtId="166" formatCode="0.0"/>
    </dxf>
    <dxf>
      <numFmt numFmtId="166" formatCode="0.0"/>
    </dxf>
    <dxf>
      <numFmt numFmtId="166" formatCode="0.0"/>
    </dxf>
    <dxf>
      <numFmt numFmtId="166" formatCode="0.0"/>
      <border diagonalUp="0" diagonalDown="0" outline="0">
        <left style="thin">
          <color indexed="64"/>
        </left>
        <right/>
        <top/>
        <bottom/>
      </border>
    </dxf>
    <dxf>
      <numFmt numFmtId="166" formatCode="0.0"/>
      <border diagonalUp="0" diagonalDown="0" outline="0">
        <left/>
        <right style="thin">
          <color indexed="64"/>
        </right>
        <top/>
        <bottom/>
      </border>
    </dxf>
    <dxf>
      <numFmt numFmtId="166" formatCode="0.0"/>
    </dxf>
    <dxf>
      <numFmt numFmtId="166" formatCode="0.0"/>
    </dxf>
    <dxf>
      <numFmt numFmtId="166" formatCode="0.0"/>
    </dxf>
    <dxf>
      <numFmt numFmtId="166" formatCode="0.0"/>
      <border diagonalUp="0" diagonalDown="0" outline="0">
        <left style="thin">
          <color indexed="64"/>
        </left>
        <right/>
        <top/>
        <bottom/>
      </border>
    </dxf>
    <dxf>
      <numFmt numFmtId="166" formatCode="0.0"/>
      <border diagonalUp="0" diagonalDown="0" outline="0">
        <left/>
        <right style="thin">
          <color indexed="64"/>
        </right>
        <top/>
        <bottom/>
      </border>
    </dxf>
    <dxf>
      <numFmt numFmtId="166" formatCode="0.0"/>
    </dxf>
    <dxf>
      <numFmt numFmtId="166" formatCode="0.0"/>
    </dxf>
    <dxf>
      <numFmt numFmtId="166" formatCode="0.0"/>
    </dxf>
    <dxf>
      <numFmt numFmtId="166" formatCode="0.0"/>
      <border diagonalUp="0" diagonalDown="0" outline="0">
        <left style="thin">
          <color indexed="64"/>
        </left>
        <right/>
        <top/>
        <bottom/>
      </border>
    </dxf>
    <dxf>
      <alignment horizontal="general" vertical="bottom" textRotation="0" wrapText="1" indent="0" justifyLastLine="0" shrinkToFit="0" readingOrder="0"/>
    </dxf>
    <dxf>
      <border diagonalUp="0" diagonalDown="0">
        <left/>
        <right style="thin">
          <color indexed="64"/>
        </right>
        <top/>
        <bottom/>
        <vertical/>
        <horizontal/>
      </border>
    </dxf>
    <dxf>
      <border diagonalUp="0" diagonalDown="0">
        <left style="thin">
          <color indexed="64"/>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alignment horizontal="left" vertical="top" textRotation="0" wrapText="1"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alignment horizontal="left" vertical="center" textRotation="0" wrapText="1" indent="0" justifyLastLine="0" shrinkToFit="0" readingOrder="0"/>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numFmt numFmtId="166" formatCode="0.0"/>
      <border diagonalUp="0" diagonalDown="0">
        <left/>
        <right style="thin">
          <color indexed="64"/>
        </right>
        <top/>
        <bottom/>
        <vertical/>
        <horizontal/>
      </border>
    </dxf>
    <dxf>
      <numFmt numFmtId="166" formatCode="0.0"/>
    </dxf>
    <dxf>
      <numFmt numFmtId="166" formatCode="0.0"/>
    </dxf>
    <dxf>
      <numFmt numFmtId="166" formatCode="0.0"/>
    </dxf>
    <dxf>
      <numFmt numFmtId="166" formatCode="0.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alignment horizontal="left" vertical="center"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border outline="0">
        <bottom style="thin">
          <color indexed="64"/>
        </bottom>
      </border>
    </dxf>
    <dxf>
      <font>
        <b/>
        <i val="0"/>
        <strike val="0"/>
        <condense val="0"/>
        <extend val="0"/>
        <outline val="0"/>
        <shadow val="0"/>
        <u val="none"/>
        <vertAlign val="baseline"/>
        <sz val="9"/>
        <color theme="1"/>
        <name val="Noto Sans"/>
        <family val="2"/>
        <scheme val="minor"/>
      </font>
      <numFmt numFmtId="0" formatCode="General"/>
      <fill>
        <patternFill patternType="solid">
          <fgColor indexed="64"/>
          <bgColor theme="8"/>
        </patternFill>
      </fill>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alignment horizontal="general" vertical="bottom"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left" vertical="bottom"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font>
        <b/>
        <i val="0"/>
        <strike val="0"/>
        <condense val="0"/>
        <extend val="0"/>
        <outline val="0"/>
        <shadow val="0"/>
        <u val="none"/>
        <vertAlign val="baseline"/>
        <sz val="9"/>
        <color theme="1"/>
        <name val="Noto Sans"/>
        <family val="2"/>
        <scheme val="minor"/>
      </font>
      <numFmt numFmtId="0" formatCode="General"/>
      <fill>
        <patternFill patternType="solid">
          <fgColor indexed="64"/>
          <bgColor theme="8"/>
        </patternFill>
      </fill>
      <alignment horizontal="center" vertical="center"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theme="8"/>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font>
        <b/>
        <i val="0"/>
        <strike val="0"/>
        <condense val="0"/>
        <extend val="0"/>
        <outline val="0"/>
        <shadow val="0"/>
        <u val="none"/>
        <vertAlign val="baseline"/>
        <sz val="9"/>
        <color theme="1"/>
        <name val="Noto Sans"/>
        <family val="2"/>
        <scheme val="minor"/>
      </font>
      <numFmt numFmtId="0" formatCode="General"/>
      <fill>
        <patternFill patternType="solid">
          <fgColor indexed="64"/>
          <bgColor theme="8"/>
        </patternFill>
      </fill>
      <alignment horizontal="general" vertical="bottom"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left" vertical="bottom" textRotation="0" wrapText="0" indent="0" justifyLastLine="0" shrinkToFit="0" readingOrder="0"/>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Century Gothic"/>
        <family val="2"/>
        <scheme val="none"/>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rgb="FF857363"/>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numFmt numFmtId="166" formatCode="0.0"/>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border outline="0">
        <bottom style="thin">
          <color indexed="64"/>
        </bottom>
      </border>
    </dxf>
    <dxf>
      <font>
        <b/>
        <i val="0"/>
        <strike val="0"/>
        <condense val="0"/>
        <extend val="0"/>
        <outline val="0"/>
        <shadow val="0"/>
        <u val="none"/>
        <vertAlign val="baseline"/>
        <sz val="9"/>
        <color theme="1"/>
        <name val="Noto Sans"/>
        <family val="2"/>
        <scheme val="minor"/>
      </font>
      <numFmt numFmtId="0" formatCode="General"/>
      <fill>
        <patternFill patternType="solid">
          <fgColor indexed="64"/>
          <bgColor theme="8"/>
        </patternFill>
      </fill>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style="thin">
          <color rgb="FF857363"/>
        </left>
        <right/>
        <top/>
        <bottom/>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border diagonalUp="0" diagonalDown="0">
        <left/>
        <right style="thin">
          <color rgb="FF857363"/>
        </right>
        <top/>
        <bottom/>
        <horizontal/>
      </border>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style="thin">
          <color rgb="FF857363"/>
        </left>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border diagonalUp="0" diagonalDown="0">
        <left/>
        <right style="thin">
          <color rgb="FF857363"/>
        </right>
        <top/>
        <bottom/>
        <vertical/>
        <horizontal/>
      </border>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aj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rgb="FF000000"/>
        <name val="Noto Sans"/>
        <family val="2"/>
        <scheme val="minor"/>
      </font>
      <alignment horizontal="left" vertical="center"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alignment horizontal="lef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alignment horizontal="left" vertical="center" textRotation="0" wrapText="0" indent="0" justifyLastLine="0" shrinkToFit="0" readingOrder="0"/>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dxf>
    <dxf>
      <alignment horizontal="left" vertical="center" textRotation="0" wrapText="0" indent="0" justifyLastLine="0" shrinkToFit="0" readingOrder="0"/>
    </dxf>
    <dxf>
      <border diagonalUp="0" diagonalDown="0">
        <left/>
        <right style="thin">
          <color indexed="64"/>
        </right>
        <top/>
        <bottom/>
        <vertical/>
        <horizontal/>
      </border>
    </dxf>
    <dxf>
      <border diagonalUp="0" diagonalDown="0">
        <left style="thin">
          <color indexed="64"/>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border diagonalUp="0" diagonalDown="0">
        <left style="thin">
          <color indexed="64"/>
        </left>
        <right style="thin">
          <color indexed="64"/>
        </right>
        <top/>
        <bottom/>
        <vertical/>
        <horizontal/>
      </border>
    </dxf>
    <dxf>
      <alignment horizontal="left" vertical="bottom" textRotation="0" wrapText="0" indent="0" justifyLastLine="0" shrinkToFit="0" readingOrder="0"/>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vertic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vertic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numFmt numFmtId="166" formatCode="0.0"/>
      <border diagonalUp="0" diagonalDown="0" outline="0">
        <left/>
        <right style="thin">
          <color indexed="64"/>
        </right>
        <top/>
        <bottom/>
      </border>
    </dxf>
    <dxf>
      <font>
        <b val="0"/>
        <i val="0"/>
        <strike val="0"/>
        <condense val="0"/>
        <extend val="0"/>
        <outline val="0"/>
        <shadow val="0"/>
        <u val="none"/>
        <vertAlign val="baseline"/>
        <sz val="8"/>
        <color theme="1"/>
        <name val="Noto Sans"/>
        <family val="2"/>
        <scheme val="minor"/>
      </font>
      <numFmt numFmtId="166" formatCode="0.0"/>
    </dxf>
    <dxf>
      <font>
        <b val="0"/>
        <i val="0"/>
        <strike val="0"/>
        <condense val="0"/>
        <extend val="0"/>
        <outline val="0"/>
        <shadow val="0"/>
        <u val="none"/>
        <vertAlign val="baseline"/>
        <sz val="8"/>
        <color theme="1"/>
        <name val="Noto Sans"/>
        <family val="2"/>
        <scheme val="minor"/>
      </font>
      <numFmt numFmtId="166" formatCode="0.0"/>
      <border diagonalUp="0" diagonalDown="0" outline="0">
        <left style="thin">
          <color indexed="64"/>
        </left>
        <right/>
        <top/>
        <bottom/>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numFmt numFmtId="165" formatCode="#,##0.0"/>
      <border diagonalUp="0" diagonalDown="0">
        <left/>
        <right style="thin">
          <color indexed="64"/>
        </right>
        <top/>
        <bottom/>
        <vertical/>
        <horizontal/>
      </border>
    </dxf>
    <dxf>
      <numFmt numFmtId="165" formatCode="#,##0.0"/>
    </dxf>
    <dxf>
      <numFmt numFmtId="165" formatCode="#,##0.0"/>
      <border diagonalUp="0" diagonalDown="0">
        <left style="thin">
          <color indexed="64"/>
        </left>
        <right/>
        <top/>
        <bottom/>
        <vertical/>
        <horizontal/>
      </border>
    </dxf>
    <dxf>
      <numFmt numFmtId="165" formatCode="#,##0.0"/>
      <border diagonalUp="0" diagonalDown="0">
        <left/>
        <right style="thin">
          <color indexed="64"/>
        </right>
        <top/>
        <bottom/>
        <vertical/>
        <horizontal/>
      </border>
    </dxf>
    <dxf>
      <numFmt numFmtId="165" formatCode="#,##0.0"/>
    </dxf>
    <dxf>
      <numFmt numFmtId="165" formatCode="#,##0.0"/>
      <border diagonalUp="0" diagonalDown="0">
        <left style="thin">
          <color indexed="64"/>
        </left>
        <right/>
        <top/>
        <bottom/>
        <vertical/>
        <horizontal/>
      </border>
    </dxf>
    <dxf>
      <numFmt numFmtId="165" formatCode="#,##0.0"/>
      <border diagonalUp="0" diagonalDown="0">
        <left/>
        <right style="thin">
          <color indexed="64"/>
        </right>
        <top/>
        <bottom/>
        <vertical/>
        <horizontal/>
      </border>
    </dxf>
    <dxf>
      <numFmt numFmtId="165" formatCode="#,##0.0"/>
    </dxf>
    <dxf>
      <numFmt numFmtId="165" formatCode="#,##0.0"/>
      <border diagonalUp="0" diagonalDown="0">
        <left style="thin">
          <color indexed="64"/>
        </left>
        <right/>
        <top/>
        <bottom/>
        <vertical/>
        <horizontal/>
      </border>
    </dxf>
    <dxf>
      <alignment horizontal="left" vertical="center" textRotation="0" wrapText="1" indent="0" justifyLastLine="0" shrinkToFit="0" readingOrder="0"/>
    </dxf>
    <dxf>
      <numFmt numFmtId="3" formatCode="#,##0"/>
    </dxf>
    <dxf>
      <numFmt numFmtId="3" formatCode="#,##0"/>
    </dxf>
    <dxf>
      <numFmt numFmtId="3" formatCode="#,##0"/>
    </dxf>
    <dxf>
      <numFmt numFmtId="3" formatCode="#,##0"/>
      <border diagonalUp="0" diagonalDown="0">
        <left/>
        <right style="thin">
          <color indexed="64"/>
        </right>
        <top/>
        <bottom/>
        <vertical/>
        <horizontal/>
      </border>
    </dxf>
    <dxf>
      <numFmt numFmtId="3" formatCode="#,##0"/>
    </dxf>
    <dxf>
      <numFmt numFmtId="3" formatCode="#,##0"/>
      <border diagonalUp="0" diagonalDown="0">
        <left style="thin">
          <color indexed="64"/>
        </left>
        <right/>
        <top/>
        <bottom/>
        <vertical/>
        <horizontal/>
      </border>
    </dxf>
    <dxf>
      <numFmt numFmtId="3" formatCode="#,##0"/>
      <border diagonalUp="0" diagonalDown="0">
        <left/>
        <right style="thin">
          <color indexed="64"/>
        </right>
        <top/>
        <bottom/>
        <vertical/>
        <horizontal/>
      </border>
    </dxf>
    <dxf>
      <numFmt numFmtId="3" formatCode="#,##0"/>
    </dxf>
    <dxf>
      <numFmt numFmtId="3" formatCode="#,##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dxf>
    <dxf>
      <font>
        <b val="0"/>
        <i val="0"/>
        <strike val="0"/>
        <condense val="0"/>
        <extend val="0"/>
        <outline val="0"/>
        <shadow val="0"/>
        <u val="none"/>
        <vertAlign val="baseline"/>
        <sz val="9"/>
        <color auto="1"/>
        <name val="Noto Sans"/>
        <family val="2"/>
        <scheme val="minor"/>
      </font>
      <fill>
        <patternFill patternType="none">
          <fgColor indexed="64"/>
          <bgColor indexed="65"/>
        </patternFill>
      </fill>
      <border diagonalUp="0" diagonalDown="0" outline="0">
        <left/>
        <right style="thin">
          <color indexed="64"/>
        </right>
        <top/>
        <bottom/>
      </border>
    </dxf>
    <dxf>
      <font>
        <b val="0"/>
        <i val="0"/>
        <strike val="0"/>
        <condense val="0"/>
        <extend val="0"/>
        <outline val="0"/>
        <shadow val="0"/>
        <u val="none"/>
        <vertAlign val="baseline"/>
        <sz val="9"/>
        <color auto="1"/>
        <name val="Noto Sans"/>
        <family val="2"/>
        <scheme val="minor"/>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9"/>
        <name val="Noto Sans"/>
        <family val="2"/>
        <scheme val="minor"/>
      </font>
    </dxf>
    <dxf>
      <font>
        <b/>
        <i val="0"/>
        <strike val="0"/>
        <condense val="0"/>
        <extend val="0"/>
        <outline val="0"/>
        <shadow val="0"/>
        <u val="none"/>
        <vertAlign val="baseline"/>
        <sz val="9"/>
        <color auto="1"/>
        <name val="Noto Sans"/>
        <family val="2"/>
        <scheme val="minor"/>
      </font>
      <fill>
        <patternFill patternType="none">
          <fgColor indexed="64"/>
          <bgColor indexed="65"/>
        </patternFill>
      </fill>
    </dxf>
    <dxf>
      <font>
        <b val="0"/>
        <i val="0"/>
        <strike val="0"/>
        <condense val="0"/>
        <extend val="0"/>
        <outline val="0"/>
        <shadow val="0"/>
        <u val="none"/>
        <vertAlign val="baseline"/>
        <sz val="9"/>
        <color auto="1"/>
        <name val="Noto Sans"/>
        <family val="2"/>
        <scheme val="minor"/>
      </font>
      <fill>
        <patternFill patternType="none">
          <fgColor indexed="64"/>
          <bgColor indexed="65"/>
        </patternFill>
      </fill>
    </dxf>
    <dxf>
      <font>
        <b val="0"/>
        <i val="0"/>
        <strike val="0"/>
        <condense val="0"/>
        <extend val="0"/>
        <outline val="0"/>
        <shadow val="0"/>
        <u val="none"/>
        <vertAlign val="baseline"/>
        <sz val="9"/>
        <color auto="1"/>
        <name val="Noto Sans"/>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right style="thin">
          <color indexed="64"/>
        </right>
        <top/>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Noto Sans"/>
        <family val="2"/>
        <scheme val="minor"/>
      </font>
    </dxf>
    <dxf>
      <font>
        <b val="0"/>
        <i val="0"/>
        <strike val="0"/>
        <condense val="0"/>
        <extend val="0"/>
        <outline val="0"/>
        <shadow val="0"/>
        <u val="none"/>
        <vertAlign val="baseline"/>
        <sz val="9"/>
        <color auto="1"/>
        <name val="Noto Sans"/>
        <family val="2"/>
        <scheme val="minor"/>
      </font>
      <fill>
        <patternFill patternType="none">
          <fgColor indexed="64"/>
          <bgColor indexed="65"/>
        </patternFill>
      </fill>
    </dxf>
    <dxf>
      <font>
        <strike val="0"/>
        <outline val="0"/>
        <shadow val="0"/>
        <u val="none"/>
        <vertAlign val="baseline"/>
        <sz val="9"/>
        <color theme="1"/>
        <name val="Noto Sans"/>
        <family val="2"/>
        <scheme val="minor"/>
      </font>
    </dxf>
    <dxf>
      <font>
        <strike val="0"/>
        <outline val="0"/>
        <shadow val="0"/>
        <u val="none"/>
        <vertAlign val="baseline"/>
        <sz val="9"/>
        <color theme="1"/>
        <name val="Noto Sans"/>
        <family val="2"/>
        <scheme val="minor"/>
      </font>
    </dxf>
    <dxf>
      <font>
        <strike val="0"/>
        <outline val="0"/>
        <shadow val="0"/>
        <u val="none"/>
        <vertAlign val="baseline"/>
        <sz val="9"/>
        <color theme="1"/>
        <name val="Noto Sans"/>
        <family val="2"/>
        <scheme val="minor"/>
      </font>
      <alignment horizontal="left" vertical="center"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color theme="1"/>
        <name val="Noto Sans"/>
        <family val="2"/>
        <scheme val="minor"/>
      </font>
    </dxf>
    <dxf>
      <font>
        <strike val="0"/>
        <outline val="0"/>
        <shadow val="0"/>
        <u val="none"/>
        <vertAlign val="baseline"/>
        <sz val="9"/>
        <color theme="1"/>
        <name val="Noto Sans"/>
        <family val="2"/>
        <scheme val="minor"/>
      </font>
    </dxf>
    <dxf>
      <font>
        <strike val="0"/>
        <outline val="0"/>
        <shadow val="0"/>
        <u val="none"/>
        <vertAlign val="baseline"/>
        <sz val="9"/>
        <name val="Noto Sans"/>
        <family val="2"/>
        <scheme val="minor"/>
      </font>
    </dxf>
    <dxf>
      <font>
        <strike val="0"/>
        <outline val="0"/>
        <shadow val="0"/>
        <u val="none"/>
        <vertAlign val="baseline"/>
        <sz val="9"/>
        <name val="Noto Sans"/>
        <family val="2"/>
        <scheme val="minor"/>
      </font>
    </dxf>
    <dxf>
      <font>
        <strike val="0"/>
        <outline val="0"/>
        <shadow val="0"/>
        <u val="none"/>
        <vertAlign val="baseline"/>
        <sz val="9"/>
        <name val="Noto Sans"/>
        <family val="2"/>
        <scheme val="minor"/>
      </font>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name val="Noto Sans"/>
        <family val="2"/>
        <scheme val="minor"/>
      </font>
    </dxf>
    <dxf>
      <font>
        <strike val="0"/>
        <outline val="0"/>
        <shadow val="0"/>
        <u val="none"/>
        <vertAlign val="baseline"/>
        <sz val="9"/>
        <name val="Noto Sans"/>
        <family val="2"/>
        <scheme val="minor"/>
      </font>
    </dxf>
    <dxf>
      <border diagonalUp="0" diagonalDown="0">
        <left style="thin">
          <color indexed="64"/>
        </left>
        <right style="thin">
          <color indexed="64"/>
        </right>
        <top style="thin">
          <color indexed="64"/>
        </top>
        <bottom style="thin">
          <color indexed="64"/>
        </bottom>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1715"/>
      <tableStyleElement type="headerRow" dxfId="1714"/>
      <tableStyleElement type="secondRowStripe" dxfId="1713"/>
    </tableStyle>
    <tableStyle name="1. SoS Tabell blå text" pivot="0" count="3" xr9:uid="{2720387A-FE4E-48F4-96F8-CF65986EA488}">
      <tableStyleElement type="wholeTable" dxfId="1712"/>
      <tableStyleElement type="headerRow" dxfId="1711"/>
      <tableStyleElement type="secondRowStripe" dxfId="1710"/>
    </tableStyle>
    <tableStyle name="2. SoS Tabell beige" pivot="0" count="3" xr9:uid="{C8850486-4D7B-4F77-975A-69994CDD2A79}">
      <tableStyleElement type="wholeTable" dxfId="1709"/>
      <tableStyleElement type="headerRow" dxfId="1708"/>
      <tableStyleElement type="secondRowStripe" dxfId="1707"/>
    </tableStyle>
    <tableStyle name="2. SoS Tabell beige text" pivot="0" count="3" xr9:uid="{7496ACB7-6A13-48C5-826C-3E1CD1530480}">
      <tableStyleElement type="wholeTable" dxfId="1706"/>
      <tableStyleElement type="headerRow" dxfId="1705"/>
      <tableStyleElement type="secondRowStripe" dxfId="1704"/>
    </tableStyle>
  </tableStyles>
  <colors>
    <mruColors>
      <color rgb="FF008276"/>
      <color rgb="FFDBF0F6"/>
      <color rgb="FFEDF1F3"/>
      <color rgb="FFA6BCC6"/>
      <color rgb="FFECB94F"/>
      <color rgb="FFC7513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50" b="1"/>
              <a:t>Andel av befolkningen som besökt tandvården 2022–2024, fördelat efter senaste besöksåret och ålder, män</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col"/>
        <c:grouping val="stacked"/>
        <c:varyColors val="0"/>
        <c:ser>
          <c:idx val="0"/>
          <c:order val="0"/>
          <c:tx>
            <c:strRef>
              <c:f>'Tabell 1 A–D'!$L$23</c:f>
              <c:strCache>
                <c:ptCount val="1"/>
                <c:pt idx="0">
                  <c:v>2024</c:v>
                </c:pt>
              </c:strCache>
            </c:strRef>
          </c:tx>
          <c:spPr>
            <a:solidFill>
              <a:srgbClr val="EBFAFC">
                <a:lumMod val="50000"/>
              </a:srgbClr>
            </a:solidFill>
            <a:ln w="3810">
              <a:solidFill>
                <a:srgbClr val="EBFAFC">
                  <a:lumMod val="50000"/>
                </a:srgbClr>
              </a:solidFill>
            </a:ln>
            <a:effectLst/>
          </c:spPr>
          <c:invertIfNegative val="0"/>
          <c:dPt>
            <c:idx val="0"/>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20-0219-45D1-9613-F210D399602B}"/>
              </c:ext>
            </c:extLst>
          </c:dPt>
          <c:dPt>
            <c:idx val="1"/>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F-0219-45D1-9613-F210D399602B}"/>
              </c:ext>
            </c:extLst>
          </c:dPt>
          <c:dPt>
            <c:idx val="2"/>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E-0219-45D1-9613-F210D399602B}"/>
              </c:ext>
            </c:extLst>
          </c:dPt>
          <c:dPt>
            <c:idx val="3"/>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D-0219-45D1-9613-F210D399602B}"/>
              </c:ext>
            </c:extLst>
          </c:dPt>
          <c:dPt>
            <c:idx val="4"/>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C-0219-45D1-9613-F210D399602B}"/>
              </c:ext>
            </c:extLst>
          </c:dPt>
          <c:dPt>
            <c:idx val="5"/>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B-0219-45D1-9613-F210D399602B}"/>
              </c:ext>
            </c:extLst>
          </c:dPt>
          <c:dPt>
            <c:idx val="6"/>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A-0219-45D1-9613-F210D399602B}"/>
              </c:ext>
            </c:extLst>
          </c:dPt>
          <c:dPt>
            <c:idx val="7"/>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9-0219-45D1-9613-F210D399602B}"/>
              </c:ext>
            </c:extLst>
          </c:dPt>
          <c:dPt>
            <c:idx val="8"/>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8-0219-45D1-9613-F210D399602B}"/>
              </c:ext>
            </c:extLst>
          </c:dPt>
          <c:dPt>
            <c:idx val="9"/>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7-0219-45D1-9613-F210D399602B}"/>
              </c:ext>
            </c:extLst>
          </c:dPt>
          <c:dPt>
            <c:idx val="10"/>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6-0219-45D1-9613-F210D399602B}"/>
              </c:ext>
            </c:extLst>
          </c:dPt>
          <c:dPt>
            <c:idx val="11"/>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5-0219-45D1-9613-F210D399602B}"/>
              </c:ext>
            </c:extLst>
          </c:dPt>
          <c:dPt>
            <c:idx val="12"/>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4-0219-45D1-9613-F210D399602B}"/>
              </c:ext>
            </c:extLst>
          </c:dPt>
          <c:dPt>
            <c:idx val="13"/>
            <c:invertIfNegative val="0"/>
            <c:bubble3D val="0"/>
            <c:spPr>
              <a:solidFill>
                <a:srgbClr val="0070C0">
                  <a:alpha val="99000"/>
                </a:srgbClr>
              </a:solidFill>
              <a:ln w="3810">
                <a:solidFill>
                  <a:srgbClr val="017CC1"/>
                </a:solidFill>
              </a:ln>
              <a:effectLst/>
            </c:spPr>
            <c:extLst>
              <c:ext xmlns:c16="http://schemas.microsoft.com/office/drawing/2014/chart" uri="{C3380CC4-5D6E-409C-BE32-E72D297353CC}">
                <c16:uniqueId val="{00000013-0219-45D1-9613-F210D399602B}"/>
              </c:ext>
            </c:extLst>
          </c:dPt>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A–D'!$L$24:$L$37</c:f>
              <c:numCache>
                <c:formatCode>General</c:formatCode>
                <c:ptCount val="14"/>
                <c:pt idx="0">
                  <c:v>29</c:v>
                </c:pt>
                <c:pt idx="1">
                  <c:v>34.299999999999997</c:v>
                </c:pt>
                <c:pt idx="2">
                  <c:v>35.9</c:v>
                </c:pt>
                <c:pt idx="3">
                  <c:v>38.5</c:v>
                </c:pt>
                <c:pt idx="4">
                  <c:v>42.6</c:v>
                </c:pt>
                <c:pt idx="5">
                  <c:v>47.8</c:v>
                </c:pt>
                <c:pt idx="6">
                  <c:v>51.7</c:v>
                </c:pt>
                <c:pt idx="7">
                  <c:v>57.7</c:v>
                </c:pt>
                <c:pt idx="8">
                  <c:v>63.1</c:v>
                </c:pt>
                <c:pt idx="9">
                  <c:v>66.900000000000006</c:v>
                </c:pt>
                <c:pt idx="10">
                  <c:v>69.2</c:v>
                </c:pt>
                <c:pt idx="11">
                  <c:v>70.900000000000006</c:v>
                </c:pt>
                <c:pt idx="12">
                  <c:v>64.400000000000006</c:v>
                </c:pt>
                <c:pt idx="13">
                  <c:v>51.3</c:v>
                </c:pt>
              </c:numCache>
            </c:numRef>
          </c:val>
          <c:extLst>
            <c:ext xmlns:c16="http://schemas.microsoft.com/office/drawing/2014/chart" uri="{C3380CC4-5D6E-409C-BE32-E72D297353CC}">
              <c16:uniqueId val="{00000000-49A1-4AF1-A67D-22D8086EA713}"/>
            </c:ext>
          </c:extLst>
        </c:ser>
        <c:ser>
          <c:idx val="1"/>
          <c:order val="1"/>
          <c:tx>
            <c:strRef>
              <c:f>'Tabell 1 A–D'!$M$23</c:f>
              <c:strCache>
                <c:ptCount val="1"/>
                <c:pt idx="0">
                  <c:v>2023</c:v>
                </c:pt>
              </c:strCache>
            </c:strRef>
          </c:tx>
          <c:spPr>
            <a:solidFill>
              <a:srgbClr val="EBFAFC">
                <a:lumMod val="50000"/>
              </a:srgbClr>
            </a:solidFill>
            <a:ln w="3810">
              <a:solidFill>
                <a:srgbClr val="EBFAFC">
                  <a:lumMod val="50000"/>
                </a:srgbClr>
              </a:solid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A–D'!$M$24:$M$37</c:f>
              <c:numCache>
                <c:formatCode>General</c:formatCode>
                <c:ptCount val="14"/>
                <c:pt idx="0">
                  <c:v>12.899999999999999</c:v>
                </c:pt>
                <c:pt idx="1">
                  <c:v>17</c:v>
                </c:pt>
                <c:pt idx="2">
                  <c:v>16.300000000000004</c:v>
                </c:pt>
                <c:pt idx="3">
                  <c:v>15.5</c:v>
                </c:pt>
                <c:pt idx="4">
                  <c:v>15.100000000000001</c:v>
                </c:pt>
                <c:pt idx="5">
                  <c:v>15.100000000000001</c:v>
                </c:pt>
                <c:pt idx="6">
                  <c:v>14.299999999999997</c:v>
                </c:pt>
                <c:pt idx="7">
                  <c:v>13.5</c:v>
                </c:pt>
                <c:pt idx="8">
                  <c:v>11.999999999999993</c:v>
                </c:pt>
                <c:pt idx="9">
                  <c:v>11.199999999999989</c:v>
                </c:pt>
                <c:pt idx="10">
                  <c:v>11.399999999999991</c:v>
                </c:pt>
                <c:pt idx="11">
                  <c:v>13.599999999999994</c:v>
                </c:pt>
                <c:pt idx="12">
                  <c:v>17.099999999999994</c:v>
                </c:pt>
                <c:pt idx="13">
                  <c:v>23.200000000000003</c:v>
                </c:pt>
              </c:numCache>
            </c:numRef>
          </c:val>
          <c:extLst>
            <c:ext xmlns:c16="http://schemas.microsoft.com/office/drawing/2014/chart" uri="{C3380CC4-5D6E-409C-BE32-E72D297353CC}">
              <c16:uniqueId val="{00000001-49A1-4AF1-A67D-22D8086EA713}"/>
            </c:ext>
          </c:extLst>
        </c:ser>
        <c:ser>
          <c:idx val="2"/>
          <c:order val="2"/>
          <c:tx>
            <c:strRef>
              <c:f>'Tabell 1 A–D'!$N$23</c:f>
              <c:strCache>
                <c:ptCount val="1"/>
                <c:pt idx="0">
                  <c:v>2022</c:v>
                </c:pt>
              </c:strCache>
            </c:strRef>
          </c:tx>
          <c:spPr>
            <a:solidFill>
              <a:srgbClr val="002B45"/>
            </a:solidFill>
            <a:ln w="3810">
              <a:solidFill>
                <a:srgbClr val="00385C"/>
              </a:solid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A–D'!$N$24:$N$37</c:f>
              <c:numCache>
                <c:formatCode>General</c:formatCode>
                <c:ptCount val="14"/>
                <c:pt idx="0">
                  <c:v>5.1000000000000014</c:v>
                </c:pt>
                <c:pt idx="1">
                  <c:v>8.3000000000000043</c:v>
                </c:pt>
                <c:pt idx="2">
                  <c:v>8.1999999999999957</c:v>
                </c:pt>
                <c:pt idx="3">
                  <c:v>7.6000000000000014</c:v>
                </c:pt>
                <c:pt idx="4">
                  <c:v>7</c:v>
                </c:pt>
                <c:pt idx="5">
                  <c:v>6.6000000000000014</c:v>
                </c:pt>
                <c:pt idx="6">
                  <c:v>6</c:v>
                </c:pt>
                <c:pt idx="7">
                  <c:v>5.5999999999999943</c:v>
                </c:pt>
                <c:pt idx="8">
                  <c:v>4.8000000000000114</c:v>
                </c:pt>
                <c:pt idx="9">
                  <c:v>4.6000000000000085</c:v>
                </c:pt>
                <c:pt idx="10">
                  <c:v>5.1000000000000085</c:v>
                </c:pt>
                <c:pt idx="11">
                  <c:v>6.7000000000000028</c:v>
                </c:pt>
                <c:pt idx="12">
                  <c:v>10.299999999999997</c:v>
                </c:pt>
                <c:pt idx="13">
                  <c:v>19.400000000000006</c:v>
                </c:pt>
              </c:numCache>
            </c:numRef>
          </c:val>
          <c:extLst>
            <c:ext xmlns:c16="http://schemas.microsoft.com/office/drawing/2014/chart" uri="{C3380CC4-5D6E-409C-BE32-E72D297353CC}">
              <c16:uniqueId val="{00000002-49A1-4AF1-A67D-22D8086EA713}"/>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112B43"/>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50" b="1"/>
              <a:t>Andel av befolkningen som besökt tandvården 2022–2024, fördelat efter senaste besöksåret och ålder, totalt</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col"/>
        <c:grouping val="stacked"/>
        <c:varyColors val="0"/>
        <c:ser>
          <c:idx val="0"/>
          <c:order val="0"/>
          <c:tx>
            <c:strRef>
              <c:f>'Tabell 5 A–C'!$R$23</c:f>
              <c:strCache>
                <c:ptCount val="1"/>
                <c:pt idx="0">
                  <c:v>2024</c:v>
                </c:pt>
              </c:strCache>
            </c:strRef>
          </c:tx>
          <c:spPr>
            <a:solidFill>
              <a:srgbClr val="0070C0"/>
            </a:solidFill>
            <a:ln>
              <a:no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A–C'!$R$24:$R$37</c:f>
              <c:numCache>
                <c:formatCode>General</c:formatCode>
                <c:ptCount val="14"/>
                <c:pt idx="0">
                  <c:v>23.5</c:v>
                </c:pt>
                <c:pt idx="1">
                  <c:v>27.6</c:v>
                </c:pt>
                <c:pt idx="2">
                  <c:v>28.7</c:v>
                </c:pt>
                <c:pt idx="3">
                  <c:v>30.7</c:v>
                </c:pt>
                <c:pt idx="4">
                  <c:v>33.9</c:v>
                </c:pt>
                <c:pt idx="5">
                  <c:v>37.799999999999997</c:v>
                </c:pt>
                <c:pt idx="6">
                  <c:v>40.4</c:v>
                </c:pt>
                <c:pt idx="7">
                  <c:v>45.1</c:v>
                </c:pt>
                <c:pt idx="8">
                  <c:v>50.1</c:v>
                </c:pt>
                <c:pt idx="9">
                  <c:v>53.9</c:v>
                </c:pt>
                <c:pt idx="10">
                  <c:v>55.6</c:v>
                </c:pt>
                <c:pt idx="11">
                  <c:v>56.2</c:v>
                </c:pt>
                <c:pt idx="12">
                  <c:v>48.4</c:v>
                </c:pt>
                <c:pt idx="13">
                  <c:v>33</c:v>
                </c:pt>
              </c:numCache>
            </c:numRef>
          </c:val>
          <c:extLst>
            <c:ext xmlns:c16="http://schemas.microsoft.com/office/drawing/2014/chart" uri="{C3380CC4-5D6E-409C-BE32-E72D297353CC}">
              <c16:uniqueId val="{00000000-AADF-4FAF-B936-295891A8B641}"/>
            </c:ext>
          </c:extLst>
        </c:ser>
        <c:ser>
          <c:idx val="1"/>
          <c:order val="1"/>
          <c:tx>
            <c:strRef>
              <c:f>'Tabell 5 A–C'!$S$23</c:f>
              <c:strCache>
                <c:ptCount val="1"/>
                <c:pt idx="0">
                  <c:v>2023</c:v>
                </c:pt>
              </c:strCache>
            </c:strRef>
          </c:tx>
          <c:spPr>
            <a:solidFill>
              <a:srgbClr val="EBFAFC">
                <a:lumMod val="50000"/>
              </a:srgbClr>
            </a:solidFill>
            <a:ln>
              <a:no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A–C'!$S$24:$S$37</c:f>
              <c:numCache>
                <c:formatCode>General</c:formatCode>
                <c:ptCount val="14"/>
                <c:pt idx="0">
                  <c:v>13.899999999999999</c:v>
                </c:pt>
                <c:pt idx="1">
                  <c:v>18.899999999999999</c:v>
                </c:pt>
                <c:pt idx="2">
                  <c:v>18.500000000000004</c:v>
                </c:pt>
                <c:pt idx="3">
                  <c:v>17.900000000000002</c:v>
                </c:pt>
                <c:pt idx="4">
                  <c:v>18.200000000000003</c:v>
                </c:pt>
                <c:pt idx="5">
                  <c:v>18.900000000000006</c:v>
                </c:pt>
                <c:pt idx="6">
                  <c:v>19</c:v>
                </c:pt>
                <c:pt idx="7">
                  <c:v>19.100000000000001</c:v>
                </c:pt>
                <c:pt idx="8">
                  <c:v>18.199999999999996</c:v>
                </c:pt>
                <c:pt idx="9">
                  <c:v>17.699999999999996</c:v>
                </c:pt>
                <c:pt idx="10">
                  <c:v>17.600000000000001</c:v>
                </c:pt>
                <c:pt idx="11">
                  <c:v>18.099999999999994</c:v>
                </c:pt>
                <c:pt idx="12">
                  <c:v>18.399999999999999</c:v>
                </c:pt>
                <c:pt idx="13">
                  <c:v>17.600000000000001</c:v>
                </c:pt>
              </c:numCache>
            </c:numRef>
          </c:val>
          <c:extLst>
            <c:ext xmlns:c16="http://schemas.microsoft.com/office/drawing/2014/chart" uri="{C3380CC4-5D6E-409C-BE32-E72D297353CC}">
              <c16:uniqueId val="{00000001-AADF-4FAF-B936-295891A8B641}"/>
            </c:ext>
          </c:extLst>
        </c:ser>
        <c:ser>
          <c:idx val="2"/>
          <c:order val="2"/>
          <c:tx>
            <c:strRef>
              <c:f>'Tabell 5 A–C'!$T$23</c:f>
              <c:strCache>
                <c:ptCount val="1"/>
                <c:pt idx="0">
                  <c:v>2022</c:v>
                </c:pt>
              </c:strCache>
            </c:strRef>
          </c:tx>
          <c:spPr>
            <a:solidFill>
              <a:srgbClr val="00385C"/>
            </a:solidFill>
            <a:ln>
              <a:no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A–C'!$T$24:$T$37</c:f>
              <c:numCache>
                <c:formatCode>General</c:formatCode>
                <c:ptCount val="14"/>
                <c:pt idx="0">
                  <c:v>5.2000000000000028</c:v>
                </c:pt>
                <c:pt idx="1">
                  <c:v>9.1000000000000014</c:v>
                </c:pt>
                <c:pt idx="2">
                  <c:v>8.6999999999999957</c:v>
                </c:pt>
                <c:pt idx="3">
                  <c:v>8.2999999999999972</c:v>
                </c:pt>
                <c:pt idx="4">
                  <c:v>7.8999999999999986</c:v>
                </c:pt>
                <c:pt idx="5">
                  <c:v>7.7999999999999972</c:v>
                </c:pt>
                <c:pt idx="6">
                  <c:v>7.3000000000000043</c:v>
                </c:pt>
                <c:pt idx="7">
                  <c:v>7.0999999999999943</c:v>
                </c:pt>
                <c:pt idx="8">
                  <c:v>6.2000000000000028</c:v>
                </c:pt>
                <c:pt idx="9">
                  <c:v>5.6000000000000085</c:v>
                </c:pt>
                <c:pt idx="10">
                  <c:v>5.7999999999999972</c:v>
                </c:pt>
                <c:pt idx="11">
                  <c:v>6.6000000000000085</c:v>
                </c:pt>
                <c:pt idx="12">
                  <c:v>8.5</c:v>
                </c:pt>
                <c:pt idx="13">
                  <c:v>11.399999999999999</c:v>
                </c:pt>
              </c:numCache>
            </c:numRef>
          </c:val>
          <c:extLst>
            <c:ext xmlns:c16="http://schemas.microsoft.com/office/drawing/2014/chart" uri="{C3380CC4-5D6E-409C-BE32-E72D297353CC}">
              <c16:uniqueId val="{00000002-AADF-4FAF-B936-295891A8B641}"/>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112B43"/>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24 år och äldre, som gjort minst en basundersökning 2022–2024 fördelat efter senaste besöksåret, män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stacked"/>
        <c:varyColors val="0"/>
        <c:ser>
          <c:idx val="0"/>
          <c:order val="0"/>
          <c:tx>
            <c:strRef>
              <c:f>'Tabell 6 A–B'!$B$54</c:f>
              <c:strCache>
                <c:ptCount val="1"/>
                <c:pt idx="0">
                  <c:v>2024</c:v>
                </c:pt>
              </c:strCache>
            </c:strRef>
          </c:tx>
          <c:spPr>
            <a:solidFill>
              <a:srgbClr val="017CC1"/>
            </a:solidFill>
            <a:ln w="3810">
              <a:solidFill>
                <a:srgbClr val="017CC1"/>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A–B'!$B$55:$B$76</c:f>
              <c:numCache>
                <c:formatCode>#\ ##0.0</c:formatCode>
                <c:ptCount val="22"/>
                <c:pt idx="0">
                  <c:v>36.200000000000003</c:v>
                </c:pt>
                <c:pt idx="1">
                  <c:v>36.700000000000003</c:v>
                </c:pt>
                <c:pt idx="2">
                  <c:v>36.799999999999997</c:v>
                </c:pt>
                <c:pt idx="3">
                  <c:v>33</c:v>
                </c:pt>
                <c:pt idx="4">
                  <c:v>42.3</c:v>
                </c:pt>
                <c:pt idx="5">
                  <c:v>38.799999999999997</c:v>
                </c:pt>
                <c:pt idx="6">
                  <c:v>32.200000000000003</c:v>
                </c:pt>
                <c:pt idx="7">
                  <c:v>20.399999999999999</c:v>
                </c:pt>
                <c:pt idx="8">
                  <c:v>38.200000000000003</c:v>
                </c:pt>
                <c:pt idx="9">
                  <c:v>39.5</c:v>
                </c:pt>
                <c:pt idx="10">
                  <c:v>40.700000000000003</c:v>
                </c:pt>
                <c:pt idx="11">
                  <c:v>39.5</c:v>
                </c:pt>
                <c:pt idx="12">
                  <c:v>32.9</c:v>
                </c:pt>
                <c:pt idx="13">
                  <c:v>33.5</c:v>
                </c:pt>
                <c:pt idx="14">
                  <c:v>36</c:v>
                </c:pt>
                <c:pt idx="15">
                  <c:v>31.3</c:v>
                </c:pt>
                <c:pt idx="16">
                  <c:v>27</c:v>
                </c:pt>
                <c:pt idx="17">
                  <c:v>33.700000000000003</c:v>
                </c:pt>
                <c:pt idx="18">
                  <c:v>33.5</c:v>
                </c:pt>
                <c:pt idx="19">
                  <c:v>28.7</c:v>
                </c:pt>
                <c:pt idx="20">
                  <c:v>22.8</c:v>
                </c:pt>
                <c:pt idx="21">
                  <c:v>36.1</c:v>
                </c:pt>
              </c:numCache>
            </c:numRef>
          </c:val>
          <c:extLst>
            <c:ext xmlns:c16="http://schemas.microsoft.com/office/drawing/2014/chart" uri="{C3380CC4-5D6E-409C-BE32-E72D297353CC}">
              <c16:uniqueId val="{00000000-5322-4EF1-9BC0-41496A8F1D47}"/>
            </c:ext>
          </c:extLst>
        </c:ser>
        <c:ser>
          <c:idx val="1"/>
          <c:order val="1"/>
          <c:tx>
            <c:strRef>
              <c:f>'Tabell 6 A–B'!$C$54</c:f>
              <c:strCache>
                <c:ptCount val="1"/>
                <c:pt idx="0">
                  <c:v>2023</c:v>
                </c:pt>
              </c:strCache>
            </c:strRef>
          </c:tx>
          <c:spPr>
            <a:solidFill>
              <a:srgbClr val="002B45"/>
            </a:solidFill>
            <a:ln w="3810">
              <a:solidFill>
                <a:srgbClr val="002B45"/>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A–B'!$C$55:$C$76</c:f>
              <c:numCache>
                <c:formatCode>#\ ##0.0</c:formatCode>
                <c:ptCount val="22"/>
                <c:pt idx="0">
                  <c:v>15.699999999999996</c:v>
                </c:pt>
                <c:pt idx="1">
                  <c:v>18.799999999999997</c:v>
                </c:pt>
                <c:pt idx="2">
                  <c:v>17.800000000000004</c:v>
                </c:pt>
                <c:pt idx="3">
                  <c:v>14.700000000000003</c:v>
                </c:pt>
                <c:pt idx="4">
                  <c:v>18</c:v>
                </c:pt>
                <c:pt idx="5">
                  <c:v>16.300000000000004</c:v>
                </c:pt>
                <c:pt idx="6">
                  <c:v>16.199999999999996</c:v>
                </c:pt>
                <c:pt idx="7">
                  <c:v>14.399999999999999</c:v>
                </c:pt>
                <c:pt idx="8">
                  <c:v>19.199999999999996</c:v>
                </c:pt>
                <c:pt idx="9">
                  <c:v>15.899999999999999</c:v>
                </c:pt>
                <c:pt idx="10">
                  <c:v>18.399999999999999</c:v>
                </c:pt>
                <c:pt idx="11">
                  <c:v>19.100000000000001</c:v>
                </c:pt>
                <c:pt idx="12">
                  <c:v>18.399999999999999</c:v>
                </c:pt>
                <c:pt idx="13">
                  <c:v>15.799999999999997</c:v>
                </c:pt>
                <c:pt idx="14">
                  <c:v>15.799999999999997</c:v>
                </c:pt>
                <c:pt idx="15">
                  <c:v>15.599999999999998</c:v>
                </c:pt>
                <c:pt idx="16">
                  <c:v>15.200000000000003</c:v>
                </c:pt>
                <c:pt idx="17">
                  <c:v>14.599999999999994</c:v>
                </c:pt>
                <c:pt idx="18">
                  <c:v>13.399999999999999</c:v>
                </c:pt>
                <c:pt idx="19">
                  <c:v>13.000000000000004</c:v>
                </c:pt>
                <c:pt idx="20">
                  <c:v>13.599999999999998</c:v>
                </c:pt>
                <c:pt idx="21">
                  <c:v>16.600000000000001</c:v>
                </c:pt>
              </c:numCache>
            </c:numRef>
          </c:val>
          <c:extLst>
            <c:ext xmlns:c16="http://schemas.microsoft.com/office/drawing/2014/chart" uri="{C3380CC4-5D6E-409C-BE32-E72D297353CC}">
              <c16:uniqueId val="{00000001-5322-4EF1-9BC0-41496A8F1D47}"/>
            </c:ext>
          </c:extLst>
        </c:ser>
        <c:ser>
          <c:idx val="2"/>
          <c:order val="2"/>
          <c:tx>
            <c:strRef>
              <c:f>'Tabell 6 A–B'!$D$54</c:f>
              <c:strCache>
                <c:ptCount val="1"/>
                <c:pt idx="0">
                  <c:v>2022</c:v>
                </c:pt>
              </c:strCache>
            </c:strRef>
          </c:tx>
          <c:spPr>
            <a:solidFill>
              <a:srgbClr val="DBF0F6"/>
            </a:solidFill>
            <a:ln w="3810">
              <a:solidFill>
                <a:srgbClr val="017CC1"/>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A–B'!$D$55:$D$76</c:f>
              <c:numCache>
                <c:formatCode>#\ ##0.0</c:formatCode>
                <c:ptCount val="22"/>
                <c:pt idx="0">
                  <c:v>6.8000000000000043</c:v>
                </c:pt>
                <c:pt idx="1">
                  <c:v>6.7000000000000028</c:v>
                </c:pt>
                <c:pt idx="2">
                  <c:v>6.8999999999999986</c:v>
                </c:pt>
                <c:pt idx="3">
                  <c:v>7.2999999999999972</c:v>
                </c:pt>
                <c:pt idx="4">
                  <c:v>7.5</c:v>
                </c:pt>
                <c:pt idx="5">
                  <c:v>6.3999999999999986</c:v>
                </c:pt>
                <c:pt idx="6">
                  <c:v>8.5</c:v>
                </c:pt>
                <c:pt idx="7">
                  <c:v>8.3000000000000043</c:v>
                </c:pt>
                <c:pt idx="8">
                  <c:v>7.1999999999999957</c:v>
                </c:pt>
                <c:pt idx="9">
                  <c:v>6</c:v>
                </c:pt>
                <c:pt idx="10">
                  <c:v>7.1999999999999957</c:v>
                </c:pt>
                <c:pt idx="11">
                  <c:v>7.3999999999999986</c:v>
                </c:pt>
                <c:pt idx="12">
                  <c:v>9.7000000000000028</c:v>
                </c:pt>
                <c:pt idx="13">
                  <c:v>7.3000000000000043</c:v>
                </c:pt>
                <c:pt idx="14">
                  <c:v>7.9000000000000057</c:v>
                </c:pt>
                <c:pt idx="15">
                  <c:v>6.3000000000000043</c:v>
                </c:pt>
                <c:pt idx="16">
                  <c:v>7.5999999999999943</c:v>
                </c:pt>
                <c:pt idx="17">
                  <c:v>6.2000000000000028</c:v>
                </c:pt>
                <c:pt idx="18">
                  <c:v>5.8999999999999986</c:v>
                </c:pt>
                <c:pt idx="19">
                  <c:v>6.8999999999999986</c:v>
                </c:pt>
                <c:pt idx="20">
                  <c:v>5</c:v>
                </c:pt>
                <c:pt idx="21">
                  <c:v>7</c:v>
                </c:pt>
              </c:numCache>
            </c:numRef>
          </c:val>
          <c:extLst>
            <c:ext xmlns:c16="http://schemas.microsoft.com/office/drawing/2014/chart" uri="{C3380CC4-5D6E-409C-BE32-E72D297353CC}">
              <c16:uniqueId val="{00000002-5322-4EF1-9BC0-41496A8F1D47}"/>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00"/>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82864838481860725"/>
          <c:y val="0.15856055687022469"/>
          <c:w val="0.1260014275835917"/>
          <c:h val="0.2058970944696571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24 år och äldre, som gjort minst en basundersökning 2022–2024 fördelat efter senaste besöksåret, kvinnor</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stacked"/>
        <c:varyColors val="0"/>
        <c:ser>
          <c:idx val="0"/>
          <c:order val="0"/>
          <c:tx>
            <c:strRef>
              <c:f>'Tabell 6 A–B'!$F$54</c:f>
              <c:strCache>
                <c:ptCount val="1"/>
                <c:pt idx="0">
                  <c:v>2024</c:v>
                </c:pt>
              </c:strCache>
            </c:strRef>
          </c:tx>
          <c:spPr>
            <a:solidFill>
              <a:srgbClr val="017CC1"/>
            </a:solidFill>
            <a:ln>
              <a:solidFill>
                <a:srgbClr val="002B45"/>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A–B'!$F$55:$F$76</c:f>
              <c:numCache>
                <c:formatCode>#\ ##0.0</c:formatCode>
                <c:ptCount val="22"/>
                <c:pt idx="0">
                  <c:v>41.3</c:v>
                </c:pt>
                <c:pt idx="1">
                  <c:v>41.7</c:v>
                </c:pt>
                <c:pt idx="2">
                  <c:v>41.7</c:v>
                </c:pt>
                <c:pt idx="3">
                  <c:v>38</c:v>
                </c:pt>
                <c:pt idx="4">
                  <c:v>45.7</c:v>
                </c:pt>
                <c:pt idx="5">
                  <c:v>43.4</c:v>
                </c:pt>
                <c:pt idx="6">
                  <c:v>36.9</c:v>
                </c:pt>
                <c:pt idx="7">
                  <c:v>24.2</c:v>
                </c:pt>
                <c:pt idx="8">
                  <c:v>42</c:v>
                </c:pt>
                <c:pt idx="9">
                  <c:v>44.6</c:v>
                </c:pt>
                <c:pt idx="10">
                  <c:v>45.6</c:v>
                </c:pt>
                <c:pt idx="11">
                  <c:v>44</c:v>
                </c:pt>
                <c:pt idx="12">
                  <c:v>36.200000000000003</c:v>
                </c:pt>
                <c:pt idx="13">
                  <c:v>38.5</c:v>
                </c:pt>
                <c:pt idx="14">
                  <c:v>40.4</c:v>
                </c:pt>
                <c:pt idx="15">
                  <c:v>36.4</c:v>
                </c:pt>
                <c:pt idx="16">
                  <c:v>31.5</c:v>
                </c:pt>
                <c:pt idx="17">
                  <c:v>38.700000000000003</c:v>
                </c:pt>
                <c:pt idx="18">
                  <c:v>40.200000000000003</c:v>
                </c:pt>
                <c:pt idx="19">
                  <c:v>33.1</c:v>
                </c:pt>
                <c:pt idx="20">
                  <c:v>27</c:v>
                </c:pt>
                <c:pt idx="21">
                  <c:v>40.9</c:v>
                </c:pt>
              </c:numCache>
            </c:numRef>
          </c:val>
          <c:extLst>
            <c:ext xmlns:c16="http://schemas.microsoft.com/office/drawing/2014/chart" uri="{C3380CC4-5D6E-409C-BE32-E72D297353CC}">
              <c16:uniqueId val="{00000000-E095-430E-B067-8D25786919B5}"/>
            </c:ext>
          </c:extLst>
        </c:ser>
        <c:ser>
          <c:idx val="1"/>
          <c:order val="1"/>
          <c:tx>
            <c:strRef>
              <c:f>'Tabell 6 A–B'!$G$54</c:f>
              <c:strCache>
                <c:ptCount val="1"/>
                <c:pt idx="0">
                  <c:v>2023</c:v>
                </c:pt>
              </c:strCache>
            </c:strRef>
          </c:tx>
          <c:spPr>
            <a:solidFill>
              <a:srgbClr val="002B45"/>
            </a:solidFill>
            <a:ln>
              <a:solidFill>
                <a:srgbClr val="002B45"/>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A–B'!$G$55:$G$76</c:f>
              <c:numCache>
                <c:formatCode>#\ ##0.0</c:formatCode>
                <c:ptCount val="22"/>
                <c:pt idx="0">
                  <c:v>18.5</c:v>
                </c:pt>
                <c:pt idx="1">
                  <c:v>21.9</c:v>
                </c:pt>
                <c:pt idx="2">
                  <c:v>20.5</c:v>
                </c:pt>
                <c:pt idx="3">
                  <c:v>17.200000000000003</c:v>
                </c:pt>
                <c:pt idx="4">
                  <c:v>20.200000000000003</c:v>
                </c:pt>
                <c:pt idx="5">
                  <c:v>18.600000000000001</c:v>
                </c:pt>
                <c:pt idx="6">
                  <c:v>18.800000000000004</c:v>
                </c:pt>
                <c:pt idx="7">
                  <c:v>17.099999999999998</c:v>
                </c:pt>
                <c:pt idx="8">
                  <c:v>21.700000000000003</c:v>
                </c:pt>
                <c:pt idx="9">
                  <c:v>18.399999999999999</c:v>
                </c:pt>
                <c:pt idx="10">
                  <c:v>20.999999999999993</c:v>
                </c:pt>
                <c:pt idx="11">
                  <c:v>22.200000000000003</c:v>
                </c:pt>
                <c:pt idx="12">
                  <c:v>20.799999999999997</c:v>
                </c:pt>
                <c:pt idx="13">
                  <c:v>18.600000000000001</c:v>
                </c:pt>
                <c:pt idx="14">
                  <c:v>18.300000000000004</c:v>
                </c:pt>
                <c:pt idx="15">
                  <c:v>19</c:v>
                </c:pt>
                <c:pt idx="16">
                  <c:v>17.799999999999997</c:v>
                </c:pt>
                <c:pt idx="17">
                  <c:v>17.799999999999997</c:v>
                </c:pt>
                <c:pt idx="18">
                  <c:v>16.399999999999999</c:v>
                </c:pt>
                <c:pt idx="19">
                  <c:v>15.899999999999999</c:v>
                </c:pt>
                <c:pt idx="20">
                  <c:v>16.700000000000003</c:v>
                </c:pt>
                <c:pt idx="21">
                  <c:v>19.399999999999999</c:v>
                </c:pt>
              </c:numCache>
            </c:numRef>
          </c:val>
          <c:extLst>
            <c:ext xmlns:c16="http://schemas.microsoft.com/office/drawing/2014/chart" uri="{C3380CC4-5D6E-409C-BE32-E72D297353CC}">
              <c16:uniqueId val="{00000001-E095-430E-B067-8D25786919B5}"/>
            </c:ext>
          </c:extLst>
        </c:ser>
        <c:ser>
          <c:idx val="2"/>
          <c:order val="2"/>
          <c:tx>
            <c:strRef>
              <c:f>'Tabell 6 A–B'!$H$54</c:f>
              <c:strCache>
                <c:ptCount val="1"/>
                <c:pt idx="0">
                  <c:v>2022</c:v>
                </c:pt>
              </c:strCache>
            </c:strRef>
          </c:tx>
          <c:spPr>
            <a:solidFill>
              <a:srgbClr val="DBF0F6"/>
            </a:solidFill>
            <a:ln>
              <a:solidFill>
                <a:srgbClr val="4C4C4C"/>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A–B'!$H$55:$H$76</c:f>
              <c:numCache>
                <c:formatCode>#\ ##0.0</c:formatCode>
                <c:ptCount val="22"/>
                <c:pt idx="0">
                  <c:v>7.6000000000000085</c:v>
                </c:pt>
                <c:pt idx="1">
                  <c:v>7.1999999999999957</c:v>
                </c:pt>
                <c:pt idx="2">
                  <c:v>7.5999999999999943</c:v>
                </c:pt>
                <c:pt idx="3">
                  <c:v>8.1999999999999957</c:v>
                </c:pt>
                <c:pt idx="4">
                  <c:v>8.6999999999999886</c:v>
                </c:pt>
                <c:pt idx="5">
                  <c:v>6.7999999999999972</c:v>
                </c:pt>
                <c:pt idx="6">
                  <c:v>9.5</c:v>
                </c:pt>
                <c:pt idx="7">
                  <c:v>9.3000000000000043</c:v>
                </c:pt>
                <c:pt idx="8">
                  <c:v>7.7999999999999972</c:v>
                </c:pt>
                <c:pt idx="9">
                  <c:v>6.5999999999999943</c:v>
                </c:pt>
                <c:pt idx="10">
                  <c:v>7.4000000000000057</c:v>
                </c:pt>
                <c:pt idx="11">
                  <c:v>8.0999999999999943</c:v>
                </c:pt>
                <c:pt idx="12">
                  <c:v>11</c:v>
                </c:pt>
                <c:pt idx="13">
                  <c:v>8.3000000000000043</c:v>
                </c:pt>
                <c:pt idx="14">
                  <c:v>8.3999999999999915</c:v>
                </c:pt>
                <c:pt idx="15">
                  <c:v>7</c:v>
                </c:pt>
                <c:pt idx="16">
                  <c:v>8.9000000000000057</c:v>
                </c:pt>
                <c:pt idx="17">
                  <c:v>7.5</c:v>
                </c:pt>
                <c:pt idx="18">
                  <c:v>6.7999999999999972</c:v>
                </c:pt>
                <c:pt idx="19">
                  <c:v>7.8999999999999986</c:v>
                </c:pt>
                <c:pt idx="20">
                  <c:v>6.2999999999999972</c:v>
                </c:pt>
                <c:pt idx="21">
                  <c:v>7.7999999999999972</c:v>
                </c:pt>
              </c:numCache>
            </c:numRef>
          </c:val>
          <c:extLst>
            <c:ext xmlns:c16="http://schemas.microsoft.com/office/drawing/2014/chart" uri="{C3380CC4-5D6E-409C-BE32-E72D297353CC}">
              <c16:uniqueId val="{00000002-E095-430E-B067-8D25786919B5}"/>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00"/>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82864838481860725"/>
          <c:y val="0.15856055687022469"/>
          <c:w val="0.12396956663531272"/>
          <c:h val="0.2048474546669698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24 år och äldre, som gjort minst en basundersökning 2022–2024 fördelat efter senaste besöksåret, totalt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stacked"/>
        <c:varyColors val="0"/>
        <c:ser>
          <c:idx val="0"/>
          <c:order val="0"/>
          <c:tx>
            <c:strRef>
              <c:f>'Tabell 6 A–B'!$J$54</c:f>
              <c:strCache>
                <c:ptCount val="1"/>
                <c:pt idx="0">
                  <c:v>2024</c:v>
                </c:pt>
              </c:strCache>
            </c:strRef>
          </c:tx>
          <c:spPr>
            <a:solidFill>
              <a:srgbClr val="0070C0"/>
            </a:solidFill>
            <a:ln>
              <a:solidFill>
                <a:srgbClr val="002B45"/>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A–B'!$J$55:$J$76</c:f>
              <c:numCache>
                <c:formatCode>#\ ##0.0</c:formatCode>
                <c:ptCount val="22"/>
                <c:pt idx="0">
                  <c:v>38.700000000000003</c:v>
                </c:pt>
                <c:pt idx="1">
                  <c:v>39.200000000000003</c:v>
                </c:pt>
                <c:pt idx="2">
                  <c:v>39.299999999999997</c:v>
                </c:pt>
                <c:pt idx="3">
                  <c:v>35.4</c:v>
                </c:pt>
                <c:pt idx="4">
                  <c:v>43.9</c:v>
                </c:pt>
                <c:pt idx="5">
                  <c:v>41</c:v>
                </c:pt>
                <c:pt idx="6">
                  <c:v>34.5</c:v>
                </c:pt>
                <c:pt idx="7">
                  <c:v>22.3</c:v>
                </c:pt>
                <c:pt idx="8">
                  <c:v>40</c:v>
                </c:pt>
                <c:pt idx="9">
                  <c:v>42</c:v>
                </c:pt>
                <c:pt idx="10">
                  <c:v>43.1</c:v>
                </c:pt>
                <c:pt idx="11">
                  <c:v>41.7</c:v>
                </c:pt>
                <c:pt idx="12">
                  <c:v>34.5</c:v>
                </c:pt>
                <c:pt idx="13">
                  <c:v>36</c:v>
                </c:pt>
                <c:pt idx="14">
                  <c:v>38.1</c:v>
                </c:pt>
                <c:pt idx="15">
                  <c:v>33.799999999999997</c:v>
                </c:pt>
                <c:pt idx="16">
                  <c:v>29.2</c:v>
                </c:pt>
                <c:pt idx="17">
                  <c:v>36.1</c:v>
                </c:pt>
                <c:pt idx="18">
                  <c:v>36.700000000000003</c:v>
                </c:pt>
                <c:pt idx="19">
                  <c:v>30.8</c:v>
                </c:pt>
                <c:pt idx="20">
                  <c:v>24.8</c:v>
                </c:pt>
                <c:pt idx="21">
                  <c:v>38.5</c:v>
                </c:pt>
              </c:numCache>
            </c:numRef>
          </c:val>
          <c:extLst>
            <c:ext xmlns:c16="http://schemas.microsoft.com/office/drawing/2014/chart" uri="{C3380CC4-5D6E-409C-BE32-E72D297353CC}">
              <c16:uniqueId val="{00000000-346E-4408-B72F-5B1F4F26CEAB}"/>
            </c:ext>
          </c:extLst>
        </c:ser>
        <c:ser>
          <c:idx val="1"/>
          <c:order val="1"/>
          <c:tx>
            <c:strRef>
              <c:f>'Tabell 6 A–B'!$K$54</c:f>
              <c:strCache>
                <c:ptCount val="1"/>
                <c:pt idx="0">
                  <c:v>2023</c:v>
                </c:pt>
              </c:strCache>
            </c:strRef>
          </c:tx>
          <c:spPr>
            <a:solidFill>
              <a:srgbClr val="002B45"/>
            </a:solidFill>
            <a:ln>
              <a:solidFill>
                <a:srgbClr val="002B45"/>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A–B'!$K$55:$K$76</c:f>
              <c:numCache>
                <c:formatCode>#\ ##0.0</c:formatCode>
                <c:ptCount val="22"/>
                <c:pt idx="0">
                  <c:v>17.099999999999994</c:v>
                </c:pt>
                <c:pt idx="1">
                  <c:v>20.299999999999997</c:v>
                </c:pt>
                <c:pt idx="2">
                  <c:v>19.100000000000001</c:v>
                </c:pt>
                <c:pt idx="3">
                  <c:v>16</c:v>
                </c:pt>
                <c:pt idx="4">
                  <c:v>19.100000000000001</c:v>
                </c:pt>
                <c:pt idx="5">
                  <c:v>17.399999999999999</c:v>
                </c:pt>
                <c:pt idx="6">
                  <c:v>17.399999999999999</c:v>
                </c:pt>
                <c:pt idx="7">
                  <c:v>15.7</c:v>
                </c:pt>
                <c:pt idx="8">
                  <c:v>20.399999999999999</c:v>
                </c:pt>
                <c:pt idx="9">
                  <c:v>17.200000000000003</c:v>
                </c:pt>
                <c:pt idx="10">
                  <c:v>19.699999999999996</c:v>
                </c:pt>
                <c:pt idx="11">
                  <c:v>20.599999999999994</c:v>
                </c:pt>
                <c:pt idx="12">
                  <c:v>19.5</c:v>
                </c:pt>
                <c:pt idx="13">
                  <c:v>17.100000000000001</c:v>
                </c:pt>
                <c:pt idx="14">
                  <c:v>17.100000000000001</c:v>
                </c:pt>
                <c:pt idx="15">
                  <c:v>17.200000000000003</c:v>
                </c:pt>
                <c:pt idx="16">
                  <c:v>16.500000000000004</c:v>
                </c:pt>
                <c:pt idx="17">
                  <c:v>16.199999999999996</c:v>
                </c:pt>
                <c:pt idx="18">
                  <c:v>14.899999999999999</c:v>
                </c:pt>
                <c:pt idx="19">
                  <c:v>14.400000000000002</c:v>
                </c:pt>
                <c:pt idx="20">
                  <c:v>15.099999999999998</c:v>
                </c:pt>
                <c:pt idx="21">
                  <c:v>18</c:v>
                </c:pt>
              </c:numCache>
            </c:numRef>
          </c:val>
          <c:extLst>
            <c:ext xmlns:c16="http://schemas.microsoft.com/office/drawing/2014/chart" uri="{C3380CC4-5D6E-409C-BE32-E72D297353CC}">
              <c16:uniqueId val="{00000001-346E-4408-B72F-5B1F4F26CEAB}"/>
            </c:ext>
          </c:extLst>
        </c:ser>
        <c:ser>
          <c:idx val="2"/>
          <c:order val="2"/>
          <c:tx>
            <c:strRef>
              <c:f>'Tabell 6 A–B'!$L$54</c:f>
              <c:strCache>
                <c:ptCount val="1"/>
                <c:pt idx="0">
                  <c:v>2022</c:v>
                </c:pt>
              </c:strCache>
            </c:strRef>
          </c:tx>
          <c:spPr>
            <a:solidFill>
              <a:srgbClr val="DBF0F6"/>
            </a:solidFill>
            <a:ln>
              <a:solidFill>
                <a:srgbClr val="00385C"/>
              </a:solidFill>
            </a:ln>
            <a:effectLst/>
          </c:spPr>
          <c:invertIfNegative val="0"/>
          <c:cat>
            <c:strRef>
              <c:f>'Tabell 6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6 A–B'!$L$55:$L$76</c:f>
              <c:numCache>
                <c:formatCode>#\ ##0.0</c:formatCode>
                <c:ptCount val="22"/>
                <c:pt idx="0">
                  <c:v>7.2000000000000028</c:v>
                </c:pt>
                <c:pt idx="1">
                  <c:v>6.9000000000000057</c:v>
                </c:pt>
                <c:pt idx="2">
                  <c:v>7.1999999999999957</c:v>
                </c:pt>
                <c:pt idx="3">
                  <c:v>7.6000000000000014</c:v>
                </c:pt>
                <c:pt idx="4">
                  <c:v>8.0999999999999943</c:v>
                </c:pt>
                <c:pt idx="5">
                  <c:v>6.6000000000000014</c:v>
                </c:pt>
                <c:pt idx="6">
                  <c:v>9.1000000000000014</c:v>
                </c:pt>
                <c:pt idx="7">
                  <c:v>8.7999999999999972</c:v>
                </c:pt>
                <c:pt idx="8">
                  <c:v>7.5000000000000071</c:v>
                </c:pt>
                <c:pt idx="9">
                  <c:v>6.2999999999999972</c:v>
                </c:pt>
                <c:pt idx="10">
                  <c:v>7.2999999999999972</c:v>
                </c:pt>
                <c:pt idx="11">
                  <c:v>7.7000000000000028</c:v>
                </c:pt>
                <c:pt idx="12">
                  <c:v>10.400000000000006</c:v>
                </c:pt>
                <c:pt idx="13">
                  <c:v>7.7999999999999972</c:v>
                </c:pt>
                <c:pt idx="14">
                  <c:v>8.0999999999999943</c:v>
                </c:pt>
                <c:pt idx="15">
                  <c:v>6.7000000000000028</c:v>
                </c:pt>
                <c:pt idx="16">
                  <c:v>8.1999999999999957</c:v>
                </c:pt>
                <c:pt idx="17">
                  <c:v>6.8000000000000043</c:v>
                </c:pt>
                <c:pt idx="18">
                  <c:v>6.3999999999999986</c:v>
                </c:pt>
                <c:pt idx="19">
                  <c:v>7.3999999999999986</c:v>
                </c:pt>
                <c:pt idx="20">
                  <c:v>5.6000000000000014</c:v>
                </c:pt>
                <c:pt idx="21">
                  <c:v>7.2999999999999972</c:v>
                </c:pt>
              </c:numCache>
            </c:numRef>
          </c:val>
          <c:extLst>
            <c:ext xmlns:c16="http://schemas.microsoft.com/office/drawing/2014/chart" uri="{C3380CC4-5D6E-409C-BE32-E72D297353CC}">
              <c16:uniqueId val="{00000002-346E-4408-B72F-5B1F4F26CEAB}"/>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00"/>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82864838481860725"/>
          <c:y val="0.15856055687022469"/>
          <c:w val="0.12396956663531272"/>
          <c:h val="0.2048474546669698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sz="950" b="1"/>
              <a:t>Andel av befolkningen som genomgått en basundersökning minst en gång under 2022–2024 fördelat på kön och utbildningsnivå, 35–79 år.</a:t>
            </a:r>
            <a:r>
              <a:rPr lang="sv-SE" sz="950" b="1" baseline="0"/>
              <a:t> </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manualLayout>
          <c:layoutTarget val="inner"/>
          <c:xMode val="edge"/>
          <c:yMode val="edge"/>
          <c:x val="0.13720398600265429"/>
          <c:y val="0.27850448463726402"/>
          <c:w val="0.71255980097663574"/>
          <c:h val="0.47089504941611532"/>
        </c:manualLayout>
      </c:layout>
      <c:barChart>
        <c:barDir val="col"/>
        <c:grouping val="clustered"/>
        <c:varyColors val="0"/>
        <c:ser>
          <c:idx val="0"/>
          <c:order val="0"/>
          <c:tx>
            <c:strRef>
              <c:f>'Tabell 7'!$B$10</c:f>
              <c:strCache>
                <c:ptCount val="1"/>
                <c:pt idx="0">
                  <c:v>Män</c:v>
                </c:pt>
              </c:strCache>
            </c:strRef>
          </c:tx>
          <c:spPr>
            <a:solidFill>
              <a:srgbClr val="017CC1"/>
            </a:solidFill>
            <a:ln w="3810">
              <a:solidFill>
                <a:srgbClr val="017CC1"/>
              </a:solidFill>
            </a:ln>
            <a:effectLst/>
          </c:spPr>
          <c:invertIfNegative val="0"/>
          <c:cat>
            <c:strRef>
              <c:f>'Tabell 7'!$A$11:$A$14</c:f>
              <c:strCache>
                <c:ptCount val="4"/>
                <c:pt idx="0">
                  <c:v>Förgymnasial</c:v>
                </c:pt>
                <c:pt idx="1">
                  <c:v>Gymnasial</c:v>
                </c:pt>
                <c:pt idx="2">
                  <c:v>Eftergymnasial &lt; 3 år</c:v>
                </c:pt>
                <c:pt idx="3">
                  <c:v>Eftergymnasial ≥ 3 år</c:v>
                </c:pt>
              </c:strCache>
            </c:strRef>
          </c:cat>
          <c:val>
            <c:numRef>
              <c:f>'Tabell 7'!$B$11:$B$14</c:f>
              <c:numCache>
                <c:formatCode>0.0</c:formatCode>
                <c:ptCount val="4"/>
                <c:pt idx="0">
                  <c:v>46.9</c:v>
                </c:pt>
                <c:pt idx="1">
                  <c:v>61.1</c:v>
                </c:pt>
                <c:pt idx="2">
                  <c:v>68.5</c:v>
                </c:pt>
                <c:pt idx="3">
                  <c:v>72.599999999999994</c:v>
                </c:pt>
              </c:numCache>
            </c:numRef>
          </c:val>
          <c:extLst>
            <c:ext xmlns:c16="http://schemas.microsoft.com/office/drawing/2014/chart" uri="{C3380CC4-5D6E-409C-BE32-E72D297353CC}">
              <c16:uniqueId val="{00000000-E150-49CA-A080-9F7F6A9E7346}"/>
            </c:ext>
          </c:extLst>
        </c:ser>
        <c:ser>
          <c:idx val="1"/>
          <c:order val="1"/>
          <c:tx>
            <c:strRef>
              <c:f>'Tabell 7'!$C$10</c:f>
              <c:strCache>
                <c:ptCount val="1"/>
                <c:pt idx="0">
                  <c:v>Kvinnor</c:v>
                </c:pt>
              </c:strCache>
            </c:strRef>
          </c:tx>
          <c:spPr>
            <a:solidFill>
              <a:srgbClr val="002B45"/>
            </a:solidFill>
            <a:ln w="3810">
              <a:solidFill>
                <a:srgbClr val="002B45"/>
              </a:solidFill>
            </a:ln>
            <a:effectLst/>
          </c:spPr>
          <c:invertIfNegative val="0"/>
          <c:cat>
            <c:strRef>
              <c:f>'Tabell 7'!$A$11:$A$14</c:f>
              <c:strCache>
                <c:ptCount val="4"/>
                <c:pt idx="0">
                  <c:v>Förgymnasial</c:v>
                </c:pt>
                <c:pt idx="1">
                  <c:v>Gymnasial</c:v>
                </c:pt>
                <c:pt idx="2">
                  <c:v>Eftergymnasial &lt; 3 år</c:v>
                </c:pt>
                <c:pt idx="3">
                  <c:v>Eftergymnasial ≥ 3 år</c:v>
                </c:pt>
              </c:strCache>
            </c:strRef>
          </c:cat>
          <c:val>
            <c:numRef>
              <c:f>'Tabell 7'!$C$11:$C$14</c:f>
              <c:numCache>
                <c:formatCode>0.0</c:formatCode>
                <c:ptCount val="4"/>
                <c:pt idx="0">
                  <c:v>49.3</c:v>
                </c:pt>
                <c:pt idx="1">
                  <c:v>68.2</c:v>
                </c:pt>
                <c:pt idx="2">
                  <c:v>75.599999999999994</c:v>
                </c:pt>
                <c:pt idx="3">
                  <c:v>81.599999999999994</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10"/>
      </c:valAx>
      <c:spPr>
        <a:noFill/>
        <a:ln>
          <a:noFill/>
        </a:ln>
        <a:effectLst/>
      </c:spPr>
    </c:plotArea>
    <c:legend>
      <c:legendPos val="r"/>
      <c:layout>
        <c:manualLayout>
          <c:xMode val="edge"/>
          <c:yMode val="edge"/>
          <c:x val="0.8425820897721078"/>
          <c:y val="0.27129581452914275"/>
          <c:w val="0.15741791022789212"/>
          <c:h val="0.22202528004517846"/>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t" anchorCtr="0"/>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950" b="1"/>
              <a:t>Andel av befolkningen som genomgått en basundersökning minst en gång under 2022–2024, fördelat på senaste besöksåret och utbildningsnivå, 35–79 år.</a:t>
            </a:r>
            <a:r>
              <a:rPr lang="sv-SE" sz="950" b="1" baseline="0"/>
              <a:t> </a:t>
            </a:r>
            <a:endParaRPr lang="sv-SE" sz="950" b="1"/>
          </a:p>
        </c:rich>
      </c:tx>
      <c:overlay val="0"/>
      <c:spPr>
        <a:noFill/>
        <a:ln>
          <a:noFill/>
        </a:ln>
        <a:effectLst/>
      </c:spPr>
      <c:txPr>
        <a:bodyPr rot="0" spcFirstLastPara="1" vertOverflow="ellipsis" vert="horz" wrap="square" anchor="t" anchorCtr="0"/>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col"/>
        <c:grouping val="stacked"/>
        <c:varyColors val="0"/>
        <c:ser>
          <c:idx val="0"/>
          <c:order val="0"/>
          <c:tx>
            <c:strRef>
              <c:f>'Tabell 7'!$D$10</c:f>
              <c:strCache>
                <c:ptCount val="1"/>
                <c:pt idx="0">
                  <c:v>2024</c:v>
                </c:pt>
              </c:strCache>
            </c:strRef>
          </c:tx>
          <c:spPr>
            <a:solidFill>
              <a:srgbClr val="017CC1"/>
            </a:solidFill>
            <a:ln w="3810">
              <a:solidFill>
                <a:srgbClr val="017CC1"/>
              </a:solidFill>
            </a:ln>
            <a:effectLst/>
          </c:spPr>
          <c:invertIfNegative val="0"/>
          <c:cat>
            <c:strRef>
              <c:f>'Tabell 7'!$A$11:$A$14</c:f>
              <c:strCache>
                <c:ptCount val="4"/>
                <c:pt idx="0">
                  <c:v>Förgymnasial</c:v>
                </c:pt>
                <c:pt idx="1">
                  <c:v>Gymnasial</c:v>
                </c:pt>
                <c:pt idx="2">
                  <c:v>Eftergymnasial &lt; 3 år</c:v>
                </c:pt>
                <c:pt idx="3">
                  <c:v>Eftergymnasial ≥ 3 år</c:v>
                </c:pt>
              </c:strCache>
            </c:strRef>
          </c:cat>
          <c:val>
            <c:numRef>
              <c:f>'Tabell 7'!$D$11:$D$14</c:f>
              <c:numCache>
                <c:formatCode>0.0</c:formatCode>
                <c:ptCount val="4"/>
                <c:pt idx="0">
                  <c:v>28.1</c:v>
                </c:pt>
                <c:pt idx="1">
                  <c:v>39.200000000000003</c:v>
                </c:pt>
                <c:pt idx="2">
                  <c:v>44.7</c:v>
                </c:pt>
                <c:pt idx="3">
                  <c:v>48.9</c:v>
                </c:pt>
              </c:numCache>
            </c:numRef>
          </c:val>
          <c:extLst>
            <c:ext xmlns:c16="http://schemas.microsoft.com/office/drawing/2014/chart" uri="{C3380CC4-5D6E-409C-BE32-E72D297353CC}">
              <c16:uniqueId val="{00000000-49A1-4AF1-A67D-22D8086EA713}"/>
            </c:ext>
          </c:extLst>
        </c:ser>
        <c:ser>
          <c:idx val="1"/>
          <c:order val="1"/>
          <c:tx>
            <c:strRef>
              <c:f>'Tabell 7'!$E$10</c:f>
              <c:strCache>
                <c:ptCount val="1"/>
                <c:pt idx="0">
                  <c:v>2023</c:v>
                </c:pt>
              </c:strCache>
            </c:strRef>
          </c:tx>
          <c:spPr>
            <a:solidFill>
              <a:srgbClr val="002B45"/>
            </a:solidFill>
            <a:ln w="3810">
              <a:solidFill>
                <a:srgbClr val="002B45"/>
              </a:solidFill>
            </a:ln>
            <a:effectLst/>
          </c:spPr>
          <c:invertIfNegative val="0"/>
          <c:cat>
            <c:strRef>
              <c:f>'Tabell 7'!$A$11:$A$14</c:f>
              <c:strCache>
                <c:ptCount val="4"/>
                <c:pt idx="0">
                  <c:v>Förgymnasial</c:v>
                </c:pt>
                <c:pt idx="1">
                  <c:v>Gymnasial</c:v>
                </c:pt>
                <c:pt idx="2">
                  <c:v>Eftergymnasial &lt; 3 år</c:v>
                </c:pt>
                <c:pt idx="3">
                  <c:v>Eftergymnasial ≥ 3 år</c:v>
                </c:pt>
              </c:strCache>
            </c:strRef>
          </c:cat>
          <c:val>
            <c:numRef>
              <c:f>'Tabell 7'!$E$11:$E$14</c:f>
              <c:numCache>
                <c:formatCode>0.0</c:formatCode>
                <c:ptCount val="4"/>
                <c:pt idx="0">
                  <c:v>13.299999999999997</c:v>
                </c:pt>
                <c:pt idx="1">
                  <c:v>17.899999999999999</c:v>
                </c:pt>
                <c:pt idx="2">
                  <c:v>19.899999999999991</c:v>
                </c:pt>
                <c:pt idx="3">
                  <c:v>21.4</c:v>
                </c:pt>
              </c:numCache>
            </c:numRef>
          </c:val>
          <c:extLst>
            <c:ext xmlns:c16="http://schemas.microsoft.com/office/drawing/2014/chart" uri="{C3380CC4-5D6E-409C-BE32-E72D297353CC}">
              <c16:uniqueId val="{00000001-49A1-4AF1-A67D-22D8086EA713}"/>
            </c:ext>
          </c:extLst>
        </c:ser>
        <c:ser>
          <c:idx val="2"/>
          <c:order val="2"/>
          <c:tx>
            <c:strRef>
              <c:f>'Tabell 7'!$F$10</c:f>
              <c:strCache>
                <c:ptCount val="1"/>
                <c:pt idx="0">
                  <c:v>2022</c:v>
                </c:pt>
              </c:strCache>
            </c:strRef>
          </c:tx>
          <c:spPr>
            <a:solidFill>
              <a:srgbClr val="DBF0F6"/>
            </a:solidFill>
            <a:ln w="3810">
              <a:solidFill>
                <a:srgbClr val="017CC1"/>
              </a:solidFill>
            </a:ln>
            <a:effectLst/>
          </c:spPr>
          <c:invertIfNegative val="0"/>
          <c:cat>
            <c:strRef>
              <c:f>'Tabell 7'!$A$11:$A$14</c:f>
              <c:strCache>
                <c:ptCount val="4"/>
                <c:pt idx="0">
                  <c:v>Förgymnasial</c:v>
                </c:pt>
                <c:pt idx="1">
                  <c:v>Gymnasial</c:v>
                </c:pt>
                <c:pt idx="2">
                  <c:v>Eftergymnasial &lt; 3 år</c:v>
                </c:pt>
                <c:pt idx="3">
                  <c:v>Eftergymnasial ≥ 3 år</c:v>
                </c:pt>
              </c:strCache>
            </c:strRef>
          </c:cat>
          <c:val>
            <c:numRef>
              <c:f>'Tabell 7'!$F$11:$F$14</c:f>
              <c:numCache>
                <c:formatCode>0.0</c:formatCode>
                <c:ptCount val="4"/>
                <c:pt idx="0">
                  <c:v>6.5</c:v>
                </c:pt>
                <c:pt idx="1">
                  <c:v>7.3000000000000043</c:v>
                </c:pt>
                <c:pt idx="2">
                  <c:v>7.5</c:v>
                </c:pt>
                <c:pt idx="3">
                  <c:v>7.5</c:v>
                </c:pt>
              </c:numCache>
            </c:numRef>
          </c:val>
          <c:extLst>
            <c:ext xmlns:c16="http://schemas.microsoft.com/office/drawing/2014/chart" uri="{C3380CC4-5D6E-409C-BE32-E72D297353CC}">
              <c16:uniqueId val="{00000002-49A1-4AF1-A67D-22D8086EA713}"/>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00"/>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majorUnit val="10"/>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4C4C4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24 år och äldre, som endast gjort akutbesök hos tandvården 2022–2024 fördelat efter senaste besöksåret, män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22654020638124642"/>
          <c:y val="0.15791698507670668"/>
          <c:w val="0.71188532231821855"/>
          <c:h val="0.69546161905968185"/>
        </c:manualLayout>
      </c:layout>
      <c:barChart>
        <c:barDir val="bar"/>
        <c:grouping val="stacked"/>
        <c:varyColors val="0"/>
        <c:ser>
          <c:idx val="0"/>
          <c:order val="0"/>
          <c:tx>
            <c:strRef>
              <c:f>'Tabell 11 A–B'!$B$54</c:f>
              <c:strCache>
                <c:ptCount val="1"/>
                <c:pt idx="0">
                  <c:v>2024</c:v>
                </c:pt>
              </c:strCache>
            </c:strRef>
          </c:tx>
          <c:spPr>
            <a:solidFill>
              <a:srgbClr val="017CC1"/>
            </a:solidFill>
            <a:ln w="3810">
              <a:solidFill>
                <a:srgbClr val="00385C"/>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A–B'!$B$55:$B$76</c:f>
              <c:numCache>
                <c:formatCode>#\ ##0.0</c:formatCode>
                <c:ptCount val="22"/>
                <c:pt idx="0">
                  <c:v>3.36</c:v>
                </c:pt>
                <c:pt idx="1">
                  <c:v>2.86</c:v>
                </c:pt>
                <c:pt idx="2">
                  <c:v>3.17</c:v>
                </c:pt>
                <c:pt idx="3">
                  <c:v>4.0999999999999996</c:v>
                </c:pt>
                <c:pt idx="4">
                  <c:v>2.2999999999999998</c:v>
                </c:pt>
                <c:pt idx="5">
                  <c:v>3.93</c:v>
                </c:pt>
                <c:pt idx="6">
                  <c:v>4.46</c:v>
                </c:pt>
                <c:pt idx="7">
                  <c:v>7.2</c:v>
                </c:pt>
                <c:pt idx="8">
                  <c:v>2.75</c:v>
                </c:pt>
                <c:pt idx="9">
                  <c:v>3.01</c:v>
                </c:pt>
                <c:pt idx="10">
                  <c:v>2.4900000000000002</c:v>
                </c:pt>
                <c:pt idx="11">
                  <c:v>2.4500000000000002</c:v>
                </c:pt>
                <c:pt idx="12">
                  <c:v>4.16</c:v>
                </c:pt>
                <c:pt idx="13">
                  <c:v>3.45</c:v>
                </c:pt>
                <c:pt idx="14">
                  <c:v>3.02</c:v>
                </c:pt>
                <c:pt idx="15">
                  <c:v>3.83</c:v>
                </c:pt>
                <c:pt idx="16">
                  <c:v>4.6100000000000003</c:v>
                </c:pt>
                <c:pt idx="17">
                  <c:v>4.1900000000000004</c:v>
                </c:pt>
                <c:pt idx="18">
                  <c:v>4.21</c:v>
                </c:pt>
                <c:pt idx="19">
                  <c:v>4.93</c:v>
                </c:pt>
                <c:pt idx="20">
                  <c:v>6.39</c:v>
                </c:pt>
                <c:pt idx="21">
                  <c:v>3.37</c:v>
                </c:pt>
              </c:numCache>
            </c:numRef>
          </c:val>
          <c:extLst>
            <c:ext xmlns:c16="http://schemas.microsoft.com/office/drawing/2014/chart" uri="{C3380CC4-5D6E-409C-BE32-E72D297353CC}">
              <c16:uniqueId val="{00000000-22A3-45DB-A891-1F3679346F71}"/>
            </c:ext>
          </c:extLst>
        </c:ser>
        <c:ser>
          <c:idx val="1"/>
          <c:order val="1"/>
          <c:tx>
            <c:strRef>
              <c:f>'Tabell 11 A–B'!$C$54</c:f>
              <c:strCache>
                <c:ptCount val="1"/>
                <c:pt idx="0">
                  <c:v>2023</c:v>
                </c:pt>
              </c:strCache>
            </c:strRef>
          </c:tx>
          <c:spPr>
            <a:solidFill>
              <a:srgbClr val="002B45"/>
            </a:solidFill>
            <a:ln w="3810">
              <a:solidFill>
                <a:srgbClr val="002B45"/>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A–B'!$C$55:$C$76</c:f>
              <c:numCache>
                <c:formatCode>#\ ##0.0</c:formatCode>
                <c:ptCount val="22"/>
                <c:pt idx="0">
                  <c:v>2.3400000000000003</c:v>
                </c:pt>
                <c:pt idx="1">
                  <c:v>1.98</c:v>
                </c:pt>
                <c:pt idx="2">
                  <c:v>2.1500000000000004</c:v>
                </c:pt>
                <c:pt idx="3">
                  <c:v>2.96</c:v>
                </c:pt>
                <c:pt idx="4">
                  <c:v>1.79</c:v>
                </c:pt>
                <c:pt idx="5">
                  <c:v>2.6</c:v>
                </c:pt>
                <c:pt idx="6">
                  <c:v>3.0999999999999996</c:v>
                </c:pt>
                <c:pt idx="7">
                  <c:v>4.419999999999999</c:v>
                </c:pt>
                <c:pt idx="8">
                  <c:v>1.9699999999999998</c:v>
                </c:pt>
                <c:pt idx="9">
                  <c:v>2.09</c:v>
                </c:pt>
                <c:pt idx="10">
                  <c:v>1.7699999999999996</c:v>
                </c:pt>
                <c:pt idx="11">
                  <c:v>1.7699999999999996</c:v>
                </c:pt>
                <c:pt idx="12">
                  <c:v>2.84</c:v>
                </c:pt>
                <c:pt idx="13">
                  <c:v>2.74</c:v>
                </c:pt>
                <c:pt idx="14">
                  <c:v>2.19</c:v>
                </c:pt>
                <c:pt idx="15">
                  <c:v>2.79</c:v>
                </c:pt>
                <c:pt idx="16">
                  <c:v>3.3599999999999994</c:v>
                </c:pt>
                <c:pt idx="17">
                  <c:v>3.0199999999999996</c:v>
                </c:pt>
                <c:pt idx="18">
                  <c:v>2.7700000000000005</c:v>
                </c:pt>
                <c:pt idx="19">
                  <c:v>3.76</c:v>
                </c:pt>
                <c:pt idx="20">
                  <c:v>4.3899999999999997</c:v>
                </c:pt>
                <c:pt idx="21">
                  <c:v>2.38</c:v>
                </c:pt>
              </c:numCache>
            </c:numRef>
          </c:val>
          <c:extLst>
            <c:ext xmlns:c16="http://schemas.microsoft.com/office/drawing/2014/chart" uri="{C3380CC4-5D6E-409C-BE32-E72D297353CC}">
              <c16:uniqueId val="{00000001-22A3-45DB-A891-1F3679346F71}"/>
            </c:ext>
          </c:extLst>
        </c:ser>
        <c:ser>
          <c:idx val="2"/>
          <c:order val="2"/>
          <c:tx>
            <c:strRef>
              <c:f>'Tabell 11 A–B'!$D$54</c:f>
              <c:strCache>
                <c:ptCount val="1"/>
                <c:pt idx="0">
                  <c:v>2022</c:v>
                </c:pt>
              </c:strCache>
            </c:strRef>
          </c:tx>
          <c:spPr>
            <a:solidFill>
              <a:srgbClr val="DBF0F6"/>
            </a:solidFill>
            <a:ln w="3810">
              <a:solidFill>
                <a:srgbClr val="00385C"/>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A–B'!$D$55:$D$76</c:f>
              <c:numCache>
                <c:formatCode>#\ ##0.0</c:formatCode>
                <c:ptCount val="22"/>
                <c:pt idx="0">
                  <c:v>2.2299999999999995</c:v>
                </c:pt>
                <c:pt idx="1">
                  <c:v>1.9699999999999998</c:v>
                </c:pt>
                <c:pt idx="2">
                  <c:v>2.1099999999999994</c:v>
                </c:pt>
                <c:pt idx="3">
                  <c:v>2.6500000000000012</c:v>
                </c:pt>
                <c:pt idx="4">
                  <c:v>1.8399999999999999</c:v>
                </c:pt>
                <c:pt idx="5">
                  <c:v>2.1599999999999993</c:v>
                </c:pt>
                <c:pt idx="6">
                  <c:v>2.7299999999999995</c:v>
                </c:pt>
                <c:pt idx="7">
                  <c:v>3.620000000000001</c:v>
                </c:pt>
                <c:pt idx="8">
                  <c:v>1.9300000000000006</c:v>
                </c:pt>
                <c:pt idx="9">
                  <c:v>2.0700000000000003</c:v>
                </c:pt>
                <c:pt idx="10">
                  <c:v>1.8399999999999999</c:v>
                </c:pt>
                <c:pt idx="11">
                  <c:v>1.7800000000000002</c:v>
                </c:pt>
                <c:pt idx="12">
                  <c:v>2.33</c:v>
                </c:pt>
                <c:pt idx="13">
                  <c:v>2.7</c:v>
                </c:pt>
                <c:pt idx="14">
                  <c:v>2.13</c:v>
                </c:pt>
                <c:pt idx="15">
                  <c:v>2.63</c:v>
                </c:pt>
                <c:pt idx="16">
                  <c:v>3.2700000000000005</c:v>
                </c:pt>
                <c:pt idx="17">
                  <c:v>2.8</c:v>
                </c:pt>
                <c:pt idx="18">
                  <c:v>2.7999999999999989</c:v>
                </c:pt>
                <c:pt idx="19">
                  <c:v>3.5600000000000005</c:v>
                </c:pt>
                <c:pt idx="20">
                  <c:v>3.7800000000000011</c:v>
                </c:pt>
                <c:pt idx="21">
                  <c:v>2.2799999999999994</c:v>
                </c:pt>
              </c:numCache>
            </c:numRef>
          </c:val>
          <c:extLst>
            <c:ext xmlns:c16="http://schemas.microsoft.com/office/drawing/2014/chart" uri="{C3380CC4-5D6E-409C-BE32-E72D297353CC}">
              <c16:uniqueId val="{00000002-22A3-45DB-A891-1F3679346F71}"/>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b"/>
      <c:layout>
        <c:manualLayout>
          <c:xMode val="edge"/>
          <c:yMode val="edge"/>
          <c:x val="0.28297848581370705"/>
          <c:y val="0.92685291270337511"/>
          <c:w val="0.45369445538339498"/>
          <c:h val="7.0209797732112236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385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24 år och äldre, som endast gjort akutbesök hos tandvården 2022–2024 fördelat efter senaste besöksåret, kvinnor</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22654020638124642"/>
          <c:y val="0.15791698507670668"/>
          <c:w val="0.71188532231821855"/>
          <c:h val="0.69546161905968185"/>
        </c:manualLayout>
      </c:layout>
      <c:barChart>
        <c:barDir val="bar"/>
        <c:grouping val="stacked"/>
        <c:varyColors val="0"/>
        <c:ser>
          <c:idx val="0"/>
          <c:order val="0"/>
          <c:tx>
            <c:strRef>
              <c:f>'Tabell 11 A–B'!$E$54</c:f>
              <c:strCache>
                <c:ptCount val="1"/>
                <c:pt idx="0">
                  <c:v>2024</c:v>
                </c:pt>
              </c:strCache>
            </c:strRef>
          </c:tx>
          <c:spPr>
            <a:solidFill>
              <a:srgbClr val="0070C0"/>
            </a:solidFill>
            <a:ln>
              <a:solidFill>
                <a:srgbClr val="002B45"/>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A–B'!$E$55:$E$76</c:f>
              <c:numCache>
                <c:formatCode>#\ ##0.0</c:formatCode>
                <c:ptCount val="22"/>
                <c:pt idx="0">
                  <c:v>3.31</c:v>
                </c:pt>
                <c:pt idx="1">
                  <c:v>2.79</c:v>
                </c:pt>
                <c:pt idx="2">
                  <c:v>3.09</c:v>
                </c:pt>
                <c:pt idx="3">
                  <c:v>4.1100000000000003</c:v>
                </c:pt>
                <c:pt idx="4">
                  <c:v>2.41</c:v>
                </c:pt>
                <c:pt idx="5">
                  <c:v>4.04</c:v>
                </c:pt>
                <c:pt idx="6">
                  <c:v>4.3099999999999996</c:v>
                </c:pt>
                <c:pt idx="7">
                  <c:v>7.79</c:v>
                </c:pt>
                <c:pt idx="8">
                  <c:v>2.88</c:v>
                </c:pt>
                <c:pt idx="9">
                  <c:v>2.97</c:v>
                </c:pt>
                <c:pt idx="10">
                  <c:v>2.29</c:v>
                </c:pt>
                <c:pt idx="11">
                  <c:v>2.39</c:v>
                </c:pt>
                <c:pt idx="12">
                  <c:v>4.7</c:v>
                </c:pt>
                <c:pt idx="13">
                  <c:v>3.73</c:v>
                </c:pt>
                <c:pt idx="14">
                  <c:v>3.08</c:v>
                </c:pt>
                <c:pt idx="15">
                  <c:v>3.85</c:v>
                </c:pt>
                <c:pt idx="16">
                  <c:v>4.72</c:v>
                </c:pt>
                <c:pt idx="17">
                  <c:v>4.0999999999999996</c:v>
                </c:pt>
                <c:pt idx="18">
                  <c:v>4.08</c:v>
                </c:pt>
                <c:pt idx="19">
                  <c:v>5.18</c:v>
                </c:pt>
                <c:pt idx="20">
                  <c:v>6.56</c:v>
                </c:pt>
                <c:pt idx="21">
                  <c:v>3.35</c:v>
                </c:pt>
              </c:numCache>
            </c:numRef>
          </c:val>
          <c:extLst>
            <c:ext xmlns:c16="http://schemas.microsoft.com/office/drawing/2014/chart" uri="{C3380CC4-5D6E-409C-BE32-E72D297353CC}">
              <c16:uniqueId val="{00000000-91D0-4155-9615-FD6B408A3A2C}"/>
            </c:ext>
          </c:extLst>
        </c:ser>
        <c:ser>
          <c:idx val="1"/>
          <c:order val="1"/>
          <c:tx>
            <c:strRef>
              <c:f>'Tabell 11 A–B'!$F$54</c:f>
              <c:strCache>
                <c:ptCount val="1"/>
                <c:pt idx="0">
                  <c:v>2023</c:v>
                </c:pt>
              </c:strCache>
            </c:strRef>
          </c:tx>
          <c:spPr>
            <a:solidFill>
              <a:srgbClr val="002B45"/>
            </a:solidFill>
            <a:ln>
              <a:solidFill>
                <a:srgbClr val="002B45"/>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A–B'!$F$55:$F$76</c:f>
              <c:numCache>
                <c:formatCode>#\ ##0.0</c:formatCode>
                <c:ptCount val="22"/>
                <c:pt idx="0">
                  <c:v>2.23</c:v>
                </c:pt>
                <c:pt idx="1">
                  <c:v>1.8200000000000003</c:v>
                </c:pt>
                <c:pt idx="2">
                  <c:v>2</c:v>
                </c:pt>
                <c:pt idx="3">
                  <c:v>2.8199999999999994</c:v>
                </c:pt>
                <c:pt idx="4">
                  <c:v>1.75</c:v>
                </c:pt>
                <c:pt idx="5">
                  <c:v>2.59</c:v>
                </c:pt>
                <c:pt idx="6">
                  <c:v>2.9300000000000006</c:v>
                </c:pt>
                <c:pt idx="7">
                  <c:v>4.3299999999999992</c:v>
                </c:pt>
                <c:pt idx="8">
                  <c:v>1.9400000000000004</c:v>
                </c:pt>
                <c:pt idx="9">
                  <c:v>1.9599999999999995</c:v>
                </c:pt>
                <c:pt idx="10">
                  <c:v>1.7299999999999995</c:v>
                </c:pt>
                <c:pt idx="11">
                  <c:v>1.6099999999999999</c:v>
                </c:pt>
                <c:pt idx="12">
                  <c:v>3.09</c:v>
                </c:pt>
                <c:pt idx="13">
                  <c:v>2.64</c:v>
                </c:pt>
                <c:pt idx="14">
                  <c:v>2.13</c:v>
                </c:pt>
                <c:pt idx="15">
                  <c:v>2.68</c:v>
                </c:pt>
                <c:pt idx="16">
                  <c:v>3.29</c:v>
                </c:pt>
                <c:pt idx="17">
                  <c:v>2.8200000000000003</c:v>
                </c:pt>
                <c:pt idx="18">
                  <c:v>2.7</c:v>
                </c:pt>
                <c:pt idx="19">
                  <c:v>4.01</c:v>
                </c:pt>
                <c:pt idx="20">
                  <c:v>4.47</c:v>
                </c:pt>
                <c:pt idx="21">
                  <c:v>2.2899999999999996</c:v>
                </c:pt>
              </c:numCache>
            </c:numRef>
          </c:val>
          <c:extLst>
            <c:ext xmlns:c16="http://schemas.microsoft.com/office/drawing/2014/chart" uri="{C3380CC4-5D6E-409C-BE32-E72D297353CC}">
              <c16:uniqueId val="{00000001-91D0-4155-9615-FD6B408A3A2C}"/>
            </c:ext>
          </c:extLst>
        </c:ser>
        <c:ser>
          <c:idx val="2"/>
          <c:order val="2"/>
          <c:tx>
            <c:strRef>
              <c:f>'Tabell 11 A–B'!$G$54</c:f>
              <c:strCache>
                <c:ptCount val="1"/>
                <c:pt idx="0">
                  <c:v>2022</c:v>
                </c:pt>
              </c:strCache>
            </c:strRef>
          </c:tx>
          <c:spPr>
            <a:solidFill>
              <a:srgbClr val="DBF0F6"/>
            </a:solidFill>
            <a:ln>
              <a:solidFill>
                <a:srgbClr val="002B45"/>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A–B'!$G$55:$G$76</c:f>
              <c:numCache>
                <c:formatCode>#\ ##0.0</c:formatCode>
                <c:ptCount val="22"/>
                <c:pt idx="0">
                  <c:v>2.08</c:v>
                </c:pt>
                <c:pt idx="1">
                  <c:v>1.8399999999999999</c:v>
                </c:pt>
                <c:pt idx="2">
                  <c:v>2.0099999999999998</c:v>
                </c:pt>
                <c:pt idx="3">
                  <c:v>2.5500000000000007</c:v>
                </c:pt>
                <c:pt idx="4">
                  <c:v>1.6499999999999995</c:v>
                </c:pt>
                <c:pt idx="5">
                  <c:v>2.080000000000001</c:v>
                </c:pt>
                <c:pt idx="6">
                  <c:v>2.58</c:v>
                </c:pt>
                <c:pt idx="7">
                  <c:v>3.75</c:v>
                </c:pt>
                <c:pt idx="8">
                  <c:v>1.8399999999999999</c:v>
                </c:pt>
                <c:pt idx="9">
                  <c:v>1.92</c:v>
                </c:pt>
                <c:pt idx="10">
                  <c:v>1.6900000000000004</c:v>
                </c:pt>
                <c:pt idx="11">
                  <c:v>1.62</c:v>
                </c:pt>
                <c:pt idx="12">
                  <c:v>2.3099999999999996</c:v>
                </c:pt>
                <c:pt idx="13">
                  <c:v>2.6000000000000005</c:v>
                </c:pt>
                <c:pt idx="14">
                  <c:v>2.17</c:v>
                </c:pt>
                <c:pt idx="15">
                  <c:v>2.46</c:v>
                </c:pt>
                <c:pt idx="16">
                  <c:v>3.08</c:v>
                </c:pt>
                <c:pt idx="17">
                  <c:v>2.6300000000000008</c:v>
                </c:pt>
                <c:pt idx="18">
                  <c:v>2.4699999999999998</c:v>
                </c:pt>
                <c:pt idx="19">
                  <c:v>3.4299999999999997</c:v>
                </c:pt>
                <c:pt idx="20">
                  <c:v>3.620000000000001</c:v>
                </c:pt>
                <c:pt idx="21">
                  <c:v>2.13</c:v>
                </c:pt>
              </c:numCache>
            </c:numRef>
          </c:val>
          <c:extLst>
            <c:ext xmlns:c16="http://schemas.microsoft.com/office/drawing/2014/chart" uri="{C3380CC4-5D6E-409C-BE32-E72D297353CC}">
              <c16:uniqueId val="{00000002-91D0-4155-9615-FD6B408A3A2C}"/>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b"/>
      <c:layout>
        <c:manualLayout>
          <c:xMode val="edge"/>
          <c:yMode val="edge"/>
          <c:x val="0.28297848581370705"/>
          <c:y val="0.92685291270337511"/>
          <c:w val="0.45369445538339498"/>
          <c:h val="7.032007360029989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385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24 år och äldre, som endast gjort akutbesök hos tandvården 2022–2024 fördelat efter senaste besöksåret, totalt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22654020638124642"/>
          <c:y val="0.15791698507670668"/>
          <c:w val="0.71188532231821855"/>
          <c:h val="0.69546161905968185"/>
        </c:manualLayout>
      </c:layout>
      <c:barChart>
        <c:barDir val="bar"/>
        <c:grouping val="stacked"/>
        <c:varyColors val="0"/>
        <c:ser>
          <c:idx val="0"/>
          <c:order val="0"/>
          <c:tx>
            <c:strRef>
              <c:f>'Tabell 11 A–B'!$H$54</c:f>
              <c:strCache>
                <c:ptCount val="1"/>
                <c:pt idx="0">
                  <c:v>2024</c:v>
                </c:pt>
              </c:strCache>
            </c:strRef>
          </c:tx>
          <c:spPr>
            <a:solidFill>
              <a:srgbClr val="0070C0"/>
            </a:solidFill>
            <a:ln>
              <a:solidFill>
                <a:srgbClr val="00385C"/>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A–B'!$H$55:$H$76</c:f>
              <c:numCache>
                <c:formatCode>#\ ##0.0</c:formatCode>
                <c:ptCount val="22"/>
                <c:pt idx="0">
                  <c:v>3.32</c:v>
                </c:pt>
                <c:pt idx="1">
                  <c:v>2.82</c:v>
                </c:pt>
                <c:pt idx="2">
                  <c:v>3.12</c:v>
                </c:pt>
                <c:pt idx="3">
                  <c:v>4.09</c:v>
                </c:pt>
                <c:pt idx="4">
                  <c:v>2.34</c:v>
                </c:pt>
                <c:pt idx="5">
                  <c:v>3.97</c:v>
                </c:pt>
                <c:pt idx="6">
                  <c:v>4.37</c:v>
                </c:pt>
                <c:pt idx="7">
                  <c:v>7.49</c:v>
                </c:pt>
                <c:pt idx="8">
                  <c:v>2.8</c:v>
                </c:pt>
                <c:pt idx="9">
                  <c:v>2.99</c:v>
                </c:pt>
                <c:pt idx="10">
                  <c:v>2.38</c:v>
                </c:pt>
                <c:pt idx="11">
                  <c:v>2.41</c:v>
                </c:pt>
                <c:pt idx="12">
                  <c:v>4.41</c:v>
                </c:pt>
                <c:pt idx="13">
                  <c:v>3.58</c:v>
                </c:pt>
                <c:pt idx="14">
                  <c:v>3.05</c:v>
                </c:pt>
                <c:pt idx="15">
                  <c:v>3.83</c:v>
                </c:pt>
                <c:pt idx="16">
                  <c:v>4.6500000000000004</c:v>
                </c:pt>
                <c:pt idx="17">
                  <c:v>4.13</c:v>
                </c:pt>
                <c:pt idx="18">
                  <c:v>4.1399999999999997</c:v>
                </c:pt>
                <c:pt idx="19">
                  <c:v>5.03</c:v>
                </c:pt>
                <c:pt idx="20">
                  <c:v>6.44</c:v>
                </c:pt>
                <c:pt idx="21">
                  <c:v>3.35</c:v>
                </c:pt>
              </c:numCache>
            </c:numRef>
          </c:val>
          <c:extLst>
            <c:ext xmlns:c16="http://schemas.microsoft.com/office/drawing/2014/chart" uri="{C3380CC4-5D6E-409C-BE32-E72D297353CC}">
              <c16:uniqueId val="{00000000-BA05-4F7C-BB13-5381B76F9FE0}"/>
            </c:ext>
          </c:extLst>
        </c:ser>
        <c:ser>
          <c:idx val="1"/>
          <c:order val="1"/>
          <c:tx>
            <c:strRef>
              <c:f>'Tabell 11 A–B'!$I$54</c:f>
              <c:strCache>
                <c:ptCount val="1"/>
                <c:pt idx="0">
                  <c:v>2023</c:v>
                </c:pt>
              </c:strCache>
            </c:strRef>
          </c:tx>
          <c:spPr>
            <a:solidFill>
              <a:srgbClr val="002B45"/>
            </a:solidFill>
            <a:ln>
              <a:solidFill>
                <a:srgbClr val="00385C"/>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A–B'!$I$55:$I$76</c:f>
              <c:numCache>
                <c:formatCode>#\ ##0.0</c:formatCode>
                <c:ptCount val="22"/>
                <c:pt idx="0">
                  <c:v>2.2900000000000005</c:v>
                </c:pt>
                <c:pt idx="1">
                  <c:v>1.8900000000000001</c:v>
                </c:pt>
                <c:pt idx="2">
                  <c:v>2.08</c:v>
                </c:pt>
                <c:pt idx="3">
                  <c:v>2.88</c:v>
                </c:pt>
                <c:pt idx="4">
                  <c:v>1.7700000000000005</c:v>
                </c:pt>
                <c:pt idx="5">
                  <c:v>2.5899999999999994</c:v>
                </c:pt>
                <c:pt idx="6">
                  <c:v>3.01</c:v>
                </c:pt>
                <c:pt idx="7">
                  <c:v>4.3699999999999992</c:v>
                </c:pt>
                <c:pt idx="8">
                  <c:v>1.9500000000000002</c:v>
                </c:pt>
                <c:pt idx="9">
                  <c:v>2.0199999999999996</c:v>
                </c:pt>
                <c:pt idx="10">
                  <c:v>1.75</c:v>
                </c:pt>
                <c:pt idx="11">
                  <c:v>1.6899999999999995</c:v>
                </c:pt>
                <c:pt idx="12">
                  <c:v>2.9699999999999998</c:v>
                </c:pt>
                <c:pt idx="13">
                  <c:v>2.6799999999999997</c:v>
                </c:pt>
                <c:pt idx="14">
                  <c:v>2.1500000000000004</c:v>
                </c:pt>
                <c:pt idx="15">
                  <c:v>2.7299999999999995</c:v>
                </c:pt>
                <c:pt idx="16">
                  <c:v>3.3199999999999994</c:v>
                </c:pt>
                <c:pt idx="17">
                  <c:v>2.91</c:v>
                </c:pt>
                <c:pt idx="18">
                  <c:v>2.7300000000000004</c:v>
                </c:pt>
                <c:pt idx="19">
                  <c:v>3.87</c:v>
                </c:pt>
                <c:pt idx="20">
                  <c:v>4.4099999999999993</c:v>
                </c:pt>
                <c:pt idx="21">
                  <c:v>2.3299999999999996</c:v>
                </c:pt>
              </c:numCache>
            </c:numRef>
          </c:val>
          <c:extLst>
            <c:ext xmlns:c16="http://schemas.microsoft.com/office/drawing/2014/chart" uri="{C3380CC4-5D6E-409C-BE32-E72D297353CC}">
              <c16:uniqueId val="{00000001-BA05-4F7C-BB13-5381B76F9FE0}"/>
            </c:ext>
          </c:extLst>
        </c:ser>
        <c:ser>
          <c:idx val="2"/>
          <c:order val="2"/>
          <c:tx>
            <c:strRef>
              <c:f>'Tabell 11 A–B'!$J$54</c:f>
              <c:strCache>
                <c:ptCount val="1"/>
                <c:pt idx="0">
                  <c:v>2022</c:v>
                </c:pt>
              </c:strCache>
            </c:strRef>
          </c:tx>
          <c:spPr>
            <a:solidFill>
              <a:srgbClr val="DBF0F6"/>
            </a:solidFill>
            <a:ln>
              <a:solidFill>
                <a:srgbClr val="00385C"/>
              </a:solidFill>
            </a:ln>
            <a:effectLst/>
          </c:spPr>
          <c:invertIfNegative val="0"/>
          <c:cat>
            <c:strRef>
              <c:f>'Tabell 11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11 A–B'!$J$55:$J$76</c:f>
              <c:numCache>
                <c:formatCode>#\ ##0.0</c:formatCode>
                <c:ptCount val="22"/>
                <c:pt idx="0">
                  <c:v>2.1499999999999995</c:v>
                </c:pt>
                <c:pt idx="1">
                  <c:v>1.9000000000000004</c:v>
                </c:pt>
                <c:pt idx="2">
                  <c:v>2.0499999999999998</c:v>
                </c:pt>
                <c:pt idx="3">
                  <c:v>2.5900000000000007</c:v>
                </c:pt>
                <c:pt idx="4">
                  <c:v>1.7399999999999993</c:v>
                </c:pt>
                <c:pt idx="5">
                  <c:v>2.12</c:v>
                </c:pt>
                <c:pt idx="6">
                  <c:v>2.6599999999999993</c:v>
                </c:pt>
                <c:pt idx="7">
                  <c:v>3.67</c:v>
                </c:pt>
                <c:pt idx="8">
                  <c:v>1.8899999999999997</c:v>
                </c:pt>
                <c:pt idx="9">
                  <c:v>1.9900000000000002</c:v>
                </c:pt>
                <c:pt idx="10">
                  <c:v>1.7599999999999998</c:v>
                </c:pt>
                <c:pt idx="11">
                  <c:v>1.7000000000000002</c:v>
                </c:pt>
                <c:pt idx="12">
                  <c:v>2.3099999999999996</c:v>
                </c:pt>
                <c:pt idx="13">
                  <c:v>2.6500000000000004</c:v>
                </c:pt>
                <c:pt idx="14">
                  <c:v>2.1399999999999997</c:v>
                </c:pt>
                <c:pt idx="15">
                  <c:v>2.54</c:v>
                </c:pt>
                <c:pt idx="16">
                  <c:v>3.1700000000000008</c:v>
                </c:pt>
                <c:pt idx="17">
                  <c:v>2.71</c:v>
                </c:pt>
                <c:pt idx="18">
                  <c:v>2.63</c:v>
                </c:pt>
                <c:pt idx="19">
                  <c:v>3.49</c:v>
                </c:pt>
                <c:pt idx="20">
                  <c:v>3.6899999999999995</c:v>
                </c:pt>
                <c:pt idx="21">
                  <c:v>2.2000000000000002</c:v>
                </c:pt>
              </c:numCache>
            </c:numRef>
          </c:val>
          <c:extLst>
            <c:ext xmlns:c16="http://schemas.microsoft.com/office/drawing/2014/chart" uri="{C3380CC4-5D6E-409C-BE32-E72D297353CC}">
              <c16:uniqueId val="{00000002-BA05-4F7C-BB13-5381B76F9FE0}"/>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0"/>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b"/>
      <c:layout>
        <c:manualLayout>
          <c:xMode val="edge"/>
          <c:yMode val="edge"/>
          <c:x val="0.28297848581370705"/>
          <c:y val="0.92685291270337511"/>
          <c:w val="0.45369445538339498"/>
          <c:h val="7.032007360029989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385C"/>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b="1"/>
              <a:t>Andel av befolkningen 2024 som endast gjort akutbesök hos tandvården under de tre senaste åren, efter utbildningnivå, 35–79 år.</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'Tabell 12'!$B$10</c:f>
              <c:strCache>
                <c:ptCount val="1"/>
                <c:pt idx="0">
                  <c:v>Män</c:v>
                </c:pt>
              </c:strCache>
            </c:strRef>
          </c:tx>
          <c:spPr>
            <a:solidFill>
              <a:srgbClr val="017CC1"/>
            </a:solidFill>
            <a:ln w="3810">
              <a:solidFill>
                <a:srgbClr val="017CC1"/>
              </a:solidFill>
            </a:ln>
            <a:effectLst/>
          </c:spPr>
          <c:invertIfNegative val="0"/>
          <c:cat>
            <c:strRef>
              <c:f>'Tabell 12'!$A$11:$A$14</c:f>
              <c:strCache>
                <c:ptCount val="4"/>
                <c:pt idx="0">
                  <c:v>Förgymnasial</c:v>
                </c:pt>
                <c:pt idx="1">
                  <c:v>Gymnasial</c:v>
                </c:pt>
                <c:pt idx="2">
                  <c:v>Eftergymnasial &lt; 3 år</c:v>
                </c:pt>
                <c:pt idx="3">
                  <c:v>Eftergymnasial ≥ 3 år</c:v>
                </c:pt>
              </c:strCache>
            </c:strRef>
          </c:cat>
          <c:val>
            <c:numRef>
              <c:f>'Tabell 12'!$B$11:$B$14</c:f>
              <c:numCache>
                <c:formatCode>0.0</c:formatCode>
                <c:ptCount val="4"/>
                <c:pt idx="0">
                  <c:v>11.5</c:v>
                </c:pt>
                <c:pt idx="1">
                  <c:v>8.5</c:v>
                </c:pt>
                <c:pt idx="2">
                  <c:v>7.3</c:v>
                </c:pt>
                <c:pt idx="3">
                  <c:v>6.1</c:v>
                </c:pt>
              </c:numCache>
            </c:numRef>
          </c:val>
          <c:extLst>
            <c:ext xmlns:c16="http://schemas.microsoft.com/office/drawing/2014/chart" uri="{C3380CC4-5D6E-409C-BE32-E72D297353CC}">
              <c16:uniqueId val="{00000000-E150-49CA-A080-9F7F6A9E7346}"/>
            </c:ext>
          </c:extLst>
        </c:ser>
        <c:ser>
          <c:idx val="1"/>
          <c:order val="1"/>
          <c:tx>
            <c:strRef>
              <c:f>'Tabell 12'!$C$10</c:f>
              <c:strCache>
                <c:ptCount val="1"/>
                <c:pt idx="0">
                  <c:v>Kvinnor</c:v>
                </c:pt>
              </c:strCache>
            </c:strRef>
          </c:tx>
          <c:spPr>
            <a:solidFill>
              <a:srgbClr val="002B45"/>
            </a:solidFill>
            <a:ln w="3810">
              <a:solidFill>
                <a:srgbClr val="002B45"/>
              </a:solidFill>
            </a:ln>
            <a:effectLst/>
          </c:spPr>
          <c:invertIfNegative val="0"/>
          <c:cat>
            <c:strRef>
              <c:f>'Tabell 12'!$A$11:$A$14</c:f>
              <c:strCache>
                <c:ptCount val="4"/>
                <c:pt idx="0">
                  <c:v>Förgymnasial</c:v>
                </c:pt>
                <c:pt idx="1">
                  <c:v>Gymnasial</c:v>
                </c:pt>
                <c:pt idx="2">
                  <c:v>Eftergymnasial &lt; 3 år</c:v>
                </c:pt>
                <c:pt idx="3">
                  <c:v>Eftergymnasial ≥ 3 år</c:v>
                </c:pt>
              </c:strCache>
            </c:strRef>
          </c:cat>
          <c:val>
            <c:numRef>
              <c:f>'Tabell 12'!$C$11:$C$14</c:f>
              <c:numCache>
                <c:formatCode>0.0</c:formatCode>
                <c:ptCount val="4"/>
                <c:pt idx="0">
                  <c:v>12.8</c:v>
                </c:pt>
                <c:pt idx="1">
                  <c:v>8.4</c:v>
                </c:pt>
                <c:pt idx="2">
                  <c:v>6.8</c:v>
                </c:pt>
                <c:pt idx="3">
                  <c:v>5.5</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385C"/>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50" b="1"/>
              <a:t>Andel av befolkningen som besökt tandvården 2022–2024, fördelat efter senaste besöksåret och ålder, kvinnor</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col"/>
        <c:grouping val="stacked"/>
        <c:varyColors val="0"/>
        <c:ser>
          <c:idx val="0"/>
          <c:order val="0"/>
          <c:tx>
            <c:strRef>
              <c:f>'Tabell 1 A–D'!$P$23</c:f>
              <c:strCache>
                <c:ptCount val="1"/>
                <c:pt idx="0">
                  <c:v>2024</c:v>
                </c:pt>
              </c:strCache>
            </c:strRef>
          </c:tx>
          <c:spPr>
            <a:solidFill>
              <a:srgbClr val="0070C0"/>
            </a:solidFill>
            <a:ln>
              <a:no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A–D'!$P$24:$P$37</c:f>
              <c:numCache>
                <c:formatCode>General</c:formatCode>
                <c:ptCount val="14"/>
                <c:pt idx="0">
                  <c:v>36.1</c:v>
                </c:pt>
                <c:pt idx="1">
                  <c:v>41.7</c:v>
                </c:pt>
                <c:pt idx="2">
                  <c:v>44.2</c:v>
                </c:pt>
                <c:pt idx="3">
                  <c:v>46.8</c:v>
                </c:pt>
                <c:pt idx="4">
                  <c:v>50.7</c:v>
                </c:pt>
                <c:pt idx="5">
                  <c:v>55.9</c:v>
                </c:pt>
                <c:pt idx="6">
                  <c:v>59.4</c:v>
                </c:pt>
                <c:pt idx="7">
                  <c:v>65.599999999999994</c:v>
                </c:pt>
                <c:pt idx="8">
                  <c:v>70.3</c:v>
                </c:pt>
                <c:pt idx="9">
                  <c:v>72.900000000000006</c:v>
                </c:pt>
                <c:pt idx="10">
                  <c:v>73.3</c:v>
                </c:pt>
                <c:pt idx="11">
                  <c:v>72.099999999999994</c:v>
                </c:pt>
                <c:pt idx="12">
                  <c:v>61.6</c:v>
                </c:pt>
                <c:pt idx="13">
                  <c:v>42</c:v>
                </c:pt>
              </c:numCache>
            </c:numRef>
          </c:val>
          <c:extLst>
            <c:ext xmlns:c16="http://schemas.microsoft.com/office/drawing/2014/chart" uri="{C3380CC4-5D6E-409C-BE32-E72D297353CC}">
              <c16:uniqueId val="{0000001C-3A2C-4D1F-9534-D28510879011}"/>
            </c:ext>
          </c:extLst>
        </c:ser>
        <c:ser>
          <c:idx val="1"/>
          <c:order val="1"/>
          <c:tx>
            <c:strRef>
              <c:f>'Tabell 1 A–D'!$Q$23</c:f>
              <c:strCache>
                <c:ptCount val="1"/>
                <c:pt idx="0">
                  <c:v>2023</c:v>
                </c:pt>
              </c:strCache>
            </c:strRef>
          </c:tx>
          <c:spPr>
            <a:solidFill>
              <a:srgbClr val="EBFAFC">
                <a:lumMod val="50000"/>
              </a:srgbClr>
            </a:solidFill>
            <a:ln>
              <a:no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A–D'!$Q$24:$Q$37</c:f>
              <c:numCache>
                <c:formatCode>General</c:formatCode>
                <c:ptCount val="14"/>
                <c:pt idx="0">
                  <c:v>15.299999999999997</c:v>
                </c:pt>
                <c:pt idx="1">
                  <c:v>20.099999999999994</c:v>
                </c:pt>
                <c:pt idx="2">
                  <c:v>19.399999999999999</c:v>
                </c:pt>
                <c:pt idx="3">
                  <c:v>18.299999999999997</c:v>
                </c:pt>
                <c:pt idx="4">
                  <c:v>17.599999999999994</c:v>
                </c:pt>
                <c:pt idx="5">
                  <c:v>16.899999999999999</c:v>
                </c:pt>
                <c:pt idx="6">
                  <c:v>15.699999999999996</c:v>
                </c:pt>
                <c:pt idx="7">
                  <c:v>14.400000000000006</c:v>
                </c:pt>
                <c:pt idx="8">
                  <c:v>12.100000000000009</c:v>
                </c:pt>
                <c:pt idx="9">
                  <c:v>10.899999999999991</c:v>
                </c:pt>
                <c:pt idx="10">
                  <c:v>11.200000000000003</c:v>
                </c:pt>
                <c:pt idx="11">
                  <c:v>12.700000000000003</c:v>
                </c:pt>
                <c:pt idx="12">
                  <c:v>14.999999999999993</c:v>
                </c:pt>
                <c:pt idx="13">
                  <c:v>18.399999999999999</c:v>
                </c:pt>
              </c:numCache>
            </c:numRef>
          </c:val>
          <c:extLst>
            <c:ext xmlns:c16="http://schemas.microsoft.com/office/drawing/2014/chart" uri="{C3380CC4-5D6E-409C-BE32-E72D297353CC}">
              <c16:uniqueId val="{0000001D-3A2C-4D1F-9534-D28510879011}"/>
            </c:ext>
          </c:extLst>
        </c:ser>
        <c:ser>
          <c:idx val="2"/>
          <c:order val="2"/>
          <c:tx>
            <c:strRef>
              <c:f>'Tabell 1 A–D'!$R$23</c:f>
              <c:strCache>
                <c:ptCount val="1"/>
                <c:pt idx="0">
                  <c:v>2022</c:v>
                </c:pt>
              </c:strCache>
            </c:strRef>
          </c:tx>
          <c:spPr>
            <a:solidFill>
              <a:srgbClr val="00385C"/>
            </a:solidFill>
            <a:ln>
              <a:no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A–D'!$R$24:$R$37</c:f>
              <c:numCache>
                <c:formatCode>General</c:formatCode>
                <c:ptCount val="14"/>
                <c:pt idx="0">
                  <c:v>5.5</c:v>
                </c:pt>
                <c:pt idx="1">
                  <c:v>9</c:v>
                </c:pt>
                <c:pt idx="2">
                  <c:v>8.8999999999999986</c:v>
                </c:pt>
                <c:pt idx="3">
                  <c:v>8.2000000000000028</c:v>
                </c:pt>
                <c:pt idx="4">
                  <c:v>7.4000000000000057</c:v>
                </c:pt>
                <c:pt idx="5">
                  <c:v>6.7000000000000028</c:v>
                </c:pt>
                <c:pt idx="6">
                  <c:v>5.8000000000000114</c:v>
                </c:pt>
                <c:pt idx="7">
                  <c:v>5.0999999999999943</c:v>
                </c:pt>
                <c:pt idx="8">
                  <c:v>4.0999999999999943</c:v>
                </c:pt>
                <c:pt idx="9">
                  <c:v>3.9000000000000057</c:v>
                </c:pt>
                <c:pt idx="10">
                  <c:v>4.4000000000000057</c:v>
                </c:pt>
                <c:pt idx="11">
                  <c:v>5.9000000000000057</c:v>
                </c:pt>
                <c:pt idx="12">
                  <c:v>8.9000000000000057</c:v>
                </c:pt>
                <c:pt idx="13">
                  <c:v>15.600000000000001</c:v>
                </c:pt>
              </c:numCache>
            </c:numRef>
          </c:val>
          <c:extLst>
            <c:ext xmlns:c16="http://schemas.microsoft.com/office/drawing/2014/chart" uri="{C3380CC4-5D6E-409C-BE32-E72D297353CC}">
              <c16:uniqueId val="{0000001E-3A2C-4D1F-9534-D28510879011}"/>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112B43"/>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b="1"/>
              <a:t>Median av antal kvarvarande och antal ej intakta tänder bland personer som besökte tandvården 2024 och 2015, efter ålder</a:t>
            </a:r>
          </a:p>
        </c:rich>
      </c:tx>
      <c:overlay val="0"/>
      <c:spPr>
        <a:noFill/>
        <a:ln>
          <a:noFill/>
        </a:ln>
        <a:effectLst/>
      </c:spPr>
      <c:txPr>
        <a:bodyPr rot="0" spcFirstLastPara="1" vertOverflow="ellipsis" vert="horz" wrap="square" anchor="ctr" anchorCtr="1"/>
        <a:lstStyle/>
        <a:p>
          <a:pPr>
            <a:defRPr sz="960" b="0" i="0" u="none" strike="noStrike" kern="1200" spc="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manualLayout>
          <c:layoutTarget val="inner"/>
          <c:xMode val="edge"/>
          <c:yMode val="edge"/>
          <c:x val="0.12884073129167073"/>
          <c:y val="0.20002695840347645"/>
          <c:w val="0.8326361740385485"/>
          <c:h val="0.4918443503830584"/>
        </c:manualLayout>
      </c:layout>
      <c:lineChart>
        <c:grouping val="standard"/>
        <c:varyColors val="0"/>
        <c:ser>
          <c:idx val="0"/>
          <c:order val="0"/>
          <c:tx>
            <c:v>Kvarvarande tänder 2024</c:v>
          </c:tx>
          <c:spPr>
            <a:ln w="21590" cap="rnd">
              <a:solidFill>
                <a:srgbClr val="017CC1"/>
              </a:solidFill>
              <a:prstDash val="solid"/>
              <a:round/>
            </a:ln>
            <a:effectLst/>
          </c:spPr>
          <c:marker>
            <c:symbol val="none"/>
          </c:marker>
          <c:cat>
            <c:numRef>
              <c:f>'Tabell 35 A–B'!$A$5:$A$71</c:f>
              <c:numCache>
                <c:formatCode>General</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A–B'!$B$5:$B$71</c:f>
              <c:numCache>
                <c:formatCode>General</c:formatCode>
                <c:ptCount val="67"/>
                <c:pt idx="0">
                  <c:v>30</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30</c:v>
                </c:pt>
                <c:pt idx="19">
                  <c:v>30</c:v>
                </c:pt>
                <c:pt idx="20">
                  <c:v>30</c:v>
                </c:pt>
                <c:pt idx="21">
                  <c:v>30</c:v>
                </c:pt>
                <c:pt idx="22">
                  <c:v>30</c:v>
                </c:pt>
                <c:pt idx="23">
                  <c:v>30</c:v>
                </c:pt>
                <c:pt idx="24">
                  <c:v>29</c:v>
                </c:pt>
                <c:pt idx="25">
                  <c:v>29</c:v>
                </c:pt>
                <c:pt idx="26">
                  <c:v>29</c:v>
                </c:pt>
                <c:pt idx="27">
                  <c:v>29</c:v>
                </c:pt>
                <c:pt idx="28">
                  <c:v>29</c:v>
                </c:pt>
                <c:pt idx="29">
                  <c:v>29</c:v>
                </c:pt>
                <c:pt idx="30">
                  <c:v>29</c:v>
                </c:pt>
                <c:pt idx="31">
                  <c:v>29</c:v>
                </c:pt>
                <c:pt idx="32">
                  <c:v>28</c:v>
                </c:pt>
                <c:pt idx="33">
                  <c:v>28</c:v>
                </c:pt>
                <c:pt idx="34">
                  <c:v>28</c:v>
                </c:pt>
                <c:pt idx="35">
                  <c:v>28</c:v>
                </c:pt>
                <c:pt idx="36">
                  <c:v>28</c:v>
                </c:pt>
                <c:pt idx="37">
                  <c:v>28</c:v>
                </c:pt>
                <c:pt idx="38">
                  <c:v>28</c:v>
                </c:pt>
                <c:pt idx="39">
                  <c:v>28</c:v>
                </c:pt>
                <c:pt idx="40">
                  <c:v>28</c:v>
                </c:pt>
                <c:pt idx="41">
                  <c:v>28</c:v>
                </c:pt>
                <c:pt idx="42">
                  <c:v>28</c:v>
                </c:pt>
                <c:pt idx="43">
                  <c:v>27</c:v>
                </c:pt>
                <c:pt idx="44">
                  <c:v>27</c:v>
                </c:pt>
                <c:pt idx="45">
                  <c:v>27</c:v>
                </c:pt>
                <c:pt idx="46">
                  <c:v>27</c:v>
                </c:pt>
                <c:pt idx="47">
                  <c:v>27</c:v>
                </c:pt>
                <c:pt idx="48">
                  <c:v>27</c:v>
                </c:pt>
                <c:pt idx="49">
                  <c:v>26</c:v>
                </c:pt>
                <c:pt idx="50">
                  <c:v>26</c:v>
                </c:pt>
                <c:pt idx="51">
                  <c:v>26</c:v>
                </c:pt>
                <c:pt idx="52">
                  <c:v>26</c:v>
                </c:pt>
                <c:pt idx="53">
                  <c:v>26</c:v>
                </c:pt>
                <c:pt idx="54">
                  <c:v>25</c:v>
                </c:pt>
                <c:pt idx="55">
                  <c:v>25</c:v>
                </c:pt>
                <c:pt idx="56">
                  <c:v>25</c:v>
                </c:pt>
                <c:pt idx="57">
                  <c:v>24</c:v>
                </c:pt>
                <c:pt idx="58">
                  <c:v>24</c:v>
                </c:pt>
                <c:pt idx="59">
                  <c:v>24</c:v>
                </c:pt>
                <c:pt idx="60">
                  <c:v>23</c:v>
                </c:pt>
                <c:pt idx="61">
                  <c:v>23</c:v>
                </c:pt>
                <c:pt idx="62">
                  <c:v>23</c:v>
                </c:pt>
                <c:pt idx="63">
                  <c:v>23</c:v>
                </c:pt>
                <c:pt idx="64">
                  <c:v>22</c:v>
                </c:pt>
                <c:pt idx="65">
                  <c:v>22</c:v>
                </c:pt>
                <c:pt idx="66">
                  <c:v>22</c:v>
                </c:pt>
              </c:numCache>
            </c:numRef>
          </c:val>
          <c:smooth val="0"/>
          <c:extLst>
            <c:ext xmlns:c16="http://schemas.microsoft.com/office/drawing/2014/chart" uri="{C3380CC4-5D6E-409C-BE32-E72D297353CC}">
              <c16:uniqueId val="{00000000-3761-4290-99D5-59D3D671B561}"/>
            </c:ext>
          </c:extLst>
        </c:ser>
        <c:ser>
          <c:idx val="1"/>
          <c:order val="1"/>
          <c:tx>
            <c:v>Ej intakta tänder 2024</c:v>
          </c:tx>
          <c:spPr>
            <a:ln w="21590" cap="rnd">
              <a:solidFill>
                <a:srgbClr val="002B45"/>
              </a:solidFill>
              <a:round/>
            </a:ln>
            <a:effectLst/>
          </c:spPr>
          <c:marker>
            <c:symbol val="none"/>
          </c:marker>
          <c:cat>
            <c:numRef>
              <c:f>'Tabell 35 A–B'!$A$5:$A$71</c:f>
              <c:numCache>
                <c:formatCode>General</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A–B'!$L$5:$L$71</c:f>
              <c:numCache>
                <c:formatCode>General</c:formatCode>
                <c:ptCount val="67"/>
                <c:pt idx="0">
                  <c:v>1</c:v>
                </c:pt>
                <c:pt idx="1">
                  <c:v>2</c:v>
                </c:pt>
                <c:pt idx="2">
                  <c:v>2</c:v>
                </c:pt>
                <c:pt idx="3">
                  <c:v>2</c:v>
                </c:pt>
                <c:pt idx="4">
                  <c:v>2</c:v>
                </c:pt>
                <c:pt idx="5">
                  <c:v>2</c:v>
                </c:pt>
                <c:pt idx="6">
                  <c:v>2</c:v>
                </c:pt>
                <c:pt idx="7">
                  <c:v>3</c:v>
                </c:pt>
                <c:pt idx="8">
                  <c:v>3</c:v>
                </c:pt>
                <c:pt idx="9">
                  <c:v>3</c:v>
                </c:pt>
                <c:pt idx="10">
                  <c:v>3</c:v>
                </c:pt>
                <c:pt idx="11">
                  <c:v>3</c:v>
                </c:pt>
                <c:pt idx="12">
                  <c:v>4</c:v>
                </c:pt>
                <c:pt idx="13">
                  <c:v>4</c:v>
                </c:pt>
                <c:pt idx="14">
                  <c:v>4</c:v>
                </c:pt>
                <c:pt idx="15">
                  <c:v>5</c:v>
                </c:pt>
                <c:pt idx="16">
                  <c:v>5</c:v>
                </c:pt>
                <c:pt idx="17">
                  <c:v>5</c:v>
                </c:pt>
                <c:pt idx="18">
                  <c:v>5</c:v>
                </c:pt>
                <c:pt idx="19">
                  <c:v>6</c:v>
                </c:pt>
                <c:pt idx="20">
                  <c:v>6</c:v>
                </c:pt>
                <c:pt idx="21">
                  <c:v>6</c:v>
                </c:pt>
                <c:pt idx="22">
                  <c:v>7</c:v>
                </c:pt>
                <c:pt idx="23">
                  <c:v>7</c:v>
                </c:pt>
                <c:pt idx="24">
                  <c:v>7</c:v>
                </c:pt>
                <c:pt idx="25">
                  <c:v>8</c:v>
                </c:pt>
                <c:pt idx="26">
                  <c:v>8</c:v>
                </c:pt>
                <c:pt idx="27">
                  <c:v>8</c:v>
                </c:pt>
                <c:pt idx="28">
                  <c:v>8</c:v>
                </c:pt>
                <c:pt idx="29">
                  <c:v>9</c:v>
                </c:pt>
                <c:pt idx="30">
                  <c:v>9</c:v>
                </c:pt>
                <c:pt idx="31">
                  <c:v>9</c:v>
                </c:pt>
                <c:pt idx="32">
                  <c:v>10</c:v>
                </c:pt>
                <c:pt idx="33">
                  <c:v>10</c:v>
                </c:pt>
                <c:pt idx="34">
                  <c:v>10</c:v>
                </c:pt>
                <c:pt idx="35">
                  <c:v>11</c:v>
                </c:pt>
                <c:pt idx="36">
                  <c:v>11</c:v>
                </c:pt>
                <c:pt idx="37">
                  <c:v>12</c:v>
                </c:pt>
                <c:pt idx="38">
                  <c:v>12</c:v>
                </c:pt>
                <c:pt idx="39">
                  <c:v>13</c:v>
                </c:pt>
                <c:pt idx="40">
                  <c:v>13</c:v>
                </c:pt>
                <c:pt idx="41">
                  <c:v>13</c:v>
                </c:pt>
                <c:pt idx="42">
                  <c:v>14</c:v>
                </c:pt>
                <c:pt idx="43">
                  <c:v>14</c:v>
                </c:pt>
                <c:pt idx="44">
                  <c:v>14</c:v>
                </c:pt>
                <c:pt idx="45">
                  <c:v>15</c:v>
                </c:pt>
                <c:pt idx="46">
                  <c:v>15</c:v>
                </c:pt>
                <c:pt idx="47">
                  <c:v>16</c:v>
                </c:pt>
                <c:pt idx="48">
                  <c:v>16</c:v>
                </c:pt>
                <c:pt idx="49">
                  <c:v>16</c:v>
                </c:pt>
                <c:pt idx="50">
                  <c:v>16</c:v>
                </c:pt>
                <c:pt idx="51">
                  <c:v>17</c:v>
                </c:pt>
                <c:pt idx="52">
                  <c:v>17</c:v>
                </c:pt>
                <c:pt idx="53">
                  <c:v>17</c:v>
                </c:pt>
                <c:pt idx="54">
                  <c:v>17</c:v>
                </c:pt>
                <c:pt idx="55">
                  <c:v>17</c:v>
                </c:pt>
                <c:pt idx="56">
                  <c:v>17</c:v>
                </c:pt>
                <c:pt idx="57">
                  <c:v>17</c:v>
                </c:pt>
                <c:pt idx="58">
                  <c:v>17</c:v>
                </c:pt>
                <c:pt idx="59">
                  <c:v>16</c:v>
                </c:pt>
                <c:pt idx="60">
                  <c:v>16</c:v>
                </c:pt>
                <c:pt idx="61">
                  <c:v>16</c:v>
                </c:pt>
                <c:pt idx="62">
                  <c:v>16</c:v>
                </c:pt>
                <c:pt idx="63">
                  <c:v>16</c:v>
                </c:pt>
                <c:pt idx="64">
                  <c:v>16</c:v>
                </c:pt>
                <c:pt idx="65">
                  <c:v>16</c:v>
                </c:pt>
                <c:pt idx="66">
                  <c:v>15</c:v>
                </c:pt>
              </c:numCache>
            </c:numRef>
          </c:val>
          <c:smooth val="0"/>
          <c:extLst>
            <c:ext xmlns:c16="http://schemas.microsoft.com/office/drawing/2014/chart" uri="{C3380CC4-5D6E-409C-BE32-E72D297353CC}">
              <c16:uniqueId val="{00000001-3761-4290-99D5-59D3D671B561}"/>
            </c:ext>
          </c:extLst>
        </c:ser>
        <c:ser>
          <c:idx val="2"/>
          <c:order val="2"/>
          <c:tx>
            <c:v>Kvarvarande tänder 2015</c:v>
          </c:tx>
          <c:spPr>
            <a:ln w="21590" cap="rnd">
              <a:solidFill>
                <a:srgbClr val="B27B2A"/>
              </a:solidFill>
              <a:prstDash val="dashDot"/>
              <a:round/>
            </a:ln>
            <a:effectLst/>
          </c:spPr>
          <c:marker>
            <c:symbol val="none"/>
          </c:marker>
          <c:cat>
            <c:numRef>
              <c:f>'Tabell 35 A–B'!$A$5:$A$71</c:f>
              <c:numCache>
                <c:formatCode>General</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A–B'!$B$76:$B$142</c:f>
              <c:numCache>
                <c:formatCode>General</c:formatCode>
                <c:ptCount val="67"/>
                <c:pt idx="0">
                  <c:v>29</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29</c:v>
                </c:pt>
                <c:pt idx="17">
                  <c:v>29</c:v>
                </c:pt>
                <c:pt idx="18">
                  <c:v>29</c:v>
                </c:pt>
                <c:pt idx="19">
                  <c:v>29</c:v>
                </c:pt>
                <c:pt idx="20">
                  <c:v>29</c:v>
                </c:pt>
                <c:pt idx="21">
                  <c:v>29</c:v>
                </c:pt>
                <c:pt idx="22">
                  <c:v>29</c:v>
                </c:pt>
                <c:pt idx="23">
                  <c:v>29</c:v>
                </c:pt>
                <c:pt idx="24">
                  <c:v>29</c:v>
                </c:pt>
                <c:pt idx="25">
                  <c:v>28</c:v>
                </c:pt>
                <c:pt idx="26">
                  <c:v>28</c:v>
                </c:pt>
                <c:pt idx="27">
                  <c:v>28</c:v>
                </c:pt>
                <c:pt idx="28">
                  <c:v>28</c:v>
                </c:pt>
                <c:pt idx="29">
                  <c:v>28</c:v>
                </c:pt>
                <c:pt idx="30">
                  <c:v>28</c:v>
                </c:pt>
                <c:pt idx="31">
                  <c:v>28</c:v>
                </c:pt>
                <c:pt idx="32">
                  <c:v>28</c:v>
                </c:pt>
                <c:pt idx="33">
                  <c:v>28</c:v>
                </c:pt>
                <c:pt idx="34">
                  <c:v>28</c:v>
                </c:pt>
                <c:pt idx="35">
                  <c:v>28</c:v>
                </c:pt>
                <c:pt idx="36">
                  <c:v>28</c:v>
                </c:pt>
                <c:pt idx="37">
                  <c:v>28</c:v>
                </c:pt>
                <c:pt idx="38">
                  <c:v>27</c:v>
                </c:pt>
                <c:pt idx="39">
                  <c:v>27</c:v>
                </c:pt>
                <c:pt idx="40">
                  <c:v>27</c:v>
                </c:pt>
                <c:pt idx="41">
                  <c:v>27</c:v>
                </c:pt>
                <c:pt idx="42">
                  <c:v>27</c:v>
                </c:pt>
                <c:pt idx="43">
                  <c:v>27</c:v>
                </c:pt>
                <c:pt idx="44">
                  <c:v>26</c:v>
                </c:pt>
                <c:pt idx="45">
                  <c:v>26</c:v>
                </c:pt>
                <c:pt idx="46">
                  <c:v>26</c:v>
                </c:pt>
                <c:pt idx="47">
                  <c:v>26</c:v>
                </c:pt>
                <c:pt idx="48">
                  <c:v>25</c:v>
                </c:pt>
                <c:pt idx="49">
                  <c:v>25</c:v>
                </c:pt>
                <c:pt idx="50">
                  <c:v>24</c:v>
                </c:pt>
                <c:pt idx="51">
                  <c:v>24</c:v>
                </c:pt>
                <c:pt idx="52">
                  <c:v>24</c:v>
                </c:pt>
                <c:pt idx="53">
                  <c:v>24</c:v>
                </c:pt>
                <c:pt idx="54">
                  <c:v>23</c:v>
                </c:pt>
                <c:pt idx="55">
                  <c:v>23</c:v>
                </c:pt>
                <c:pt idx="56">
                  <c:v>23</c:v>
                </c:pt>
                <c:pt idx="57">
                  <c:v>22</c:v>
                </c:pt>
                <c:pt idx="58">
                  <c:v>22</c:v>
                </c:pt>
                <c:pt idx="59">
                  <c:v>22</c:v>
                </c:pt>
                <c:pt idx="60">
                  <c:v>21</c:v>
                </c:pt>
                <c:pt idx="61">
                  <c:v>21</c:v>
                </c:pt>
                <c:pt idx="62">
                  <c:v>21</c:v>
                </c:pt>
                <c:pt idx="63">
                  <c:v>21</c:v>
                </c:pt>
                <c:pt idx="64">
                  <c:v>20</c:v>
                </c:pt>
                <c:pt idx="65">
                  <c:v>20</c:v>
                </c:pt>
                <c:pt idx="66">
                  <c:v>20</c:v>
                </c:pt>
              </c:numCache>
            </c:numRef>
          </c:val>
          <c:smooth val="0"/>
          <c:extLst>
            <c:ext xmlns:c16="http://schemas.microsoft.com/office/drawing/2014/chart" uri="{C3380CC4-5D6E-409C-BE32-E72D297353CC}">
              <c16:uniqueId val="{00000002-3761-4290-99D5-59D3D671B561}"/>
            </c:ext>
          </c:extLst>
        </c:ser>
        <c:ser>
          <c:idx val="3"/>
          <c:order val="3"/>
          <c:tx>
            <c:v>Ej intakta tänder 2015</c:v>
          </c:tx>
          <c:spPr>
            <a:ln w="21590" cap="rnd">
              <a:solidFill>
                <a:srgbClr val="005892"/>
              </a:solidFill>
              <a:prstDash val="sysDash"/>
              <a:round/>
            </a:ln>
            <a:effectLst/>
          </c:spPr>
          <c:marker>
            <c:symbol val="none"/>
          </c:marker>
          <c:cat>
            <c:numRef>
              <c:f>'Tabell 35 A–B'!$A$5:$A$71</c:f>
              <c:numCache>
                <c:formatCode>General</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A–B'!$L$76:$L$142</c:f>
              <c:numCache>
                <c:formatCode>General</c:formatCode>
                <c:ptCount val="67"/>
                <c:pt idx="0">
                  <c:v>2</c:v>
                </c:pt>
                <c:pt idx="1">
                  <c:v>3</c:v>
                </c:pt>
                <c:pt idx="2">
                  <c:v>2</c:v>
                </c:pt>
                <c:pt idx="3">
                  <c:v>3</c:v>
                </c:pt>
                <c:pt idx="4">
                  <c:v>3</c:v>
                </c:pt>
                <c:pt idx="5">
                  <c:v>3</c:v>
                </c:pt>
                <c:pt idx="6">
                  <c:v>3</c:v>
                </c:pt>
                <c:pt idx="7">
                  <c:v>4</c:v>
                </c:pt>
                <c:pt idx="8">
                  <c:v>4</c:v>
                </c:pt>
                <c:pt idx="9">
                  <c:v>4</c:v>
                </c:pt>
                <c:pt idx="10">
                  <c:v>5</c:v>
                </c:pt>
                <c:pt idx="11">
                  <c:v>5</c:v>
                </c:pt>
                <c:pt idx="12">
                  <c:v>5</c:v>
                </c:pt>
                <c:pt idx="13">
                  <c:v>6</c:v>
                </c:pt>
                <c:pt idx="14">
                  <c:v>6</c:v>
                </c:pt>
                <c:pt idx="15">
                  <c:v>7</c:v>
                </c:pt>
                <c:pt idx="16">
                  <c:v>7</c:v>
                </c:pt>
                <c:pt idx="17">
                  <c:v>7</c:v>
                </c:pt>
                <c:pt idx="18">
                  <c:v>7</c:v>
                </c:pt>
                <c:pt idx="19">
                  <c:v>8</c:v>
                </c:pt>
                <c:pt idx="20">
                  <c:v>8</c:v>
                </c:pt>
                <c:pt idx="21">
                  <c:v>9</c:v>
                </c:pt>
                <c:pt idx="22">
                  <c:v>9</c:v>
                </c:pt>
                <c:pt idx="23">
                  <c:v>9</c:v>
                </c:pt>
                <c:pt idx="24">
                  <c:v>10</c:v>
                </c:pt>
                <c:pt idx="25">
                  <c:v>10</c:v>
                </c:pt>
                <c:pt idx="26">
                  <c:v>11</c:v>
                </c:pt>
                <c:pt idx="27">
                  <c:v>11</c:v>
                </c:pt>
                <c:pt idx="28">
                  <c:v>12</c:v>
                </c:pt>
                <c:pt idx="29">
                  <c:v>12</c:v>
                </c:pt>
                <c:pt idx="30">
                  <c:v>12</c:v>
                </c:pt>
                <c:pt idx="31">
                  <c:v>13</c:v>
                </c:pt>
                <c:pt idx="32">
                  <c:v>13</c:v>
                </c:pt>
                <c:pt idx="33">
                  <c:v>14</c:v>
                </c:pt>
                <c:pt idx="34">
                  <c:v>14</c:v>
                </c:pt>
                <c:pt idx="35">
                  <c:v>14</c:v>
                </c:pt>
                <c:pt idx="36">
                  <c:v>15</c:v>
                </c:pt>
                <c:pt idx="37">
                  <c:v>15</c:v>
                </c:pt>
                <c:pt idx="38">
                  <c:v>16</c:v>
                </c:pt>
                <c:pt idx="39">
                  <c:v>16</c:v>
                </c:pt>
                <c:pt idx="40">
                  <c:v>16</c:v>
                </c:pt>
                <c:pt idx="41">
                  <c:v>17</c:v>
                </c:pt>
                <c:pt idx="42">
                  <c:v>17</c:v>
                </c:pt>
                <c:pt idx="43">
                  <c:v>17</c:v>
                </c:pt>
                <c:pt idx="44">
                  <c:v>17</c:v>
                </c:pt>
                <c:pt idx="45">
                  <c:v>17</c:v>
                </c:pt>
                <c:pt idx="46">
                  <c:v>17</c:v>
                </c:pt>
                <c:pt idx="47">
                  <c:v>17</c:v>
                </c:pt>
                <c:pt idx="48">
                  <c:v>17</c:v>
                </c:pt>
                <c:pt idx="49">
                  <c:v>17</c:v>
                </c:pt>
                <c:pt idx="50">
                  <c:v>17</c:v>
                </c:pt>
                <c:pt idx="51">
                  <c:v>17</c:v>
                </c:pt>
                <c:pt idx="52">
                  <c:v>17</c:v>
                </c:pt>
                <c:pt idx="53">
                  <c:v>17</c:v>
                </c:pt>
                <c:pt idx="54">
                  <c:v>16</c:v>
                </c:pt>
                <c:pt idx="55">
                  <c:v>16</c:v>
                </c:pt>
                <c:pt idx="56">
                  <c:v>16</c:v>
                </c:pt>
                <c:pt idx="57">
                  <c:v>16</c:v>
                </c:pt>
                <c:pt idx="58">
                  <c:v>16</c:v>
                </c:pt>
                <c:pt idx="59">
                  <c:v>16</c:v>
                </c:pt>
                <c:pt idx="60">
                  <c:v>15</c:v>
                </c:pt>
                <c:pt idx="61">
                  <c:v>15</c:v>
                </c:pt>
                <c:pt idx="62">
                  <c:v>15</c:v>
                </c:pt>
                <c:pt idx="63">
                  <c:v>15</c:v>
                </c:pt>
                <c:pt idx="64">
                  <c:v>15</c:v>
                </c:pt>
                <c:pt idx="65">
                  <c:v>14</c:v>
                </c:pt>
                <c:pt idx="66">
                  <c:v>14</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title>
          <c:tx>
            <c:rich>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Ålder</a:t>
                </a:r>
              </a:p>
            </c:rich>
          </c:tx>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 tänder</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5.3844937855113226E-2"/>
          <c:y val="0.79881632096909605"/>
          <c:w val="0.94227946903101389"/>
          <c:h val="0.1965318893005906"/>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50" b="1"/>
              <a:t>Andel av befolkningen som besökt tandvården 2022–2024, fördelat efter senaste besöksåret och ålder, totalt</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col"/>
        <c:grouping val="stacked"/>
        <c:varyColors val="0"/>
        <c:ser>
          <c:idx val="0"/>
          <c:order val="0"/>
          <c:tx>
            <c:strRef>
              <c:f>'Tabell 1 A–D'!$T$23</c:f>
              <c:strCache>
                <c:ptCount val="1"/>
                <c:pt idx="0">
                  <c:v>2024</c:v>
                </c:pt>
              </c:strCache>
            </c:strRef>
          </c:tx>
          <c:spPr>
            <a:solidFill>
              <a:srgbClr val="0070C0"/>
            </a:solidFill>
            <a:ln>
              <a:no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A–D'!$T$24:$T$37</c:f>
              <c:numCache>
                <c:formatCode>General</c:formatCode>
                <c:ptCount val="14"/>
                <c:pt idx="0">
                  <c:v>32.4</c:v>
                </c:pt>
                <c:pt idx="1">
                  <c:v>37.9</c:v>
                </c:pt>
                <c:pt idx="2">
                  <c:v>39.9</c:v>
                </c:pt>
                <c:pt idx="3">
                  <c:v>42.5</c:v>
                </c:pt>
                <c:pt idx="4">
                  <c:v>46.6</c:v>
                </c:pt>
                <c:pt idx="5">
                  <c:v>51.8</c:v>
                </c:pt>
                <c:pt idx="6">
                  <c:v>55.5</c:v>
                </c:pt>
                <c:pt idx="7">
                  <c:v>61.6</c:v>
                </c:pt>
                <c:pt idx="8">
                  <c:v>66.7</c:v>
                </c:pt>
                <c:pt idx="9">
                  <c:v>70</c:v>
                </c:pt>
                <c:pt idx="10">
                  <c:v>71.3</c:v>
                </c:pt>
                <c:pt idx="11">
                  <c:v>71.599999999999994</c:v>
                </c:pt>
                <c:pt idx="12">
                  <c:v>62.8</c:v>
                </c:pt>
                <c:pt idx="13">
                  <c:v>44.9</c:v>
                </c:pt>
              </c:numCache>
            </c:numRef>
          </c:val>
          <c:extLst>
            <c:ext xmlns:c16="http://schemas.microsoft.com/office/drawing/2014/chart" uri="{C3380CC4-5D6E-409C-BE32-E72D297353CC}">
              <c16:uniqueId val="{00000000-439A-4160-8F31-6F84C09DFBF5}"/>
            </c:ext>
          </c:extLst>
        </c:ser>
        <c:ser>
          <c:idx val="1"/>
          <c:order val="1"/>
          <c:tx>
            <c:strRef>
              <c:f>'Tabell 1 A–D'!$U$23</c:f>
              <c:strCache>
                <c:ptCount val="1"/>
                <c:pt idx="0">
                  <c:v>2023</c:v>
                </c:pt>
              </c:strCache>
            </c:strRef>
          </c:tx>
          <c:spPr>
            <a:solidFill>
              <a:srgbClr val="EBFAFC">
                <a:lumMod val="50000"/>
              </a:srgbClr>
            </a:solidFill>
            <a:ln>
              <a:no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A–D'!$U$24:$U$37</c:f>
              <c:numCache>
                <c:formatCode>General</c:formatCode>
                <c:ptCount val="14"/>
                <c:pt idx="0">
                  <c:v>14.100000000000001</c:v>
                </c:pt>
                <c:pt idx="1">
                  <c:v>18.5</c:v>
                </c:pt>
                <c:pt idx="2">
                  <c:v>17.899999999999999</c:v>
                </c:pt>
                <c:pt idx="3">
                  <c:v>16.899999999999999</c:v>
                </c:pt>
                <c:pt idx="4">
                  <c:v>16.299999999999997</c:v>
                </c:pt>
                <c:pt idx="5">
                  <c:v>16</c:v>
                </c:pt>
                <c:pt idx="6">
                  <c:v>15</c:v>
                </c:pt>
                <c:pt idx="7">
                  <c:v>13.999999999999993</c:v>
                </c:pt>
                <c:pt idx="8">
                  <c:v>12.099999999999994</c:v>
                </c:pt>
                <c:pt idx="9">
                  <c:v>11</c:v>
                </c:pt>
                <c:pt idx="10">
                  <c:v>11.299999999999997</c:v>
                </c:pt>
                <c:pt idx="11">
                  <c:v>13</c:v>
                </c:pt>
                <c:pt idx="12">
                  <c:v>15.900000000000006</c:v>
                </c:pt>
                <c:pt idx="13">
                  <c:v>20.000000000000007</c:v>
                </c:pt>
              </c:numCache>
            </c:numRef>
          </c:val>
          <c:extLst>
            <c:ext xmlns:c16="http://schemas.microsoft.com/office/drawing/2014/chart" uri="{C3380CC4-5D6E-409C-BE32-E72D297353CC}">
              <c16:uniqueId val="{00000001-439A-4160-8F31-6F84C09DFBF5}"/>
            </c:ext>
          </c:extLst>
        </c:ser>
        <c:ser>
          <c:idx val="2"/>
          <c:order val="2"/>
          <c:tx>
            <c:strRef>
              <c:f>'Tabell 1 A–D'!$V$23</c:f>
              <c:strCache>
                <c:ptCount val="1"/>
                <c:pt idx="0">
                  <c:v>2022</c:v>
                </c:pt>
              </c:strCache>
            </c:strRef>
          </c:tx>
          <c:spPr>
            <a:solidFill>
              <a:srgbClr val="00385C"/>
            </a:solidFill>
            <a:ln>
              <a:noFill/>
            </a:ln>
            <a:effectLst/>
          </c:spPr>
          <c:invertIfNegative val="0"/>
          <c:cat>
            <c:strRef>
              <c:f>'Tabell 1 A–D'!$K$24:$K$37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A–D'!$V$24:$V$37</c:f>
              <c:numCache>
                <c:formatCode>General</c:formatCode>
                <c:ptCount val="14"/>
                <c:pt idx="0">
                  <c:v>5.2000000000000028</c:v>
                </c:pt>
                <c:pt idx="1">
                  <c:v>8.6999999999999957</c:v>
                </c:pt>
                <c:pt idx="2">
                  <c:v>8.5</c:v>
                </c:pt>
                <c:pt idx="3">
                  <c:v>7.8999999999999986</c:v>
                </c:pt>
                <c:pt idx="4">
                  <c:v>7.1999999999999957</c:v>
                </c:pt>
                <c:pt idx="5">
                  <c:v>6.7000000000000028</c:v>
                </c:pt>
                <c:pt idx="6">
                  <c:v>5.9000000000000057</c:v>
                </c:pt>
                <c:pt idx="7">
                  <c:v>5.3000000000000114</c:v>
                </c:pt>
                <c:pt idx="8">
                  <c:v>4.5</c:v>
                </c:pt>
                <c:pt idx="9">
                  <c:v>4.2000000000000028</c:v>
                </c:pt>
                <c:pt idx="10">
                  <c:v>4.8000000000000114</c:v>
                </c:pt>
                <c:pt idx="11">
                  <c:v>6.3000000000000114</c:v>
                </c:pt>
                <c:pt idx="12">
                  <c:v>9.3999999999999915</c:v>
                </c:pt>
                <c:pt idx="13">
                  <c:v>16.799999999999997</c:v>
                </c:pt>
              </c:numCache>
            </c:numRef>
          </c:val>
          <c:extLst>
            <c:ext xmlns:c16="http://schemas.microsoft.com/office/drawing/2014/chart" uri="{C3380CC4-5D6E-409C-BE32-E72D297353CC}">
              <c16:uniqueId val="{00000002-439A-4160-8F31-6F84C09DFBF5}"/>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112B43"/>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som besökt tandläkare 2022–2024 fördelat efter senaste besöksåret och län, män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stacked"/>
        <c:varyColors val="0"/>
        <c:ser>
          <c:idx val="0"/>
          <c:order val="0"/>
          <c:tx>
            <c:strRef>
              <c:f>'Tabell 2 A–B'!$B$54</c:f>
              <c:strCache>
                <c:ptCount val="1"/>
                <c:pt idx="0">
                  <c:v>2024</c:v>
                </c:pt>
              </c:strCache>
            </c:strRef>
          </c:tx>
          <c:spPr>
            <a:solidFill>
              <a:srgbClr val="0070C0"/>
            </a:solidFill>
            <a:ln w="3810">
              <a:solidFill>
                <a:srgbClr val="00385C"/>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A–B'!$B$55:$B$76</c:f>
              <c:numCache>
                <c:formatCode>General</c:formatCode>
                <c:ptCount val="22"/>
                <c:pt idx="0">
                  <c:v>49.3</c:v>
                </c:pt>
                <c:pt idx="1">
                  <c:v>49.4</c:v>
                </c:pt>
                <c:pt idx="2">
                  <c:v>48.3</c:v>
                </c:pt>
                <c:pt idx="3">
                  <c:v>45.6</c:v>
                </c:pt>
                <c:pt idx="4">
                  <c:v>54.3</c:v>
                </c:pt>
                <c:pt idx="5">
                  <c:v>50.8</c:v>
                </c:pt>
                <c:pt idx="6">
                  <c:v>45.9</c:v>
                </c:pt>
                <c:pt idx="7">
                  <c:v>37</c:v>
                </c:pt>
                <c:pt idx="8">
                  <c:v>50.7</c:v>
                </c:pt>
                <c:pt idx="9">
                  <c:v>50.5</c:v>
                </c:pt>
                <c:pt idx="10">
                  <c:v>52.2</c:v>
                </c:pt>
                <c:pt idx="11">
                  <c:v>51.3</c:v>
                </c:pt>
                <c:pt idx="12">
                  <c:v>52.8</c:v>
                </c:pt>
                <c:pt idx="13">
                  <c:v>45.4</c:v>
                </c:pt>
                <c:pt idx="14">
                  <c:v>46.6</c:v>
                </c:pt>
                <c:pt idx="15">
                  <c:v>42.4</c:v>
                </c:pt>
                <c:pt idx="16">
                  <c:v>40.5</c:v>
                </c:pt>
                <c:pt idx="17">
                  <c:v>45.1</c:v>
                </c:pt>
                <c:pt idx="18">
                  <c:v>45</c:v>
                </c:pt>
                <c:pt idx="19">
                  <c:v>41.7</c:v>
                </c:pt>
                <c:pt idx="20">
                  <c:v>37.4</c:v>
                </c:pt>
                <c:pt idx="21">
                  <c:v>48.6</c:v>
                </c:pt>
              </c:numCache>
            </c:numRef>
          </c:val>
          <c:extLst>
            <c:ext xmlns:c16="http://schemas.microsoft.com/office/drawing/2014/chart" uri="{C3380CC4-5D6E-409C-BE32-E72D297353CC}">
              <c16:uniqueId val="{00000000-22A3-45DB-A891-1F3679346F71}"/>
            </c:ext>
          </c:extLst>
        </c:ser>
        <c:ser>
          <c:idx val="1"/>
          <c:order val="1"/>
          <c:tx>
            <c:strRef>
              <c:f>'Tabell 2 A–B'!$C$54</c:f>
              <c:strCache>
                <c:ptCount val="1"/>
                <c:pt idx="0">
                  <c:v>2023</c:v>
                </c:pt>
              </c:strCache>
            </c:strRef>
          </c:tx>
          <c:spPr>
            <a:solidFill>
              <a:srgbClr val="002B45"/>
            </a:solidFill>
            <a:ln w="3810">
              <a:solidFill>
                <a:srgbClr val="002B45"/>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A–B'!$C$55:$C$76</c:f>
              <c:numCache>
                <c:formatCode>General</c:formatCode>
                <c:ptCount val="22"/>
                <c:pt idx="0">
                  <c:v>13.600000000000001</c:v>
                </c:pt>
                <c:pt idx="1">
                  <c:v>14.899999999999999</c:v>
                </c:pt>
                <c:pt idx="2">
                  <c:v>15.100000000000001</c:v>
                </c:pt>
                <c:pt idx="3">
                  <c:v>13.5</c:v>
                </c:pt>
                <c:pt idx="4">
                  <c:v>14.5</c:v>
                </c:pt>
                <c:pt idx="5">
                  <c:v>14.700000000000003</c:v>
                </c:pt>
                <c:pt idx="6">
                  <c:v>15.399999999999999</c:v>
                </c:pt>
                <c:pt idx="7">
                  <c:v>14.799999999999997</c:v>
                </c:pt>
                <c:pt idx="8">
                  <c:v>15.299999999999997</c:v>
                </c:pt>
                <c:pt idx="9">
                  <c:v>13.700000000000003</c:v>
                </c:pt>
                <c:pt idx="10">
                  <c:v>15.099999999999994</c:v>
                </c:pt>
                <c:pt idx="11">
                  <c:v>15.5</c:v>
                </c:pt>
                <c:pt idx="12">
                  <c:v>15.400000000000006</c:v>
                </c:pt>
                <c:pt idx="13">
                  <c:v>14.200000000000003</c:v>
                </c:pt>
                <c:pt idx="14">
                  <c:v>14.5</c:v>
                </c:pt>
                <c:pt idx="15">
                  <c:v>14.700000000000003</c:v>
                </c:pt>
                <c:pt idx="16">
                  <c:v>14.5</c:v>
                </c:pt>
                <c:pt idx="17">
                  <c:v>13.899999999999999</c:v>
                </c:pt>
                <c:pt idx="18">
                  <c:v>12.700000000000003</c:v>
                </c:pt>
                <c:pt idx="19">
                  <c:v>13.599999999999994</c:v>
                </c:pt>
                <c:pt idx="20">
                  <c:v>13.700000000000003</c:v>
                </c:pt>
                <c:pt idx="21">
                  <c:v>14.399999999999999</c:v>
                </c:pt>
              </c:numCache>
            </c:numRef>
          </c:val>
          <c:extLst>
            <c:ext xmlns:c16="http://schemas.microsoft.com/office/drawing/2014/chart" uri="{C3380CC4-5D6E-409C-BE32-E72D297353CC}">
              <c16:uniqueId val="{00000001-22A3-45DB-A891-1F3679346F71}"/>
            </c:ext>
          </c:extLst>
        </c:ser>
        <c:ser>
          <c:idx val="2"/>
          <c:order val="2"/>
          <c:tx>
            <c:strRef>
              <c:f>'Tabell 2 A–B'!$D$54</c:f>
              <c:strCache>
                <c:ptCount val="1"/>
                <c:pt idx="0">
                  <c:v>2022</c:v>
                </c:pt>
              </c:strCache>
            </c:strRef>
          </c:tx>
          <c:spPr>
            <a:solidFill>
              <a:srgbClr val="DBF0F6"/>
            </a:solidFill>
            <a:ln w="3810">
              <a:solidFill>
                <a:srgbClr val="00385C"/>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A–B'!$D$55:$D$76</c:f>
              <c:numCache>
                <c:formatCode>General</c:formatCode>
                <c:ptCount val="22"/>
                <c:pt idx="0">
                  <c:v>6.5000000000000071</c:v>
                </c:pt>
                <c:pt idx="1">
                  <c:v>6.2000000000000028</c:v>
                </c:pt>
                <c:pt idx="2">
                  <c:v>6.8000000000000043</c:v>
                </c:pt>
                <c:pt idx="3">
                  <c:v>7.3999999999999986</c:v>
                </c:pt>
                <c:pt idx="4">
                  <c:v>6.4000000000000057</c:v>
                </c:pt>
                <c:pt idx="5">
                  <c:v>6.2000000000000028</c:v>
                </c:pt>
                <c:pt idx="6">
                  <c:v>7.7999999999999972</c:v>
                </c:pt>
                <c:pt idx="7">
                  <c:v>8.3000000000000043</c:v>
                </c:pt>
                <c:pt idx="8">
                  <c:v>6.5</c:v>
                </c:pt>
                <c:pt idx="9">
                  <c:v>6.2000000000000028</c:v>
                </c:pt>
                <c:pt idx="10">
                  <c:v>6.7000000000000028</c:v>
                </c:pt>
                <c:pt idx="11">
                  <c:v>6.5</c:v>
                </c:pt>
                <c:pt idx="12">
                  <c:v>6.2000000000000028</c:v>
                </c:pt>
                <c:pt idx="13">
                  <c:v>7.3999999999999986</c:v>
                </c:pt>
                <c:pt idx="14">
                  <c:v>7.6000000000000014</c:v>
                </c:pt>
                <c:pt idx="15">
                  <c:v>6.8999999999999986</c:v>
                </c:pt>
                <c:pt idx="16">
                  <c:v>7.7000000000000028</c:v>
                </c:pt>
                <c:pt idx="17">
                  <c:v>6.7999999999999972</c:v>
                </c:pt>
                <c:pt idx="18">
                  <c:v>6.7000000000000028</c:v>
                </c:pt>
                <c:pt idx="19">
                  <c:v>7.8000000000000043</c:v>
                </c:pt>
                <c:pt idx="20">
                  <c:v>6.8999999999999986</c:v>
                </c:pt>
                <c:pt idx="21">
                  <c:v>6.5999999999999943</c:v>
                </c:pt>
              </c:numCache>
            </c:numRef>
          </c:val>
          <c:extLst>
            <c:ext xmlns:c16="http://schemas.microsoft.com/office/drawing/2014/chart" uri="{C3380CC4-5D6E-409C-BE32-E72D297353CC}">
              <c16:uniqueId val="{00000002-22A3-45DB-A891-1F3679346F71}"/>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som besökt tandläkare 2022–2024 fördelat efter senaste besöksåret och län, kvinnor</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stacked"/>
        <c:varyColors val="0"/>
        <c:ser>
          <c:idx val="0"/>
          <c:order val="0"/>
          <c:tx>
            <c:strRef>
              <c:f>'Tabell 2 A–B'!$E$54</c:f>
              <c:strCache>
                <c:ptCount val="1"/>
                <c:pt idx="0">
                  <c:v>2024</c:v>
                </c:pt>
              </c:strCache>
            </c:strRef>
          </c:tx>
          <c:spPr>
            <a:solidFill>
              <a:srgbClr val="0070C0"/>
            </a:solidFill>
            <a:ln>
              <a:solidFill>
                <a:srgbClr val="000000"/>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A–B'!$E$55:$E$76</c:f>
              <c:numCache>
                <c:formatCode>General</c:formatCode>
                <c:ptCount val="22"/>
                <c:pt idx="0">
                  <c:v>56.4</c:v>
                </c:pt>
                <c:pt idx="1">
                  <c:v>56.2</c:v>
                </c:pt>
                <c:pt idx="2">
                  <c:v>54.7</c:v>
                </c:pt>
                <c:pt idx="3">
                  <c:v>52.1</c:v>
                </c:pt>
                <c:pt idx="4">
                  <c:v>59.3</c:v>
                </c:pt>
                <c:pt idx="5">
                  <c:v>57.3</c:v>
                </c:pt>
                <c:pt idx="6">
                  <c:v>52.2</c:v>
                </c:pt>
                <c:pt idx="7">
                  <c:v>43.2</c:v>
                </c:pt>
                <c:pt idx="8">
                  <c:v>56.1</c:v>
                </c:pt>
                <c:pt idx="9">
                  <c:v>57</c:v>
                </c:pt>
                <c:pt idx="10">
                  <c:v>58.3</c:v>
                </c:pt>
                <c:pt idx="11">
                  <c:v>57.7</c:v>
                </c:pt>
                <c:pt idx="12">
                  <c:v>58.7</c:v>
                </c:pt>
                <c:pt idx="13">
                  <c:v>52.5</c:v>
                </c:pt>
                <c:pt idx="14">
                  <c:v>52.7</c:v>
                </c:pt>
                <c:pt idx="15">
                  <c:v>49.3</c:v>
                </c:pt>
                <c:pt idx="16">
                  <c:v>47.3</c:v>
                </c:pt>
                <c:pt idx="17">
                  <c:v>52.3</c:v>
                </c:pt>
                <c:pt idx="18">
                  <c:v>53.4</c:v>
                </c:pt>
                <c:pt idx="19">
                  <c:v>48.1</c:v>
                </c:pt>
                <c:pt idx="20">
                  <c:v>44</c:v>
                </c:pt>
                <c:pt idx="21">
                  <c:v>55.2</c:v>
                </c:pt>
              </c:numCache>
            </c:numRef>
          </c:val>
          <c:extLst>
            <c:ext xmlns:c16="http://schemas.microsoft.com/office/drawing/2014/chart" uri="{C3380CC4-5D6E-409C-BE32-E72D297353CC}">
              <c16:uniqueId val="{00000000-2C9D-41BB-96B6-4E587E12DA9E}"/>
            </c:ext>
          </c:extLst>
        </c:ser>
        <c:ser>
          <c:idx val="1"/>
          <c:order val="1"/>
          <c:tx>
            <c:strRef>
              <c:f>'Tabell 2 A–B'!$F$54</c:f>
              <c:strCache>
                <c:ptCount val="1"/>
                <c:pt idx="0">
                  <c:v>2023</c:v>
                </c:pt>
              </c:strCache>
            </c:strRef>
          </c:tx>
          <c:spPr>
            <a:solidFill>
              <a:srgbClr val="002B45"/>
            </a:solidFill>
            <a:ln>
              <a:solidFill>
                <a:srgbClr val="000000"/>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A–B'!$F$55:$F$76</c:f>
              <c:numCache>
                <c:formatCode>General</c:formatCode>
                <c:ptCount val="22"/>
                <c:pt idx="0">
                  <c:v>15.000000000000007</c:v>
                </c:pt>
                <c:pt idx="1">
                  <c:v>16.399999999999991</c:v>
                </c:pt>
                <c:pt idx="2">
                  <c:v>16.5</c:v>
                </c:pt>
                <c:pt idx="3">
                  <c:v>14.999999999999993</c:v>
                </c:pt>
                <c:pt idx="4">
                  <c:v>15.900000000000006</c:v>
                </c:pt>
                <c:pt idx="5">
                  <c:v>15.700000000000003</c:v>
                </c:pt>
                <c:pt idx="6">
                  <c:v>16.599999999999994</c:v>
                </c:pt>
                <c:pt idx="7">
                  <c:v>16.799999999999997</c:v>
                </c:pt>
                <c:pt idx="8">
                  <c:v>16.699999999999996</c:v>
                </c:pt>
                <c:pt idx="9">
                  <c:v>15.099999999999994</c:v>
                </c:pt>
                <c:pt idx="10">
                  <c:v>16.5</c:v>
                </c:pt>
                <c:pt idx="11">
                  <c:v>16.899999999999991</c:v>
                </c:pt>
                <c:pt idx="12">
                  <c:v>17.200000000000003</c:v>
                </c:pt>
                <c:pt idx="13">
                  <c:v>15.700000000000003</c:v>
                </c:pt>
                <c:pt idx="14">
                  <c:v>15.899999999999991</c:v>
                </c:pt>
                <c:pt idx="15">
                  <c:v>16.700000000000003</c:v>
                </c:pt>
                <c:pt idx="16">
                  <c:v>15.800000000000004</c:v>
                </c:pt>
                <c:pt idx="17">
                  <c:v>15.700000000000003</c:v>
                </c:pt>
                <c:pt idx="18">
                  <c:v>14.500000000000007</c:v>
                </c:pt>
                <c:pt idx="19">
                  <c:v>15.799999999999997</c:v>
                </c:pt>
                <c:pt idx="20">
                  <c:v>15.600000000000001</c:v>
                </c:pt>
                <c:pt idx="21">
                  <c:v>15.899999999999991</c:v>
                </c:pt>
              </c:numCache>
            </c:numRef>
          </c:val>
          <c:extLst>
            <c:ext xmlns:c16="http://schemas.microsoft.com/office/drawing/2014/chart" uri="{C3380CC4-5D6E-409C-BE32-E72D297353CC}">
              <c16:uniqueId val="{00000001-2C9D-41BB-96B6-4E587E12DA9E}"/>
            </c:ext>
          </c:extLst>
        </c:ser>
        <c:ser>
          <c:idx val="2"/>
          <c:order val="2"/>
          <c:tx>
            <c:strRef>
              <c:f>'Tabell 2 A–B'!$G$54</c:f>
              <c:strCache>
                <c:ptCount val="1"/>
                <c:pt idx="0">
                  <c:v>2022</c:v>
                </c:pt>
              </c:strCache>
            </c:strRef>
          </c:tx>
          <c:spPr>
            <a:solidFill>
              <a:srgbClr val="DBF0F6"/>
            </a:solidFill>
            <a:ln>
              <a:solidFill>
                <a:srgbClr val="000000"/>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A–B'!$G$55:$G$76</c:f>
              <c:numCache>
                <c:formatCode>General</c:formatCode>
                <c:ptCount val="22"/>
                <c:pt idx="0">
                  <c:v>6.3999999999999915</c:v>
                </c:pt>
                <c:pt idx="1">
                  <c:v>6.1000000000000085</c:v>
                </c:pt>
                <c:pt idx="2">
                  <c:v>6.7999999999999972</c:v>
                </c:pt>
                <c:pt idx="3">
                  <c:v>7.5</c:v>
                </c:pt>
                <c:pt idx="4">
                  <c:v>6.3999999999999915</c:v>
                </c:pt>
                <c:pt idx="5">
                  <c:v>5.7999999999999972</c:v>
                </c:pt>
                <c:pt idx="6">
                  <c:v>7.9000000000000057</c:v>
                </c:pt>
                <c:pt idx="7">
                  <c:v>8.5</c:v>
                </c:pt>
                <c:pt idx="8">
                  <c:v>6.4000000000000057</c:v>
                </c:pt>
                <c:pt idx="9">
                  <c:v>6</c:v>
                </c:pt>
                <c:pt idx="10">
                  <c:v>6.2999999999999972</c:v>
                </c:pt>
                <c:pt idx="11">
                  <c:v>6.5</c:v>
                </c:pt>
                <c:pt idx="12">
                  <c:v>6.0999999999999943</c:v>
                </c:pt>
                <c:pt idx="13">
                  <c:v>7.5999999999999943</c:v>
                </c:pt>
                <c:pt idx="14">
                  <c:v>7.4000000000000057</c:v>
                </c:pt>
                <c:pt idx="15">
                  <c:v>7</c:v>
                </c:pt>
                <c:pt idx="16">
                  <c:v>7.8999999999999986</c:v>
                </c:pt>
                <c:pt idx="17">
                  <c:v>6.9000000000000057</c:v>
                </c:pt>
                <c:pt idx="18">
                  <c:v>6.5999999999999943</c:v>
                </c:pt>
                <c:pt idx="19">
                  <c:v>7.8000000000000043</c:v>
                </c:pt>
                <c:pt idx="20">
                  <c:v>7.1999999999999957</c:v>
                </c:pt>
                <c:pt idx="21">
                  <c:v>6.6000000000000085</c:v>
                </c:pt>
              </c:numCache>
            </c:numRef>
          </c:val>
          <c:extLst>
            <c:ext xmlns:c16="http://schemas.microsoft.com/office/drawing/2014/chart" uri="{C3380CC4-5D6E-409C-BE32-E72D297353CC}">
              <c16:uniqueId val="{00000002-2C9D-41BB-96B6-4E587E12DA9E}"/>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00" b="1"/>
              <a:t>Andel av befolkningen som besökt tandläkare 2022–2024 fördelat efter senaste besöksåret och län, totalt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stacked"/>
        <c:varyColors val="0"/>
        <c:ser>
          <c:idx val="0"/>
          <c:order val="0"/>
          <c:tx>
            <c:strRef>
              <c:f>'Tabell 2 A–B'!$H$54</c:f>
              <c:strCache>
                <c:ptCount val="1"/>
                <c:pt idx="0">
                  <c:v>2024</c:v>
                </c:pt>
              </c:strCache>
            </c:strRef>
          </c:tx>
          <c:spPr>
            <a:solidFill>
              <a:srgbClr val="0070C0"/>
            </a:solidFill>
            <a:ln>
              <a:solidFill>
                <a:srgbClr val="00385C"/>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A–B'!$H$55:$H$76</c:f>
              <c:numCache>
                <c:formatCode>General</c:formatCode>
                <c:ptCount val="22"/>
                <c:pt idx="0">
                  <c:v>52.8</c:v>
                </c:pt>
                <c:pt idx="1">
                  <c:v>52.8</c:v>
                </c:pt>
                <c:pt idx="2">
                  <c:v>51.4</c:v>
                </c:pt>
                <c:pt idx="3">
                  <c:v>48.7</c:v>
                </c:pt>
                <c:pt idx="4">
                  <c:v>56.7</c:v>
                </c:pt>
                <c:pt idx="5">
                  <c:v>53.9</c:v>
                </c:pt>
                <c:pt idx="6">
                  <c:v>49</c:v>
                </c:pt>
                <c:pt idx="7">
                  <c:v>40.1</c:v>
                </c:pt>
                <c:pt idx="8">
                  <c:v>53.3</c:v>
                </c:pt>
                <c:pt idx="9">
                  <c:v>53.7</c:v>
                </c:pt>
                <c:pt idx="10">
                  <c:v>55.2</c:v>
                </c:pt>
                <c:pt idx="11">
                  <c:v>54.4</c:v>
                </c:pt>
                <c:pt idx="12">
                  <c:v>55.7</c:v>
                </c:pt>
                <c:pt idx="13">
                  <c:v>48.9</c:v>
                </c:pt>
                <c:pt idx="14">
                  <c:v>49.6</c:v>
                </c:pt>
                <c:pt idx="15">
                  <c:v>45.7</c:v>
                </c:pt>
                <c:pt idx="16">
                  <c:v>43.8</c:v>
                </c:pt>
                <c:pt idx="17">
                  <c:v>48.6</c:v>
                </c:pt>
                <c:pt idx="18">
                  <c:v>49.1</c:v>
                </c:pt>
                <c:pt idx="19">
                  <c:v>44.7</c:v>
                </c:pt>
                <c:pt idx="20">
                  <c:v>40.5</c:v>
                </c:pt>
                <c:pt idx="21">
                  <c:v>51.8</c:v>
                </c:pt>
              </c:numCache>
            </c:numRef>
          </c:val>
          <c:extLst>
            <c:ext xmlns:c16="http://schemas.microsoft.com/office/drawing/2014/chart" uri="{C3380CC4-5D6E-409C-BE32-E72D297353CC}">
              <c16:uniqueId val="{00000000-3657-48BF-ABC1-00D5BD03EEB0}"/>
            </c:ext>
          </c:extLst>
        </c:ser>
        <c:ser>
          <c:idx val="1"/>
          <c:order val="1"/>
          <c:tx>
            <c:strRef>
              <c:f>'Tabell 2 A–B'!$I$54</c:f>
              <c:strCache>
                <c:ptCount val="1"/>
                <c:pt idx="0">
                  <c:v>2023</c:v>
                </c:pt>
              </c:strCache>
            </c:strRef>
          </c:tx>
          <c:spPr>
            <a:solidFill>
              <a:srgbClr val="002B45"/>
            </a:solidFill>
            <a:ln>
              <a:solidFill>
                <a:srgbClr val="00385C"/>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A–B'!$I$55:$I$76</c:f>
              <c:numCache>
                <c:formatCode>General</c:formatCode>
                <c:ptCount val="22"/>
                <c:pt idx="0">
                  <c:v>14.299999999999997</c:v>
                </c:pt>
                <c:pt idx="1">
                  <c:v>15.600000000000009</c:v>
                </c:pt>
                <c:pt idx="2">
                  <c:v>15.800000000000004</c:v>
                </c:pt>
                <c:pt idx="3">
                  <c:v>14.299999999999997</c:v>
                </c:pt>
                <c:pt idx="4">
                  <c:v>15.200000000000003</c:v>
                </c:pt>
                <c:pt idx="5">
                  <c:v>15.199999999999996</c:v>
                </c:pt>
                <c:pt idx="6">
                  <c:v>15.900000000000006</c:v>
                </c:pt>
                <c:pt idx="7">
                  <c:v>15.699999999999996</c:v>
                </c:pt>
                <c:pt idx="8">
                  <c:v>16</c:v>
                </c:pt>
                <c:pt idx="9">
                  <c:v>14.399999999999991</c:v>
                </c:pt>
                <c:pt idx="10">
                  <c:v>15.799999999999997</c:v>
                </c:pt>
                <c:pt idx="11">
                  <c:v>16.199999999999996</c:v>
                </c:pt>
                <c:pt idx="12">
                  <c:v>16.200000000000003</c:v>
                </c:pt>
                <c:pt idx="13">
                  <c:v>14.899999999999999</c:v>
                </c:pt>
                <c:pt idx="14">
                  <c:v>15.199999999999996</c:v>
                </c:pt>
                <c:pt idx="15">
                  <c:v>15.699999999999996</c:v>
                </c:pt>
                <c:pt idx="16">
                  <c:v>15.100000000000001</c:v>
                </c:pt>
                <c:pt idx="17">
                  <c:v>14.799999999999997</c:v>
                </c:pt>
                <c:pt idx="18">
                  <c:v>13.5</c:v>
                </c:pt>
                <c:pt idx="19">
                  <c:v>14.699999999999996</c:v>
                </c:pt>
                <c:pt idx="20">
                  <c:v>14.600000000000001</c:v>
                </c:pt>
                <c:pt idx="21">
                  <c:v>15.100000000000009</c:v>
                </c:pt>
              </c:numCache>
            </c:numRef>
          </c:val>
          <c:extLst>
            <c:ext xmlns:c16="http://schemas.microsoft.com/office/drawing/2014/chart" uri="{C3380CC4-5D6E-409C-BE32-E72D297353CC}">
              <c16:uniqueId val="{00000001-3657-48BF-ABC1-00D5BD03EEB0}"/>
            </c:ext>
          </c:extLst>
        </c:ser>
        <c:ser>
          <c:idx val="2"/>
          <c:order val="2"/>
          <c:tx>
            <c:strRef>
              <c:f>'Tabell 2 A–B'!$J$54</c:f>
              <c:strCache>
                <c:ptCount val="1"/>
                <c:pt idx="0">
                  <c:v>2022</c:v>
                </c:pt>
              </c:strCache>
            </c:strRef>
          </c:tx>
          <c:spPr>
            <a:solidFill>
              <a:srgbClr val="DBF0F6"/>
            </a:solidFill>
            <a:ln>
              <a:solidFill>
                <a:srgbClr val="00385C"/>
              </a:solidFill>
            </a:ln>
            <a:effectLst/>
          </c:spPr>
          <c:invertIfNegative val="0"/>
          <c:cat>
            <c:strRef>
              <c:f>'Tabell 2 A–B'!$A$55:$A$76</c:f>
              <c:strCache>
                <c:ptCount val="22"/>
                <c:pt idx="0">
                  <c:v>Stockholm</c:v>
                </c:pt>
                <c:pt idx="1">
                  <c:v>Uppsala</c:v>
                </c:pt>
                <c:pt idx="2">
                  <c:v>Södermanland</c:v>
                </c:pt>
                <c:pt idx="3">
                  <c:v>Östergötland</c:v>
                </c:pt>
                <c:pt idx="4">
                  <c:v>Jönköping</c:v>
                </c:pt>
                <c:pt idx="5">
                  <c:v>Kronoberg</c:v>
                </c:pt>
                <c:pt idx="6">
                  <c:v>Kalmar</c:v>
                </c:pt>
                <c:pt idx="7">
                  <c:v>Gotland</c:v>
                </c:pt>
                <c:pt idx="8">
                  <c:v>Blekinge</c:v>
                </c:pt>
                <c:pt idx="9">
                  <c:v>Skåne</c:v>
                </c:pt>
                <c:pt idx="10">
                  <c:v>Halland</c:v>
                </c:pt>
                <c:pt idx="11">
                  <c:v>Västra Götaland</c:v>
                </c:pt>
                <c:pt idx="12">
                  <c:v>Värmland</c:v>
                </c:pt>
                <c:pt idx="13">
                  <c:v>Örebro</c:v>
                </c:pt>
                <c:pt idx="14">
                  <c:v>Västmanland</c:v>
                </c:pt>
                <c:pt idx="15">
                  <c:v>Dalarna</c:v>
                </c:pt>
                <c:pt idx="16">
                  <c:v>Gävleborg</c:v>
                </c:pt>
                <c:pt idx="17">
                  <c:v>Västernorrland</c:v>
                </c:pt>
                <c:pt idx="18">
                  <c:v>Jämtland</c:v>
                </c:pt>
                <c:pt idx="19">
                  <c:v>Västerbotten</c:v>
                </c:pt>
                <c:pt idx="20">
                  <c:v>Norrbotten</c:v>
                </c:pt>
                <c:pt idx="21">
                  <c:v>Riket</c:v>
                </c:pt>
              </c:strCache>
            </c:strRef>
          </c:cat>
          <c:val>
            <c:numRef>
              <c:f>'Tabell 2 A–B'!$J$55:$J$76</c:f>
              <c:numCache>
                <c:formatCode>General</c:formatCode>
                <c:ptCount val="22"/>
                <c:pt idx="0">
                  <c:v>6.4000000000000057</c:v>
                </c:pt>
                <c:pt idx="1">
                  <c:v>6.0999999999999943</c:v>
                </c:pt>
                <c:pt idx="2">
                  <c:v>6.7999999999999972</c:v>
                </c:pt>
                <c:pt idx="3">
                  <c:v>7.4000000000000057</c:v>
                </c:pt>
                <c:pt idx="4">
                  <c:v>6.2999999999999972</c:v>
                </c:pt>
                <c:pt idx="5">
                  <c:v>5.9000000000000057</c:v>
                </c:pt>
                <c:pt idx="6">
                  <c:v>7.8999999999999915</c:v>
                </c:pt>
                <c:pt idx="7">
                  <c:v>8.4000000000000057</c:v>
                </c:pt>
                <c:pt idx="8">
                  <c:v>6.4000000000000057</c:v>
                </c:pt>
                <c:pt idx="9">
                  <c:v>6.1000000000000085</c:v>
                </c:pt>
                <c:pt idx="10">
                  <c:v>6.4000000000000057</c:v>
                </c:pt>
                <c:pt idx="11">
                  <c:v>6.5</c:v>
                </c:pt>
                <c:pt idx="12">
                  <c:v>6.0999999999999943</c:v>
                </c:pt>
                <c:pt idx="13">
                  <c:v>7.5</c:v>
                </c:pt>
                <c:pt idx="14">
                  <c:v>7.4000000000000057</c:v>
                </c:pt>
                <c:pt idx="15">
                  <c:v>6.8999999999999986</c:v>
                </c:pt>
                <c:pt idx="16">
                  <c:v>7.8000000000000043</c:v>
                </c:pt>
                <c:pt idx="17">
                  <c:v>6.6999999999999957</c:v>
                </c:pt>
                <c:pt idx="18">
                  <c:v>6.6999999999999957</c:v>
                </c:pt>
                <c:pt idx="19">
                  <c:v>7.8000000000000043</c:v>
                </c:pt>
                <c:pt idx="20">
                  <c:v>7</c:v>
                </c:pt>
                <c:pt idx="21">
                  <c:v>6.5999999999999943</c:v>
                </c:pt>
              </c:numCache>
            </c:numRef>
          </c:val>
          <c:extLst>
            <c:ext xmlns:c16="http://schemas.microsoft.com/office/drawing/2014/chart" uri="{C3380CC4-5D6E-409C-BE32-E72D297353CC}">
              <c16:uniqueId val="{00000002-3657-48BF-ABC1-00D5BD03EEB0}"/>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GB" sz="1000" b="1"/>
              <a:t>Andel av befolkningen 2024 som besökt tandvården minst en gång under de tre senaste åren, efter utbildningsnivå, 35–79 år</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manualLayout>
          <c:layoutTarget val="inner"/>
          <c:xMode val="edge"/>
          <c:yMode val="edge"/>
          <c:x val="0.17160040797018428"/>
          <c:y val="0.23153284650601269"/>
          <c:w val="0.68905535049167566"/>
          <c:h val="0.61373220100338233"/>
        </c:manualLayout>
      </c:layout>
      <c:barChart>
        <c:barDir val="col"/>
        <c:grouping val="clustered"/>
        <c:varyColors val="0"/>
        <c:ser>
          <c:idx val="0"/>
          <c:order val="0"/>
          <c:tx>
            <c:strRef>
              <c:f>'Tabell 3'!$B$10</c:f>
              <c:strCache>
                <c:ptCount val="1"/>
                <c:pt idx="0">
                  <c:v>Män</c:v>
                </c:pt>
              </c:strCache>
            </c:strRef>
          </c:tx>
          <c:spPr>
            <a:solidFill>
              <a:srgbClr val="017CC1"/>
            </a:solidFill>
            <a:ln w="3810">
              <a:solidFill>
                <a:srgbClr val="017CC1"/>
              </a:solidFill>
            </a:ln>
            <a:effectLst/>
          </c:spPr>
          <c:invertIfNegative val="0"/>
          <c:cat>
            <c:strRef>
              <c:f>'Tabell 3'!$A$11:$A$14</c:f>
              <c:strCache>
                <c:ptCount val="4"/>
                <c:pt idx="0">
                  <c:v>Förgymnasial</c:v>
                </c:pt>
                <c:pt idx="1">
                  <c:v>Gymnasial</c:v>
                </c:pt>
                <c:pt idx="2">
                  <c:v>Eftergymnasial &lt; 3 år</c:v>
                </c:pt>
                <c:pt idx="3">
                  <c:v>Eftergymnasial ≥ 3 år</c:v>
                </c:pt>
              </c:strCache>
            </c:strRef>
          </c:cat>
          <c:val>
            <c:numRef>
              <c:f>'Tabell 3'!$B$11:$B$14</c:f>
              <c:numCache>
                <c:formatCode>General</c:formatCode>
                <c:ptCount val="4"/>
                <c:pt idx="0">
                  <c:v>59.9</c:v>
                </c:pt>
                <c:pt idx="1">
                  <c:v>70.900000000000006</c:v>
                </c:pt>
                <c:pt idx="2">
                  <c:v>77.2</c:v>
                </c:pt>
                <c:pt idx="3">
                  <c:v>80.2</c:v>
                </c:pt>
              </c:numCache>
            </c:numRef>
          </c:val>
          <c:extLst>
            <c:ext xmlns:c16="http://schemas.microsoft.com/office/drawing/2014/chart" uri="{C3380CC4-5D6E-409C-BE32-E72D297353CC}">
              <c16:uniqueId val="{00000000-E150-49CA-A080-9F7F6A9E7346}"/>
            </c:ext>
          </c:extLst>
        </c:ser>
        <c:ser>
          <c:idx val="1"/>
          <c:order val="1"/>
          <c:tx>
            <c:strRef>
              <c:f>'Tabell 3'!$C$10</c:f>
              <c:strCache>
                <c:ptCount val="1"/>
                <c:pt idx="0">
                  <c:v>Kvinnor</c:v>
                </c:pt>
              </c:strCache>
            </c:strRef>
          </c:tx>
          <c:spPr>
            <a:solidFill>
              <a:srgbClr val="002B45"/>
            </a:solidFill>
            <a:ln w="3810">
              <a:solidFill>
                <a:srgbClr val="002B45"/>
              </a:solidFill>
            </a:ln>
            <a:effectLst/>
          </c:spPr>
          <c:invertIfNegative val="0"/>
          <c:cat>
            <c:strRef>
              <c:f>'Tabell 3'!$A$11:$A$14</c:f>
              <c:strCache>
                <c:ptCount val="4"/>
                <c:pt idx="0">
                  <c:v>Förgymnasial</c:v>
                </c:pt>
                <c:pt idx="1">
                  <c:v>Gymnasial</c:v>
                </c:pt>
                <c:pt idx="2">
                  <c:v>Eftergymnasial &lt; 3 år</c:v>
                </c:pt>
                <c:pt idx="3">
                  <c:v>Eftergymnasial ≥ 3 år</c:v>
                </c:pt>
              </c:strCache>
            </c:strRef>
          </c:cat>
          <c:val>
            <c:numRef>
              <c:f>'Tabell 3'!$C$11:$C$14</c:f>
              <c:numCache>
                <c:formatCode>General</c:formatCode>
                <c:ptCount val="4"/>
                <c:pt idx="0">
                  <c:v>63.9</c:v>
                </c:pt>
                <c:pt idx="1">
                  <c:v>78.2</c:v>
                </c:pt>
                <c:pt idx="2">
                  <c:v>84</c:v>
                </c:pt>
                <c:pt idx="3">
                  <c:v>88.7</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GB"/>
                  <a:t>Procent</a:t>
                </a:r>
              </a:p>
              <a:p>
                <a:pPr>
                  <a:defRPr/>
                </a:pPr>
                <a:endParaRPr lang="en-GB"/>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r"/>
      <c:layout>
        <c:manualLayout>
          <c:xMode val="edge"/>
          <c:yMode val="edge"/>
          <c:x val="0.87482037006742486"/>
          <c:y val="0.21922076696637535"/>
          <c:w val="0.12182822814666004"/>
          <c:h val="0.1977841382672558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50" b="1"/>
              <a:t>Andel av befolkningen som besökt tandvården 2022–2024, fördelat efter senaste besöksåret och ålder, män</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col"/>
        <c:grouping val="stacked"/>
        <c:varyColors val="0"/>
        <c:ser>
          <c:idx val="0"/>
          <c:order val="0"/>
          <c:tx>
            <c:strRef>
              <c:f>'Tabell 5 A–C'!$L$23</c:f>
              <c:strCache>
                <c:ptCount val="1"/>
                <c:pt idx="0">
                  <c:v>2024</c:v>
                </c:pt>
              </c:strCache>
            </c:strRef>
          </c:tx>
          <c:spPr>
            <a:solidFill>
              <a:srgbClr val="EBFAFC">
                <a:lumMod val="50000"/>
              </a:srgbClr>
            </a:solidFill>
            <a:ln w="3810">
              <a:solidFill>
                <a:srgbClr val="EBFAFC">
                  <a:lumMod val="50000"/>
                </a:srgbClr>
              </a:solidFill>
            </a:ln>
            <a:effectLst/>
          </c:spPr>
          <c:invertIfNegative val="0"/>
          <c:dPt>
            <c:idx val="0"/>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1-79A7-4942-83D7-2039495A3566}"/>
              </c:ext>
            </c:extLst>
          </c:dPt>
          <c:dPt>
            <c:idx val="1"/>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3-79A7-4942-83D7-2039495A3566}"/>
              </c:ext>
            </c:extLst>
          </c:dPt>
          <c:dPt>
            <c:idx val="2"/>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5-79A7-4942-83D7-2039495A3566}"/>
              </c:ext>
            </c:extLst>
          </c:dPt>
          <c:dPt>
            <c:idx val="3"/>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7-79A7-4942-83D7-2039495A3566}"/>
              </c:ext>
            </c:extLst>
          </c:dPt>
          <c:dPt>
            <c:idx val="4"/>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9-79A7-4942-83D7-2039495A3566}"/>
              </c:ext>
            </c:extLst>
          </c:dPt>
          <c:dPt>
            <c:idx val="5"/>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B-79A7-4942-83D7-2039495A3566}"/>
              </c:ext>
            </c:extLst>
          </c:dPt>
          <c:dPt>
            <c:idx val="6"/>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D-79A7-4942-83D7-2039495A3566}"/>
              </c:ext>
            </c:extLst>
          </c:dPt>
          <c:dPt>
            <c:idx val="7"/>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0F-79A7-4942-83D7-2039495A3566}"/>
              </c:ext>
            </c:extLst>
          </c:dPt>
          <c:dPt>
            <c:idx val="8"/>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1-79A7-4942-83D7-2039495A3566}"/>
              </c:ext>
            </c:extLst>
          </c:dPt>
          <c:dPt>
            <c:idx val="9"/>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3-79A7-4942-83D7-2039495A3566}"/>
              </c:ext>
            </c:extLst>
          </c:dPt>
          <c:dPt>
            <c:idx val="10"/>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5-79A7-4942-83D7-2039495A3566}"/>
              </c:ext>
            </c:extLst>
          </c:dPt>
          <c:dPt>
            <c:idx val="11"/>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7-79A7-4942-83D7-2039495A3566}"/>
              </c:ext>
            </c:extLst>
          </c:dPt>
          <c:dPt>
            <c:idx val="12"/>
            <c:invertIfNegative val="0"/>
            <c:bubble3D val="0"/>
            <c:spPr>
              <a:solidFill>
                <a:srgbClr val="0070C0"/>
              </a:solidFill>
              <a:ln w="3810">
                <a:solidFill>
                  <a:srgbClr val="017CC1"/>
                </a:solidFill>
              </a:ln>
              <a:effectLst/>
            </c:spPr>
            <c:extLst>
              <c:ext xmlns:c16="http://schemas.microsoft.com/office/drawing/2014/chart" uri="{C3380CC4-5D6E-409C-BE32-E72D297353CC}">
                <c16:uniqueId val="{00000019-79A7-4942-83D7-2039495A3566}"/>
              </c:ext>
            </c:extLst>
          </c:dPt>
          <c:dPt>
            <c:idx val="13"/>
            <c:invertIfNegative val="0"/>
            <c:bubble3D val="0"/>
            <c:spPr>
              <a:solidFill>
                <a:srgbClr val="0070C0">
                  <a:alpha val="99000"/>
                </a:srgbClr>
              </a:solidFill>
              <a:ln w="3810">
                <a:solidFill>
                  <a:srgbClr val="017CC1"/>
                </a:solidFill>
              </a:ln>
              <a:effectLst/>
            </c:spPr>
            <c:extLst>
              <c:ext xmlns:c16="http://schemas.microsoft.com/office/drawing/2014/chart" uri="{C3380CC4-5D6E-409C-BE32-E72D297353CC}">
                <c16:uniqueId val="{0000001B-79A7-4942-83D7-2039495A3566}"/>
              </c:ext>
            </c:extLst>
          </c:dPt>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A–C'!$L$24:$L$37</c:f>
              <c:numCache>
                <c:formatCode>General</c:formatCode>
                <c:ptCount val="14"/>
                <c:pt idx="0">
                  <c:v>21.3</c:v>
                </c:pt>
                <c:pt idx="1">
                  <c:v>25.1</c:v>
                </c:pt>
                <c:pt idx="2">
                  <c:v>26</c:v>
                </c:pt>
                <c:pt idx="3">
                  <c:v>27.8</c:v>
                </c:pt>
                <c:pt idx="4">
                  <c:v>31.1</c:v>
                </c:pt>
                <c:pt idx="5">
                  <c:v>34.9</c:v>
                </c:pt>
                <c:pt idx="6">
                  <c:v>37.6</c:v>
                </c:pt>
                <c:pt idx="7">
                  <c:v>42.1</c:v>
                </c:pt>
                <c:pt idx="8">
                  <c:v>47.2</c:v>
                </c:pt>
                <c:pt idx="9">
                  <c:v>51.4</c:v>
                </c:pt>
                <c:pt idx="10">
                  <c:v>53.8</c:v>
                </c:pt>
                <c:pt idx="11">
                  <c:v>55.5</c:v>
                </c:pt>
                <c:pt idx="12">
                  <c:v>49.6</c:v>
                </c:pt>
                <c:pt idx="13">
                  <c:v>37.6</c:v>
                </c:pt>
              </c:numCache>
            </c:numRef>
          </c:val>
          <c:extLst>
            <c:ext xmlns:c16="http://schemas.microsoft.com/office/drawing/2014/chart" uri="{C3380CC4-5D6E-409C-BE32-E72D297353CC}">
              <c16:uniqueId val="{0000001C-79A7-4942-83D7-2039495A3566}"/>
            </c:ext>
          </c:extLst>
        </c:ser>
        <c:ser>
          <c:idx val="1"/>
          <c:order val="1"/>
          <c:tx>
            <c:strRef>
              <c:f>'Tabell 5 A–C'!$M$23</c:f>
              <c:strCache>
                <c:ptCount val="1"/>
                <c:pt idx="0">
                  <c:v>2023</c:v>
                </c:pt>
              </c:strCache>
            </c:strRef>
          </c:tx>
          <c:spPr>
            <a:solidFill>
              <a:srgbClr val="EBFAFC">
                <a:lumMod val="50000"/>
              </a:srgbClr>
            </a:solidFill>
            <a:ln w="3810">
              <a:solidFill>
                <a:srgbClr val="EBFAFC">
                  <a:lumMod val="50000"/>
                </a:srgbClr>
              </a:solid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A–C'!$M$24:$M$37</c:f>
              <c:numCache>
                <c:formatCode>General</c:formatCode>
                <c:ptCount val="14"/>
                <c:pt idx="0">
                  <c:v>12.400000000000002</c:v>
                </c:pt>
                <c:pt idx="1">
                  <c:v>17.100000000000001</c:v>
                </c:pt>
                <c:pt idx="2">
                  <c:v>16.399999999999999</c:v>
                </c:pt>
                <c:pt idx="3">
                  <c:v>15.999999999999996</c:v>
                </c:pt>
                <c:pt idx="4">
                  <c:v>16.299999999999997</c:v>
                </c:pt>
                <c:pt idx="5">
                  <c:v>17.200000000000003</c:v>
                </c:pt>
                <c:pt idx="6">
                  <c:v>17.5</c:v>
                </c:pt>
                <c:pt idx="7">
                  <c:v>17.799999999999997</c:v>
                </c:pt>
                <c:pt idx="8">
                  <c:v>17.200000000000003</c:v>
                </c:pt>
                <c:pt idx="9">
                  <c:v>16.899999999999999</c:v>
                </c:pt>
                <c:pt idx="10">
                  <c:v>17</c:v>
                </c:pt>
                <c:pt idx="11">
                  <c:v>18</c:v>
                </c:pt>
                <c:pt idx="12">
                  <c:v>18.800000000000004</c:v>
                </c:pt>
                <c:pt idx="13">
                  <c:v>19.699999999999996</c:v>
                </c:pt>
              </c:numCache>
            </c:numRef>
          </c:val>
          <c:extLst>
            <c:ext xmlns:c16="http://schemas.microsoft.com/office/drawing/2014/chart" uri="{C3380CC4-5D6E-409C-BE32-E72D297353CC}">
              <c16:uniqueId val="{0000001D-79A7-4942-83D7-2039495A3566}"/>
            </c:ext>
          </c:extLst>
        </c:ser>
        <c:ser>
          <c:idx val="2"/>
          <c:order val="2"/>
          <c:tx>
            <c:strRef>
              <c:f>'Tabell 5 A–C'!$N$23</c:f>
              <c:strCache>
                <c:ptCount val="1"/>
                <c:pt idx="0">
                  <c:v>2022</c:v>
                </c:pt>
              </c:strCache>
            </c:strRef>
          </c:tx>
          <c:spPr>
            <a:solidFill>
              <a:srgbClr val="002B45"/>
            </a:solidFill>
            <a:ln w="3810">
              <a:solidFill>
                <a:srgbClr val="00385C"/>
              </a:solid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A–C'!$N$24:$N$37</c:f>
              <c:numCache>
                <c:formatCode>General</c:formatCode>
                <c:ptCount val="14"/>
                <c:pt idx="0">
                  <c:v>4.7999999999999972</c:v>
                </c:pt>
                <c:pt idx="1">
                  <c:v>8.3999999999999986</c:v>
                </c:pt>
                <c:pt idx="2">
                  <c:v>8</c:v>
                </c:pt>
                <c:pt idx="3">
                  <c:v>7.5</c:v>
                </c:pt>
                <c:pt idx="4">
                  <c:v>7.3000000000000043</c:v>
                </c:pt>
                <c:pt idx="5">
                  <c:v>7.2999999999999972</c:v>
                </c:pt>
                <c:pt idx="6">
                  <c:v>6.8999999999999986</c:v>
                </c:pt>
                <c:pt idx="7">
                  <c:v>6.8000000000000043</c:v>
                </c:pt>
                <c:pt idx="8">
                  <c:v>6.1999999999999886</c:v>
                </c:pt>
                <c:pt idx="9">
                  <c:v>5.6000000000000085</c:v>
                </c:pt>
                <c:pt idx="10">
                  <c:v>5.7999999999999972</c:v>
                </c:pt>
                <c:pt idx="11">
                  <c:v>6.5999999999999943</c:v>
                </c:pt>
                <c:pt idx="12">
                  <c:v>8.5</c:v>
                </c:pt>
                <c:pt idx="13">
                  <c:v>12.200000000000003</c:v>
                </c:pt>
              </c:numCache>
            </c:numRef>
          </c:val>
          <c:extLst>
            <c:ext xmlns:c16="http://schemas.microsoft.com/office/drawing/2014/chart" uri="{C3380CC4-5D6E-409C-BE32-E72D297353CC}">
              <c16:uniqueId val="{0000001E-79A7-4942-83D7-2039495A3566}"/>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112B43"/>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sz="1050" b="1"/>
              <a:t>Andel av befolkningen som besökt tandvården 2022–2024, fördelat efter senaste besöksåret och ålder, kvinnor</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col"/>
        <c:grouping val="stacked"/>
        <c:varyColors val="0"/>
        <c:ser>
          <c:idx val="0"/>
          <c:order val="0"/>
          <c:tx>
            <c:strRef>
              <c:f>'Tabell 5 A–C'!$O$23</c:f>
              <c:strCache>
                <c:ptCount val="1"/>
                <c:pt idx="0">
                  <c:v>2024</c:v>
                </c:pt>
              </c:strCache>
            </c:strRef>
          </c:tx>
          <c:spPr>
            <a:solidFill>
              <a:srgbClr val="0070C0"/>
            </a:solidFill>
            <a:ln>
              <a:no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A–C'!$O$24:$O$37</c:f>
              <c:numCache>
                <c:formatCode>General</c:formatCode>
                <c:ptCount val="14"/>
                <c:pt idx="0">
                  <c:v>25.9</c:v>
                </c:pt>
                <c:pt idx="1">
                  <c:v>30.1</c:v>
                </c:pt>
                <c:pt idx="2">
                  <c:v>31.7</c:v>
                </c:pt>
                <c:pt idx="3">
                  <c:v>33.700000000000003</c:v>
                </c:pt>
                <c:pt idx="4">
                  <c:v>36.9</c:v>
                </c:pt>
                <c:pt idx="5">
                  <c:v>40.799999999999997</c:v>
                </c:pt>
                <c:pt idx="6">
                  <c:v>43.3</c:v>
                </c:pt>
                <c:pt idx="7">
                  <c:v>48.1</c:v>
                </c:pt>
                <c:pt idx="8">
                  <c:v>52.9</c:v>
                </c:pt>
                <c:pt idx="9">
                  <c:v>56.2</c:v>
                </c:pt>
                <c:pt idx="10">
                  <c:v>57.2</c:v>
                </c:pt>
                <c:pt idx="11">
                  <c:v>56.7</c:v>
                </c:pt>
                <c:pt idx="12">
                  <c:v>47.7</c:v>
                </c:pt>
                <c:pt idx="13">
                  <c:v>30.9</c:v>
                </c:pt>
              </c:numCache>
            </c:numRef>
          </c:val>
          <c:extLst>
            <c:ext xmlns:c16="http://schemas.microsoft.com/office/drawing/2014/chart" uri="{C3380CC4-5D6E-409C-BE32-E72D297353CC}">
              <c16:uniqueId val="{0000001C-BDC9-49C6-98D1-9D6C4095D8BF}"/>
            </c:ext>
          </c:extLst>
        </c:ser>
        <c:ser>
          <c:idx val="1"/>
          <c:order val="1"/>
          <c:tx>
            <c:strRef>
              <c:f>'Tabell 5 A–C'!$P$23</c:f>
              <c:strCache>
                <c:ptCount val="1"/>
                <c:pt idx="0">
                  <c:v>2023</c:v>
                </c:pt>
              </c:strCache>
            </c:strRef>
          </c:tx>
          <c:spPr>
            <a:solidFill>
              <a:srgbClr val="EBFAFC">
                <a:lumMod val="50000"/>
              </a:srgbClr>
            </a:solidFill>
            <a:ln>
              <a:no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A–C'!$P$24:$P$37</c:f>
              <c:numCache>
                <c:formatCode>General</c:formatCode>
                <c:ptCount val="14"/>
                <c:pt idx="0">
                  <c:v>15.5</c:v>
                </c:pt>
                <c:pt idx="1">
                  <c:v>20.9</c:v>
                </c:pt>
                <c:pt idx="2">
                  <c:v>20.500000000000004</c:v>
                </c:pt>
                <c:pt idx="3">
                  <c:v>19.899999999999999</c:v>
                </c:pt>
                <c:pt idx="4">
                  <c:v>20.100000000000001</c:v>
                </c:pt>
                <c:pt idx="5">
                  <c:v>20.6</c:v>
                </c:pt>
                <c:pt idx="6">
                  <c:v>20.5</c:v>
                </c:pt>
                <c:pt idx="7">
                  <c:v>20.399999999999999</c:v>
                </c:pt>
                <c:pt idx="8">
                  <c:v>19.300000000000004</c:v>
                </c:pt>
                <c:pt idx="9">
                  <c:v>18.5</c:v>
                </c:pt>
                <c:pt idx="10">
                  <c:v>18.299999999999997</c:v>
                </c:pt>
                <c:pt idx="11">
                  <c:v>18.299999999999997</c:v>
                </c:pt>
                <c:pt idx="12">
                  <c:v>18</c:v>
                </c:pt>
                <c:pt idx="13">
                  <c:v>16.700000000000003</c:v>
                </c:pt>
              </c:numCache>
            </c:numRef>
          </c:val>
          <c:extLst>
            <c:ext xmlns:c16="http://schemas.microsoft.com/office/drawing/2014/chart" uri="{C3380CC4-5D6E-409C-BE32-E72D297353CC}">
              <c16:uniqueId val="{0000001D-BDC9-49C6-98D1-9D6C4095D8BF}"/>
            </c:ext>
          </c:extLst>
        </c:ser>
        <c:ser>
          <c:idx val="2"/>
          <c:order val="2"/>
          <c:tx>
            <c:strRef>
              <c:f>'Tabell 5 A–C'!$Q$23</c:f>
              <c:strCache>
                <c:ptCount val="1"/>
                <c:pt idx="0">
                  <c:v>2022</c:v>
                </c:pt>
              </c:strCache>
            </c:strRef>
          </c:tx>
          <c:spPr>
            <a:solidFill>
              <a:srgbClr val="00385C"/>
            </a:solidFill>
            <a:ln>
              <a:noFill/>
            </a:ln>
            <a:effectLst/>
          </c:spPr>
          <c:invertIfNegative val="0"/>
          <c:cat>
            <c:strRef>
              <c:f>'Tabell 5 A–C'!$K$24:$K$37</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A–C'!$Q$24:$Q$37</c:f>
              <c:numCache>
                <c:formatCode>General</c:formatCode>
                <c:ptCount val="14"/>
                <c:pt idx="0">
                  <c:v>5.7000000000000028</c:v>
                </c:pt>
                <c:pt idx="1">
                  <c:v>9.8999999999999986</c:v>
                </c:pt>
                <c:pt idx="2">
                  <c:v>9.5</c:v>
                </c:pt>
                <c:pt idx="3">
                  <c:v>9</c:v>
                </c:pt>
                <c:pt idx="4">
                  <c:v>8.5999999999999943</c:v>
                </c:pt>
                <c:pt idx="5">
                  <c:v>8.1999999999999957</c:v>
                </c:pt>
                <c:pt idx="6">
                  <c:v>7.7000000000000028</c:v>
                </c:pt>
                <c:pt idx="7">
                  <c:v>7.4000000000000057</c:v>
                </c:pt>
                <c:pt idx="8">
                  <c:v>6.2000000000000028</c:v>
                </c:pt>
                <c:pt idx="9">
                  <c:v>5.5999999999999943</c:v>
                </c:pt>
                <c:pt idx="10">
                  <c:v>5.7000000000000028</c:v>
                </c:pt>
                <c:pt idx="11">
                  <c:v>6.5999999999999943</c:v>
                </c:pt>
                <c:pt idx="12">
                  <c:v>8.3999999999999915</c:v>
                </c:pt>
                <c:pt idx="13">
                  <c:v>10.899999999999999</c:v>
                </c:pt>
              </c:numCache>
            </c:numRef>
          </c:val>
          <c:extLst>
            <c:ext xmlns:c16="http://schemas.microsoft.com/office/drawing/2014/chart" uri="{C3380CC4-5D6E-409C-BE32-E72D297353CC}">
              <c16:uniqueId val="{0000001E-BDC9-49C6-98D1-9D6C4095D8BF}"/>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5400000" spcFirstLastPara="1" vertOverflow="ellipsis"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solidFill>
        <a:srgbClr val="112B43"/>
      </a:solid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 Id="rId4"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 Id="rId4"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hyperlink" Target="#Inneh&#229;llsf&#246;rteckning!A1"/><Relationship Id="rId4"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hyperlink" Target="#Inneh&#229;llsf&#246;rteckning!A1"/></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Inneh&#229;llsf&#246;rteckning!A1"/><Relationship Id="rId4" Type="http://schemas.openxmlformats.org/officeDocument/2006/relationships/chart" Target="../charts/chart6.xml"/></Relationships>
</file>

<file path=xl/drawings/_rels/drawing9.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505318</xdr:colOff>
      <xdr:row>0</xdr:row>
      <xdr:rowOff>525726</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676275</xdr:colOff>
      <xdr:row>0</xdr:row>
      <xdr:rowOff>247650</xdr:rowOff>
    </xdr:from>
    <xdr:to>
      <xdr:col>1</xdr:col>
      <xdr:colOff>2809875</xdr:colOff>
      <xdr:row>0</xdr:row>
      <xdr:rowOff>512323</xdr:rowOff>
    </xdr:to>
    <xdr:pic>
      <xdr:nvPicPr>
        <xdr:cNvPr id="2" name="Bildobjekt 1" descr="Sveriges officiella statistik">
          <a:extLst>
            <a:ext uri="{FF2B5EF4-FFF2-40B4-BE49-F238E27FC236}">
              <a16:creationId xmlns:a16="http://schemas.microsoft.com/office/drawing/2014/main" id="{EC9C4F4A-7A55-43AA-B8F3-1FCD1BAC60A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28875" y="247650"/>
          <a:ext cx="213360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15239</xdr:colOff>
      <xdr:row>1</xdr:row>
      <xdr:rowOff>7621</xdr:rowOff>
    </xdr:from>
    <xdr:to>
      <xdr:col>11</xdr:col>
      <xdr:colOff>76199</xdr:colOff>
      <xdr:row>2</xdr:row>
      <xdr:rowOff>204611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9A13B2C-A114-47DE-B9F5-E9AA14700413}"/>
            </a:ext>
          </a:extLst>
        </xdr:cNvPr>
        <xdr:cNvSpPr/>
      </xdr:nvSpPr>
      <xdr:spPr>
        <a:xfrm>
          <a:off x="8728850" y="176954"/>
          <a:ext cx="2996071" cy="4157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8</xdr:col>
      <xdr:colOff>5716</xdr:colOff>
      <xdr:row>4</xdr:row>
      <xdr:rowOff>5362</xdr:rowOff>
    </xdr:from>
    <xdr:to>
      <xdr:col>11</xdr:col>
      <xdr:colOff>14111</xdr:colOff>
      <xdr:row>18</xdr:row>
      <xdr:rowOff>162278</xdr:rowOff>
    </xdr:to>
    <xdr:sp macro="" textlink="">
      <xdr:nvSpPr>
        <xdr:cNvPr id="3" name="Rektangel 2" descr="En form med information. Detta istället för en textruta.">
          <a:extLst>
            <a:ext uri="{FF2B5EF4-FFF2-40B4-BE49-F238E27FC236}">
              <a16:creationId xmlns:a16="http://schemas.microsoft.com/office/drawing/2014/main" id="{FFAD434B-B74D-4BE2-80F4-94881575AAB4}"/>
            </a:ext>
          </a:extLst>
        </xdr:cNvPr>
        <xdr:cNvSpPr/>
      </xdr:nvSpPr>
      <xdr:spPr>
        <a:xfrm>
          <a:off x="8719327" y="802640"/>
          <a:ext cx="2943506" cy="2696916"/>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900" b="1">
              <a:solidFill>
                <a:schemeClr val="tx1"/>
              </a:solidFill>
            </a:rPr>
            <a:t>Vårdgivarkategori</a:t>
          </a:r>
        </a:p>
        <a:p>
          <a:pPr algn="l"/>
          <a:r>
            <a:rPr lang="sv-SE" sz="900">
              <a:solidFill>
                <a:schemeClr val="tx1"/>
              </a:solidFill>
            </a:rPr>
            <a:t>Det finns tre olika vårdgivarkategorier:</a:t>
          </a:r>
        </a:p>
        <a:p>
          <a:pPr algn="l"/>
          <a:r>
            <a:rPr lang="sv-SE" sz="900">
              <a:solidFill>
                <a:schemeClr val="tx1"/>
              </a:solidFill>
            </a:rPr>
            <a:t>- Region (Folktandvården) </a:t>
          </a:r>
        </a:p>
        <a:p>
          <a:pPr algn="l"/>
          <a:r>
            <a:rPr lang="sv-SE" sz="900">
              <a:solidFill>
                <a:schemeClr val="tx1"/>
              </a:solidFill>
            </a:rPr>
            <a:t>- Privat drivna tandläkarmottagningar</a:t>
          </a:r>
        </a:p>
        <a:p>
          <a:pPr algn="l"/>
          <a:r>
            <a:rPr lang="sv-SE" sz="900">
              <a:solidFill>
                <a:schemeClr val="tx1"/>
              </a:solidFill>
            </a:rPr>
            <a:t>- Högskola</a:t>
          </a:r>
        </a:p>
        <a:p>
          <a:pPr algn="l"/>
          <a:r>
            <a:rPr lang="sv-SE" sz="900">
              <a:solidFill>
                <a:schemeClr val="tx1"/>
              </a:solidFill>
            </a:rPr>
            <a:t> </a:t>
          </a:r>
        </a:p>
        <a:p>
          <a:pPr algn="l"/>
          <a:r>
            <a:rPr lang="sv-SE" sz="900">
              <a:solidFill>
                <a:schemeClr val="tx1"/>
              </a:solidFill>
            </a:rPr>
            <a:t>På högskolor utförs behandlingar inom ramen för den kliniska undervisningen, samt viss specialisttandvård. Patientbesök på högskolor utgjorde 2024 mindre än 0,5 procent av alla besök, och dessa har därför helt exkluderats i tabellerna.</a:t>
          </a:r>
        </a:p>
        <a:p>
          <a:pPr algn="l"/>
          <a:endParaRPr lang="sv-SE" sz="900">
            <a:solidFill>
              <a:schemeClr val="tx1"/>
            </a:solidFill>
          </a:endParaRPr>
        </a:p>
        <a:p>
          <a:pPr algn="l"/>
          <a:endParaRPr lang="sv-SE" sz="900">
            <a:solidFill>
              <a:schemeClr val="tx1"/>
            </a:solidFill>
          </a:endParaRPr>
        </a:p>
        <a:p>
          <a:pPr algn="l"/>
          <a:endParaRPr lang="sv-SE" sz="9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434340</xdr:colOff>
      <xdr:row>0</xdr:row>
      <xdr:rowOff>93347</xdr:rowOff>
    </xdr:from>
    <xdr:to>
      <xdr:col>12</xdr:col>
      <xdr:colOff>139700</xdr:colOff>
      <xdr:row>3</xdr:row>
      <xdr:rowOff>57151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F02BB67-4012-445E-BEE1-9D89F6700B52}"/>
            </a:ext>
          </a:extLst>
        </xdr:cNvPr>
        <xdr:cNvSpPr/>
      </xdr:nvSpPr>
      <xdr:spPr>
        <a:xfrm>
          <a:off x="15953740" y="93347"/>
          <a:ext cx="2880360" cy="57340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437514</xdr:colOff>
      <xdr:row>3</xdr:row>
      <xdr:rowOff>183515</xdr:rowOff>
    </xdr:from>
    <xdr:to>
      <xdr:col>13</xdr:col>
      <xdr:colOff>-1</xdr:colOff>
      <xdr:row>20</xdr:row>
      <xdr:rowOff>0</xdr:rowOff>
    </xdr:to>
    <xdr:sp macro="" textlink="">
      <xdr:nvSpPr>
        <xdr:cNvPr id="3" name="Rektangel 2" descr="En form med information. Detta istället för en textruta.">
          <a:extLst>
            <a:ext uri="{FF2B5EF4-FFF2-40B4-BE49-F238E27FC236}">
              <a16:creationId xmlns:a16="http://schemas.microsoft.com/office/drawing/2014/main" id="{93F978AA-9AB7-48E8-B0E2-46085925E651}"/>
            </a:ext>
          </a:extLst>
        </xdr:cNvPr>
        <xdr:cNvSpPr/>
      </xdr:nvSpPr>
      <xdr:spPr>
        <a:xfrm>
          <a:off x="15952681" y="776182"/>
          <a:ext cx="4451985" cy="297031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900">
              <a:solidFill>
                <a:schemeClr val="tx1"/>
              </a:solidFill>
            </a:rPr>
            <a:t>En </a:t>
          </a:r>
          <a:r>
            <a:rPr lang="sv-SE" sz="900" b="1">
              <a:solidFill>
                <a:schemeClr val="tx1"/>
              </a:solidFill>
            </a:rPr>
            <a:t>basundersökning</a:t>
          </a:r>
          <a:r>
            <a:rPr lang="sv-SE" sz="900">
              <a:solidFill>
                <a:schemeClr val="tx1"/>
              </a:solidFill>
            </a:rPr>
            <a:t>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a:t>
          </a:r>
        </a:p>
        <a:p>
          <a:pPr algn="l"/>
          <a:endParaRPr lang="sv-SE" sz="900">
            <a:solidFill>
              <a:schemeClr val="tx1"/>
            </a:solidFill>
          </a:endParaRPr>
        </a:p>
        <a:p>
          <a:pPr algn="l"/>
          <a:r>
            <a:rPr lang="sv-SE" sz="900">
              <a:solidFill>
                <a:schemeClr val="tx1"/>
              </a:solidFill>
            </a:rPr>
            <a:t>Personer som har avlidit under 2022 och 2023 har exkluderats i den här statistiken.</a:t>
          </a:r>
        </a:p>
        <a:p>
          <a:pPr algn="l"/>
          <a:endParaRPr lang="sv-SE" sz="900">
            <a:solidFill>
              <a:schemeClr val="tx1"/>
            </a:solidFill>
          </a:endParaRPr>
        </a:p>
        <a:p>
          <a:pPr algn="l"/>
          <a:r>
            <a:rPr lang="sv-SE" sz="900">
              <a:solidFill>
                <a:schemeClr val="tx1"/>
              </a:solidFill>
            </a:rPr>
            <a:t>Vid beräkning av andel av befolkningen  har medelbefolkningen 2024 använts.</a:t>
          </a:r>
        </a:p>
        <a:p>
          <a:pPr algn="l"/>
          <a:endParaRPr lang="sv-SE" sz="900">
            <a:solidFill>
              <a:schemeClr val="tx1"/>
            </a:solidFill>
          </a:endParaRPr>
        </a:p>
        <a:p>
          <a:pPr algn="l"/>
          <a:r>
            <a:rPr lang="sv-SE" sz="900" b="1">
              <a:solidFill>
                <a:schemeClr val="tx1"/>
              </a:solidFill>
            </a:rPr>
            <a:t>Underskattning i de högsta åldersgrupperna</a:t>
          </a:r>
        </a:p>
        <a:p>
          <a:pPr algn="l"/>
          <a:r>
            <a:rPr lang="sv-SE" sz="900">
              <a:solidFill>
                <a:schemeClr val="tx1"/>
              </a:solidFill>
            </a:rPr>
            <a:t>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a:t>
          </a:r>
        </a:p>
        <a:p>
          <a:pPr algn="l"/>
          <a:endParaRPr lang="sv-SE" sz="900">
            <a:solidFill>
              <a:schemeClr val="tx1"/>
            </a:solidFill>
          </a:endParaRPr>
        </a:p>
        <a:p>
          <a:pPr algn="l"/>
          <a:endParaRPr lang="sv-SE" sz="900">
            <a:solidFill>
              <a:schemeClr val="tx1"/>
            </a:solidFill>
          </a:endParaRPr>
        </a:p>
      </xdr:txBody>
    </xdr:sp>
    <xdr:clientData/>
  </xdr:twoCellAnchor>
  <xdr:twoCellAnchor>
    <xdr:from>
      <xdr:col>10</xdr:col>
      <xdr:colOff>78316</xdr:colOff>
      <xdr:row>22</xdr:row>
      <xdr:rowOff>10583</xdr:rowOff>
    </xdr:from>
    <xdr:to>
      <xdr:col>14</xdr:col>
      <xdr:colOff>353483</xdr:colOff>
      <xdr:row>38</xdr:row>
      <xdr:rowOff>12699</xdr:rowOff>
    </xdr:to>
    <xdr:graphicFrame macro="">
      <xdr:nvGraphicFramePr>
        <xdr:cNvPr id="4" name="Excel Word-Staplat stapeldiagram">
          <a:extLst>
            <a:ext uri="{FF2B5EF4-FFF2-40B4-BE49-F238E27FC236}">
              <a16:creationId xmlns:a16="http://schemas.microsoft.com/office/drawing/2014/main" id="{E2B39410-A3FE-4409-8040-DD410A4A7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423334</xdr:colOff>
      <xdr:row>22</xdr:row>
      <xdr:rowOff>21167</xdr:rowOff>
    </xdr:from>
    <xdr:to>
      <xdr:col>18</xdr:col>
      <xdr:colOff>402167</xdr:colOff>
      <xdr:row>38</xdr:row>
      <xdr:rowOff>23283</xdr:rowOff>
    </xdr:to>
    <xdr:graphicFrame macro="">
      <xdr:nvGraphicFramePr>
        <xdr:cNvPr id="7" name="Excel Word-Staplat stapeldiagram">
          <a:extLst>
            <a:ext uri="{FF2B5EF4-FFF2-40B4-BE49-F238E27FC236}">
              <a16:creationId xmlns:a16="http://schemas.microsoft.com/office/drawing/2014/main" id="{5AB5C352-9015-458F-84AC-D9E00E8BCA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465667</xdr:colOff>
      <xdr:row>22</xdr:row>
      <xdr:rowOff>1</xdr:rowOff>
    </xdr:from>
    <xdr:to>
      <xdr:col>22</xdr:col>
      <xdr:colOff>465667</xdr:colOff>
      <xdr:row>38</xdr:row>
      <xdr:rowOff>2117</xdr:rowOff>
    </xdr:to>
    <xdr:graphicFrame macro="">
      <xdr:nvGraphicFramePr>
        <xdr:cNvPr id="8" name="Excel Word-Staplat stapeldiagram">
          <a:extLst>
            <a:ext uri="{FF2B5EF4-FFF2-40B4-BE49-F238E27FC236}">
              <a16:creationId xmlns:a16="http://schemas.microsoft.com/office/drawing/2014/main" id="{47C77D95-8CAA-46CC-B19C-F38D0B674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473849</xdr:colOff>
      <xdr:row>1</xdr:row>
      <xdr:rowOff>7268</xdr:rowOff>
    </xdr:from>
    <xdr:to>
      <xdr:col>17</xdr:col>
      <xdr:colOff>219074</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0CAFFB3-EC53-4DF5-83A7-D087845B6E78}"/>
            </a:ext>
          </a:extLst>
        </xdr:cNvPr>
        <xdr:cNvSpPr/>
      </xdr:nvSpPr>
      <xdr:spPr>
        <a:xfrm>
          <a:off x="10694174" y="178718"/>
          <a:ext cx="2640825" cy="43088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21166</xdr:colOff>
      <xdr:row>53</xdr:row>
      <xdr:rowOff>4032</xdr:rowOff>
    </xdr:from>
    <xdr:to>
      <xdr:col>4</xdr:col>
      <xdr:colOff>783166</xdr:colOff>
      <xdr:row>79</xdr:row>
      <xdr:rowOff>149175</xdr:rowOff>
    </xdr:to>
    <xdr:graphicFrame macro="">
      <xdr:nvGraphicFramePr>
        <xdr:cNvPr id="3" name="Excel Word-Liggande stapeldiagram">
          <a:extLst>
            <a:ext uri="{FF2B5EF4-FFF2-40B4-BE49-F238E27FC236}">
              <a16:creationId xmlns:a16="http://schemas.microsoft.com/office/drawing/2014/main" id="{EAC01C8E-4176-421F-9FB0-4231A56B87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867833</xdr:colOff>
      <xdr:row>53</xdr:row>
      <xdr:rowOff>9072</xdr:rowOff>
    </xdr:from>
    <xdr:to>
      <xdr:col>9</xdr:col>
      <xdr:colOff>317499</xdr:colOff>
      <xdr:row>79</xdr:row>
      <xdr:rowOff>154214</xdr:rowOff>
    </xdr:to>
    <xdr:graphicFrame macro="">
      <xdr:nvGraphicFramePr>
        <xdr:cNvPr id="4" name="Excel Word-Liggande stapeldiagram">
          <a:extLst>
            <a:ext uri="{FF2B5EF4-FFF2-40B4-BE49-F238E27FC236}">
              <a16:creationId xmlns:a16="http://schemas.microsoft.com/office/drawing/2014/main" id="{E906EFC7-472C-4B93-9936-1F9D544ABD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381000</xdr:colOff>
      <xdr:row>53</xdr:row>
      <xdr:rowOff>30241</xdr:rowOff>
    </xdr:from>
    <xdr:to>
      <xdr:col>15</xdr:col>
      <xdr:colOff>254000</xdr:colOff>
      <xdr:row>80</xdr:row>
      <xdr:rowOff>0</xdr:rowOff>
    </xdr:to>
    <xdr:graphicFrame macro="">
      <xdr:nvGraphicFramePr>
        <xdr:cNvPr id="5" name="Excel Word-Liggande stapeldiagram">
          <a:extLst>
            <a:ext uri="{FF2B5EF4-FFF2-40B4-BE49-F238E27FC236}">
              <a16:creationId xmlns:a16="http://schemas.microsoft.com/office/drawing/2014/main" id="{5EEF017D-3B7C-4EDB-86A4-FBACA75F66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214206</xdr:colOff>
      <xdr:row>3</xdr:row>
      <xdr:rowOff>73238</xdr:rowOff>
    </xdr:from>
    <xdr:to>
      <xdr:col>13</xdr:col>
      <xdr:colOff>523875</xdr:colOff>
      <xdr:row>4</xdr:row>
      <xdr:rowOff>84667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A6785CD-2FBE-4E6D-A8AD-F7A44EBF66D6}"/>
            </a:ext>
          </a:extLst>
        </xdr:cNvPr>
        <xdr:cNvSpPr/>
      </xdr:nvSpPr>
      <xdr:spPr>
        <a:xfrm>
          <a:off x="8843856" y="682838"/>
          <a:ext cx="2595669" cy="39242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28222</xdr:colOff>
      <xdr:row>8</xdr:row>
      <xdr:rowOff>181680</xdr:rowOff>
    </xdr:from>
    <xdr:to>
      <xdr:col>4</xdr:col>
      <xdr:colOff>28222</xdr:colOff>
      <xdr:row>21</xdr:row>
      <xdr:rowOff>169331</xdr:rowOff>
    </xdr:to>
    <xdr:graphicFrame macro="">
      <xdr:nvGraphicFramePr>
        <xdr:cNvPr id="5" name="Excel Word-Stapeldiagram">
          <a:extLst>
            <a:ext uri="{FF2B5EF4-FFF2-40B4-BE49-F238E27FC236}">
              <a16:creationId xmlns:a16="http://schemas.microsoft.com/office/drawing/2014/main" id="{9A5BCAA7-7A21-4E98-8BD9-E457D48848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68086</xdr:colOff>
      <xdr:row>9</xdr:row>
      <xdr:rowOff>8114</xdr:rowOff>
    </xdr:from>
    <xdr:to>
      <xdr:col>8</xdr:col>
      <xdr:colOff>825499</xdr:colOff>
      <xdr:row>22</xdr:row>
      <xdr:rowOff>7055</xdr:rowOff>
    </xdr:to>
    <xdr:graphicFrame macro="">
      <xdr:nvGraphicFramePr>
        <xdr:cNvPr id="7" name="Excel Word-Staplat stapeldiagram">
          <a:extLst>
            <a:ext uri="{FF2B5EF4-FFF2-40B4-BE49-F238E27FC236}">
              <a16:creationId xmlns:a16="http://schemas.microsoft.com/office/drawing/2014/main" id="{220A809A-BB02-450A-91DE-265EB86519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318629</xdr:colOff>
      <xdr:row>0</xdr:row>
      <xdr:rowOff>102304</xdr:rowOff>
    </xdr:from>
    <xdr:to>
      <xdr:col>9</xdr:col>
      <xdr:colOff>1018822</xdr:colOff>
      <xdr:row>2</xdr:row>
      <xdr:rowOff>112889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2224B00-BC4C-46A9-8023-682011F367A7}"/>
            </a:ext>
          </a:extLst>
        </xdr:cNvPr>
        <xdr:cNvSpPr/>
      </xdr:nvSpPr>
      <xdr:spPr>
        <a:xfrm>
          <a:off x="8347851" y="102304"/>
          <a:ext cx="2915638" cy="39158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343324</xdr:colOff>
      <xdr:row>3</xdr:row>
      <xdr:rowOff>81562</xdr:rowOff>
    </xdr:from>
    <xdr:to>
      <xdr:col>10</xdr:col>
      <xdr:colOff>0</xdr:colOff>
      <xdr:row>16</xdr:row>
      <xdr:rowOff>140405</xdr:rowOff>
    </xdr:to>
    <xdr:sp macro="" textlink="">
      <xdr:nvSpPr>
        <xdr:cNvPr id="3" name="Rektangel 2" descr="En form med information. Detta istället för en textruta.">
          <a:extLst>
            <a:ext uri="{FF2B5EF4-FFF2-40B4-BE49-F238E27FC236}">
              <a16:creationId xmlns:a16="http://schemas.microsoft.com/office/drawing/2014/main" id="{658B90C9-9210-4643-8FE7-3D02EEFE4426}"/>
            </a:ext>
          </a:extLst>
        </xdr:cNvPr>
        <xdr:cNvSpPr/>
      </xdr:nvSpPr>
      <xdr:spPr>
        <a:xfrm>
          <a:off x="8372546" y="674229"/>
          <a:ext cx="3029232" cy="243656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chemeClr val="tx1"/>
              </a:solidFill>
              <a:effectLst/>
              <a:latin typeface="+mn-lt"/>
              <a:ea typeface="+mn-ea"/>
              <a:cs typeface="+mn-cs"/>
            </a:rPr>
            <a:t>Vårdgivarkategori</a:t>
          </a:r>
          <a:endParaRPr lang="sv-SE" sz="900">
            <a:solidFill>
              <a:schemeClr val="tx1"/>
            </a:solidFill>
            <a:effectLst/>
          </a:endParaRPr>
        </a:p>
        <a:p>
          <a:r>
            <a:rPr lang="sv-SE" sz="900">
              <a:solidFill>
                <a:schemeClr val="tx1"/>
              </a:solidFill>
              <a:effectLst/>
              <a:latin typeface="+mn-lt"/>
              <a:ea typeface="+mn-ea"/>
              <a:cs typeface="+mn-cs"/>
            </a:rPr>
            <a:t>Det finns tre olika vårdgivarkategorier:</a:t>
          </a:r>
          <a:endParaRPr lang="sv-SE" sz="900">
            <a:solidFill>
              <a:schemeClr val="tx1"/>
            </a:solidFill>
            <a:effectLst/>
          </a:endParaRPr>
        </a:p>
        <a:p>
          <a:r>
            <a:rPr lang="sv-SE" sz="900">
              <a:solidFill>
                <a:schemeClr val="tx1"/>
              </a:solidFill>
              <a:effectLst/>
              <a:latin typeface="+mn-lt"/>
              <a:ea typeface="+mn-ea"/>
              <a:cs typeface="+mn-cs"/>
            </a:rPr>
            <a:t>- Region (Folktandvården)</a:t>
          </a:r>
          <a:r>
            <a:rPr lang="sv-SE" sz="900" baseline="0">
              <a:solidFill>
                <a:schemeClr val="tx1"/>
              </a:solidFill>
              <a:effectLst/>
              <a:latin typeface="+mn-lt"/>
              <a:ea typeface="+mn-ea"/>
              <a:cs typeface="+mn-cs"/>
            </a:rPr>
            <a:t> </a:t>
          </a:r>
          <a:endParaRPr lang="sv-SE" sz="900">
            <a:solidFill>
              <a:schemeClr val="tx1"/>
            </a:solidFill>
            <a:effectLst/>
          </a:endParaRPr>
        </a:p>
        <a:p>
          <a:r>
            <a:rPr lang="sv-SE" sz="900" baseline="0">
              <a:solidFill>
                <a:schemeClr val="tx1"/>
              </a:solidFill>
              <a:effectLst/>
              <a:latin typeface="+mn-lt"/>
              <a:ea typeface="+mn-ea"/>
              <a:cs typeface="+mn-cs"/>
            </a:rPr>
            <a:t>- Privat drivna tandläkarmottagningar</a:t>
          </a:r>
          <a:endParaRPr lang="sv-SE" sz="900">
            <a:solidFill>
              <a:schemeClr val="tx1"/>
            </a:solidFill>
            <a:effectLst/>
          </a:endParaRPr>
        </a:p>
        <a:p>
          <a:r>
            <a:rPr lang="sv-SE" sz="900" baseline="0">
              <a:solidFill>
                <a:schemeClr val="tx1"/>
              </a:solidFill>
              <a:effectLst/>
              <a:latin typeface="+mn-lt"/>
              <a:ea typeface="+mn-ea"/>
              <a:cs typeface="+mn-cs"/>
            </a:rPr>
            <a:t>- Högskola</a:t>
          </a:r>
          <a:endParaRPr lang="sv-SE" sz="900">
            <a:solidFill>
              <a:schemeClr val="tx1"/>
            </a:solidFill>
            <a:effectLst/>
          </a:endParaRPr>
        </a:p>
        <a:p>
          <a:r>
            <a:rPr lang="sv-SE" sz="900">
              <a:solidFill>
                <a:schemeClr val="tx1"/>
              </a:solidFill>
              <a:effectLst/>
              <a:latin typeface="+mn-lt"/>
              <a:ea typeface="+mn-ea"/>
              <a:cs typeface="+mn-cs"/>
            </a:rPr>
            <a:t> </a:t>
          </a:r>
          <a:endParaRPr lang="sv-SE" sz="900">
            <a:solidFill>
              <a:schemeClr val="tx1"/>
            </a:solidFill>
            <a:effectLst/>
          </a:endParaRPr>
        </a:p>
        <a:p>
          <a:r>
            <a:rPr lang="sv-SE" sz="900" baseline="0">
              <a:solidFill>
                <a:schemeClr val="tx1"/>
              </a:solidFill>
              <a:effectLst/>
              <a:latin typeface="+mn-lt"/>
              <a:ea typeface="+mn-ea"/>
              <a:cs typeface="+mn-cs"/>
            </a:rPr>
            <a:t>På högskolor utförs behandlingar inom ramen för den kliniska undervisningen, samt viss specialisttandvård. Patientbesök på högskolor utgjorde 2023 mindre än 0,5 procent av alla besök, och dessa har därför helt exkluderats i tabellerna.</a:t>
          </a:r>
          <a:endParaRPr lang="sv-SE" sz="900">
            <a:solidFill>
              <a:schemeClr val="tx1"/>
            </a:solidFill>
            <a:effectLst/>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17</xdr:col>
      <xdr:colOff>4587</xdr:colOff>
      <xdr:row>0</xdr:row>
      <xdr:rowOff>152400</xdr:rowOff>
    </xdr:from>
    <xdr:to>
      <xdr:col>21</xdr:col>
      <xdr:colOff>228600</xdr:colOff>
      <xdr:row>2</xdr:row>
      <xdr:rowOff>204611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F69CB0E-8F8A-4E94-ABA9-253E52225720}"/>
            </a:ext>
          </a:extLst>
        </xdr:cNvPr>
        <xdr:cNvSpPr/>
      </xdr:nvSpPr>
      <xdr:spPr>
        <a:xfrm>
          <a:off x="11377437" y="152400"/>
          <a:ext cx="2614788" cy="44273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16</xdr:col>
      <xdr:colOff>620889</xdr:colOff>
      <xdr:row>3</xdr:row>
      <xdr:rowOff>141111</xdr:rowOff>
    </xdr:from>
    <xdr:to>
      <xdr:col>20</xdr:col>
      <xdr:colOff>627239</xdr:colOff>
      <xdr:row>15</xdr:row>
      <xdr:rowOff>94545</xdr:rowOff>
    </xdr:to>
    <xdr:sp macro="" textlink="">
      <xdr:nvSpPr>
        <xdr:cNvPr id="3" name="Rektangel 2" descr="En form med information. Detta istället för en textruta.">
          <a:extLst>
            <a:ext uri="{FF2B5EF4-FFF2-40B4-BE49-F238E27FC236}">
              <a16:creationId xmlns:a16="http://schemas.microsoft.com/office/drawing/2014/main" id="{EE57485B-0735-48B7-A738-1607DC259175}"/>
            </a:ext>
          </a:extLst>
        </xdr:cNvPr>
        <xdr:cNvSpPr/>
      </xdr:nvSpPr>
      <xdr:spPr>
        <a:xfrm>
          <a:off x="12474222" y="733778"/>
          <a:ext cx="2659239" cy="21971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0">
              <a:solidFill>
                <a:schemeClr val="tx1"/>
              </a:solidFill>
              <a:effectLst/>
              <a:latin typeface="+mn-lt"/>
              <a:ea typeface="+mn-ea"/>
              <a:cs typeface="+mn-cs"/>
            </a:rPr>
            <a:t>En </a:t>
          </a:r>
          <a:r>
            <a:rPr lang="sv-SE" sz="900" b="1">
              <a:solidFill>
                <a:schemeClr val="tx1"/>
              </a:solidFill>
              <a:effectLst/>
              <a:latin typeface="+mn-lt"/>
              <a:ea typeface="+mn-ea"/>
              <a:cs typeface="+mn-cs"/>
            </a:rPr>
            <a:t>percentil</a:t>
          </a:r>
          <a:r>
            <a:rPr lang="sv-SE" sz="900" b="0">
              <a:solidFill>
                <a:schemeClr val="tx1"/>
              </a:solidFill>
              <a:effectLst/>
              <a:latin typeface="+mn-lt"/>
              <a:ea typeface="+mn-ea"/>
              <a:cs typeface="+mn-cs"/>
            </a:rPr>
            <a:t> är det värde på en variabel nedanför vilken en viss procent av observationerna av variabeln hamnar. Till exempel är den tionde percentilen, P10 , det värde som delar observationsvärden så att 10 procent av dem är mindre än P10 och 90 procent är större.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8464</xdr:colOff>
      <xdr:row>0</xdr:row>
      <xdr:rowOff>163337</xdr:rowOff>
    </xdr:from>
    <xdr:to>
      <xdr:col>19</xdr:col>
      <xdr:colOff>514350</xdr:colOff>
      <xdr:row>2</xdr:row>
      <xdr:rowOff>190500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1229D41-B260-43C6-A252-886B71E2442A}"/>
            </a:ext>
          </a:extLst>
        </xdr:cNvPr>
        <xdr:cNvSpPr/>
      </xdr:nvSpPr>
      <xdr:spPr>
        <a:xfrm>
          <a:off x="10381189" y="163337"/>
          <a:ext cx="3172886" cy="41768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9875</xdr:colOff>
      <xdr:row>3</xdr:row>
      <xdr:rowOff>136173</xdr:rowOff>
    </xdr:from>
    <xdr:to>
      <xdr:col>21</xdr:col>
      <xdr:colOff>99836</xdr:colOff>
      <xdr:row>19</xdr:row>
      <xdr:rowOff>166511</xdr:rowOff>
    </xdr:to>
    <xdr:sp macro="" textlink="">
      <xdr:nvSpPr>
        <xdr:cNvPr id="3" name="Rektangel 2" descr="En form med information. Detta istället för en textruta.">
          <a:extLst>
            <a:ext uri="{FF2B5EF4-FFF2-40B4-BE49-F238E27FC236}">
              <a16:creationId xmlns:a16="http://schemas.microsoft.com/office/drawing/2014/main" id="{25AEAC7F-9150-43D2-AD9A-13E098EDF1C0}"/>
            </a:ext>
          </a:extLst>
        </xdr:cNvPr>
        <xdr:cNvSpPr/>
      </xdr:nvSpPr>
      <xdr:spPr>
        <a:xfrm>
          <a:off x="10382600" y="745773"/>
          <a:ext cx="3823761" cy="303071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chemeClr val="tx1"/>
              </a:solidFill>
              <a:effectLst/>
              <a:latin typeface="+mn-lt"/>
              <a:ea typeface="+mn-ea"/>
              <a:cs typeface="+mn-cs"/>
            </a:rPr>
            <a:t>Akutbesök</a:t>
          </a:r>
          <a:endParaRPr lang="sv-SE" sz="900">
            <a:solidFill>
              <a:schemeClr val="tx1"/>
            </a:solidFill>
            <a:effectLst/>
          </a:endParaRPr>
        </a:p>
        <a:p>
          <a:r>
            <a:rPr lang="sv-SE" sz="900" b="0" baseline="0">
              <a:solidFill>
                <a:schemeClr val="tx1"/>
              </a:solidFill>
              <a:effectLst/>
              <a:latin typeface="+mn-lt"/>
              <a:ea typeface="+mn-ea"/>
              <a:cs typeface="+mn-cs"/>
            </a:rPr>
            <a:t>I den här statistikredovisningen har personer som endast gör akutbesök hos tandvården definierats som de individer som under en ettårs- (2024), tvåårs- (2023</a:t>
          </a:r>
          <a:r>
            <a:rPr lang="sv-SE" sz="900">
              <a:solidFill>
                <a:schemeClr val="tx1"/>
              </a:solidFill>
              <a:effectLst/>
              <a:latin typeface="+mn-lt"/>
              <a:ea typeface="+mn-ea"/>
              <a:cs typeface="+mn-cs"/>
            </a:rPr>
            <a:t>–2024) </a:t>
          </a:r>
          <a:r>
            <a:rPr lang="sv-SE" sz="900" b="0" baseline="0">
              <a:solidFill>
                <a:schemeClr val="tx1"/>
              </a:solidFill>
              <a:effectLst/>
              <a:latin typeface="+mn-lt"/>
              <a:ea typeface="+mn-ea"/>
              <a:cs typeface="+mn-cs"/>
            </a:rPr>
            <a:t>eller treårsperiod (2022</a:t>
          </a:r>
          <a:r>
            <a:rPr lang="sv-SE" sz="900">
              <a:solidFill>
                <a:schemeClr val="tx1"/>
              </a:solidFill>
              <a:effectLst/>
              <a:latin typeface="+mn-lt"/>
              <a:ea typeface="+mn-ea"/>
              <a:cs typeface="+mn-cs"/>
            </a:rPr>
            <a:t>–2024) </a:t>
          </a:r>
          <a:r>
            <a:rPr lang="sv-SE" sz="900" b="0" baseline="0">
              <a:solidFill>
                <a:schemeClr val="tx1"/>
              </a:solidFill>
              <a:effectLst/>
              <a:latin typeface="+mn-lt"/>
              <a:ea typeface="+mn-ea"/>
              <a:cs typeface="+mn-cs"/>
            </a:rPr>
            <a:t>fått en akutåtgärd utförd. Samtidigt har de under en treårsperiod (2022</a:t>
          </a:r>
          <a:r>
            <a:rPr lang="sv-SE" sz="900">
              <a:solidFill>
                <a:schemeClr val="tx1"/>
              </a:solidFill>
              <a:effectLst/>
              <a:latin typeface="+mn-lt"/>
              <a:ea typeface="+mn-ea"/>
              <a:cs typeface="+mn-cs"/>
            </a:rPr>
            <a:t>–2024)</a:t>
          </a:r>
          <a:r>
            <a:rPr lang="sv-SE" sz="900" baseline="0">
              <a:solidFill>
                <a:schemeClr val="tx1"/>
              </a:solidFill>
              <a:effectLst/>
              <a:latin typeface="+mn-lt"/>
              <a:ea typeface="+mn-ea"/>
              <a:cs typeface="+mn-cs"/>
            </a:rPr>
            <a:t> inte genomgått någon basundersökningsåtgärd eller behandling som kräver planering och flera besök. På så sätt har en patientgrupp tagits fram som förefaller att enbart besöka tandvården vid besvär som behöver åtgärdas omgående och som dessutom inte genomgår några andra åtgärder. </a:t>
          </a:r>
          <a:endParaRPr lang="sv-SE" sz="900">
            <a:solidFill>
              <a:schemeClr val="tx1"/>
            </a:solidFill>
            <a:effectLst/>
          </a:endParaRPr>
        </a:p>
        <a:p>
          <a:endParaRPr lang="sv-SE" sz="900" b="0" baseline="0">
            <a:solidFill>
              <a:schemeClr val="tx1"/>
            </a:solidFill>
            <a:effectLst/>
            <a:latin typeface="+mn-lt"/>
            <a:ea typeface="+mn-ea"/>
            <a:cs typeface="+mn-cs"/>
          </a:endParaRPr>
        </a:p>
        <a:p>
          <a:r>
            <a:rPr lang="sv-SE" sz="900" b="0" baseline="0">
              <a:solidFill>
                <a:schemeClr val="tx1"/>
              </a:solidFill>
              <a:effectLst/>
              <a:latin typeface="+mn-lt"/>
              <a:ea typeface="+mn-ea"/>
              <a:cs typeface="+mn-cs"/>
            </a:rPr>
            <a:t>För att se vilka åtgärder som har inkluderats och vilka som har exkluderats se fliken Kodlista.</a:t>
          </a:r>
          <a:endParaRPr lang="sv-SE" sz="900">
            <a:solidFill>
              <a:schemeClr val="tx1"/>
            </a:solidFill>
            <a:effectLst/>
          </a:endParaRPr>
        </a:p>
        <a:p>
          <a:endParaRPr lang="sv-SE" sz="900" b="0">
            <a:solidFill>
              <a:schemeClr val="tx1"/>
            </a:solidFill>
            <a:effectLst/>
            <a:latin typeface="+mn-lt"/>
            <a:ea typeface="+mn-ea"/>
            <a:cs typeface="+mn-cs"/>
          </a:endParaRPr>
        </a:p>
        <a:p>
          <a:r>
            <a:rPr lang="sv-SE" sz="900" b="0">
              <a:solidFill>
                <a:schemeClr val="tx1"/>
              </a:solidFill>
              <a:effectLst/>
              <a:latin typeface="+mn-lt"/>
              <a:ea typeface="+mn-ea"/>
              <a:cs typeface="+mn-cs"/>
            </a:rPr>
            <a:t>Personer som har avlidit under 2022 och 2023 har exkluderats i den här statistiken.</a:t>
          </a:r>
          <a:r>
            <a:rPr lang="sv-SE" sz="900" b="0" baseline="0">
              <a:solidFill>
                <a:schemeClr val="tx1"/>
              </a:solidFill>
              <a:effectLst/>
              <a:latin typeface="+mn-lt"/>
              <a:ea typeface="+mn-ea"/>
              <a:cs typeface="+mn-cs"/>
            </a:rPr>
            <a:t> </a:t>
          </a:r>
          <a:r>
            <a:rPr lang="sv-SE" sz="900" b="0">
              <a:solidFill>
                <a:schemeClr val="tx1"/>
              </a:solidFill>
              <a:effectLst/>
              <a:latin typeface="+mn-lt"/>
              <a:ea typeface="+mn-ea"/>
              <a:cs typeface="+mn-cs"/>
            </a:rPr>
            <a:t>Vid beräkning av andel av befolkningen har medelbefolkningen 2024 använts.</a:t>
          </a:r>
          <a:endParaRPr lang="sv-SE">
            <a:solidFill>
              <a:schemeClr val="tx1"/>
            </a:solidFill>
            <a:effectLs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22452</xdr:colOff>
      <xdr:row>1</xdr:row>
      <xdr:rowOff>7483</xdr:rowOff>
    </xdr:from>
    <xdr:to>
      <xdr:col>18</xdr:col>
      <xdr:colOff>190500</xdr:colOff>
      <xdr:row>3</xdr:row>
      <xdr:rowOff>454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AC92584-39F4-4517-B1A5-22DF3562DC41}"/>
            </a:ext>
          </a:extLst>
        </xdr:cNvPr>
        <xdr:cNvSpPr/>
      </xdr:nvSpPr>
      <xdr:spPr>
        <a:xfrm>
          <a:off x="10109427" y="178933"/>
          <a:ext cx="2835048" cy="43112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13</xdr:col>
      <xdr:colOff>2042</xdr:colOff>
      <xdr:row>4</xdr:row>
      <xdr:rowOff>1362</xdr:rowOff>
    </xdr:from>
    <xdr:to>
      <xdr:col>18</xdr:col>
      <xdr:colOff>532946</xdr:colOff>
      <xdr:row>27</xdr:row>
      <xdr:rowOff>44452</xdr:rowOff>
    </xdr:to>
    <xdr:sp macro="" textlink="">
      <xdr:nvSpPr>
        <xdr:cNvPr id="3" name="Rektangel 2" descr="En form med information. Detta istället för en textruta.">
          <a:extLst>
            <a:ext uri="{FF2B5EF4-FFF2-40B4-BE49-F238E27FC236}">
              <a16:creationId xmlns:a16="http://schemas.microsoft.com/office/drawing/2014/main" id="{334DDA03-7046-42AB-8D7F-1D70766886D6}"/>
            </a:ext>
          </a:extLst>
        </xdr:cNvPr>
        <xdr:cNvSpPr/>
      </xdr:nvSpPr>
      <xdr:spPr>
        <a:xfrm>
          <a:off x="10089017" y="1001487"/>
          <a:ext cx="3197904" cy="398644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chemeClr val="tx1"/>
              </a:solidFill>
              <a:effectLst/>
              <a:latin typeface="+mn-lt"/>
              <a:ea typeface="+mn-ea"/>
              <a:cs typeface="+mn-cs"/>
            </a:rPr>
            <a:t>Akutbesök</a:t>
          </a:r>
          <a:endParaRPr lang="sv-SE" sz="900">
            <a:solidFill>
              <a:schemeClr val="tx1"/>
            </a:solidFill>
            <a:effectLst/>
          </a:endParaRPr>
        </a:p>
        <a:p>
          <a:r>
            <a:rPr lang="sv-SE" sz="900" b="0" baseline="0">
              <a:solidFill>
                <a:schemeClr val="tx1"/>
              </a:solidFill>
              <a:effectLst/>
              <a:latin typeface="+mn-lt"/>
              <a:ea typeface="+mn-ea"/>
              <a:cs typeface="+mn-cs"/>
            </a:rPr>
            <a:t>I den här statistikredovisningen har personer som endast gör akutbesök hos tandvården definierats som de individer som under en ettårs- (2024), tvåårs- (2023</a:t>
          </a:r>
          <a:r>
            <a:rPr lang="sv-SE" sz="900">
              <a:solidFill>
                <a:schemeClr val="tx1"/>
              </a:solidFill>
              <a:effectLst/>
              <a:latin typeface="+mn-lt"/>
              <a:ea typeface="+mn-ea"/>
              <a:cs typeface="+mn-cs"/>
            </a:rPr>
            <a:t>–2024) </a:t>
          </a:r>
          <a:r>
            <a:rPr lang="sv-SE" sz="900" b="0" baseline="0">
              <a:solidFill>
                <a:schemeClr val="tx1"/>
              </a:solidFill>
              <a:effectLst/>
              <a:latin typeface="+mn-lt"/>
              <a:ea typeface="+mn-ea"/>
              <a:cs typeface="+mn-cs"/>
            </a:rPr>
            <a:t>eller treårsperiod (2022</a:t>
          </a:r>
          <a:r>
            <a:rPr lang="sv-SE" sz="900">
              <a:solidFill>
                <a:schemeClr val="tx1"/>
              </a:solidFill>
              <a:effectLst/>
              <a:latin typeface="+mn-lt"/>
              <a:ea typeface="+mn-ea"/>
              <a:cs typeface="+mn-cs"/>
            </a:rPr>
            <a:t>–2024) </a:t>
          </a:r>
          <a:r>
            <a:rPr lang="sv-SE" sz="900" b="0" baseline="0">
              <a:solidFill>
                <a:schemeClr val="tx1"/>
              </a:solidFill>
              <a:effectLst/>
              <a:latin typeface="+mn-lt"/>
              <a:ea typeface="+mn-ea"/>
              <a:cs typeface="+mn-cs"/>
            </a:rPr>
            <a:t>fått en akutåtgärd utförd. Samtidigt har de under en treårsperiod (2022</a:t>
          </a:r>
          <a:r>
            <a:rPr lang="sv-SE" sz="900">
              <a:solidFill>
                <a:schemeClr val="tx1"/>
              </a:solidFill>
              <a:effectLst/>
              <a:latin typeface="+mn-lt"/>
              <a:ea typeface="+mn-ea"/>
              <a:cs typeface="+mn-cs"/>
            </a:rPr>
            <a:t>–2024)</a:t>
          </a:r>
          <a:r>
            <a:rPr lang="sv-SE" sz="900" baseline="0">
              <a:solidFill>
                <a:schemeClr val="tx1"/>
              </a:solidFill>
              <a:effectLst/>
              <a:latin typeface="+mn-lt"/>
              <a:ea typeface="+mn-ea"/>
              <a:cs typeface="+mn-cs"/>
            </a:rPr>
            <a:t> inte genomgått någon basundersökningsåtgärd eller behandling som kräver planering och flera besök. </a:t>
          </a:r>
        </a:p>
        <a:p>
          <a:endParaRPr lang="sv-SE" sz="900" baseline="0">
            <a:solidFill>
              <a:schemeClr val="tx1"/>
            </a:solidFill>
            <a:effectLst/>
            <a:latin typeface="+mn-lt"/>
            <a:ea typeface="+mn-ea"/>
            <a:cs typeface="+mn-cs"/>
          </a:endParaRPr>
        </a:p>
        <a:p>
          <a:r>
            <a:rPr lang="sv-SE" sz="900" baseline="0">
              <a:solidFill>
                <a:schemeClr val="tx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900">
            <a:solidFill>
              <a:schemeClr val="tx1"/>
            </a:solidFill>
            <a:effectLst/>
          </a:endParaRPr>
        </a:p>
        <a:p>
          <a:r>
            <a:rPr lang="sv-SE" sz="900" b="0" baseline="0">
              <a:solidFill>
                <a:schemeClr val="tx1"/>
              </a:solidFill>
              <a:effectLst/>
              <a:latin typeface="+mn-lt"/>
              <a:ea typeface="+mn-ea"/>
              <a:cs typeface="+mn-cs"/>
            </a:rPr>
            <a:t>För att se vilka åtgärder som har inkluderats och vilka som har exkluderats se fliken Kodlista.</a:t>
          </a:r>
        </a:p>
        <a:p>
          <a:endParaRPr lang="sv-SE" sz="900">
            <a:solidFill>
              <a:schemeClr val="tx1"/>
            </a:solidFill>
            <a:effectLst/>
          </a:endParaRPr>
        </a:p>
        <a:p>
          <a:r>
            <a:rPr lang="sv-SE" sz="900" b="0">
              <a:solidFill>
                <a:schemeClr val="tx1"/>
              </a:solidFill>
              <a:effectLst/>
              <a:latin typeface="+mn-lt"/>
              <a:ea typeface="+mn-ea"/>
              <a:cs typeface="+mn-cs"/>
            </a:rPr>
            <a:t>Personer som har avlidit under 2022 och 2023 har exkluderats i den här statistiken.</a:t>
          </a:r>
        </a:p>
        <a:p>
          <a:endParaRPr lang="sv-SE" sz="900">
            <a:solidFill>
              <a:schemeClr val="tx1"/>
            </a:solidFill>
            <a:effectLst/>
          </a:endParaRPr>
        </a:p>
        <a:p>
          <a:r>
            <a:rPr lang="sv-SE" sz="900" b="0">
              <a:solidFill>
                <a:schemeClr val="tx1"/>
              </a:solidFill>
              <a:effectLst/>
              <a:latin typeface="+mn-lt"/>
              <a:ea typeface="+mn-ea"/>
              <a:cs typeface="+mn-cs"/>
            </a:rPr>
            <a:t>Vid beräkning av andel av befolkningen har medelbefolkningen 2024 använts.</a:t>
          </a:r>
          <a:endParaRPr lang="sv-SE" sz="900">
            <a:solidFill>
              <a:schemeClr val="tx1"/>
            </a:solidFill>
            <a:effectLst/>
          </a:endParaRPr>
        </a:p>
      </xdr:txBody>
    </xdr:sp>
    <xdr:clientData/>
  </xdr:twoCellAnchor>
  <xdr:twoCellAnchor>
    <xdr:from>
      <xdr:col>0</xdr:col>
      <xdr:colOff>18143</xdr:colOff>
      <xdr:row>53</xdr:row>
      <xdr:rowOff>0</xdr:rowOff>
    </xdr:from>
    <xdr:to>
      <xdr:col>4</xdr:col>
      <xdr:colOff>176438</xdr:colOff>
      <xdr:row>79</xdr:row>
      <xdr:rowOff>18143</xdr:rowOff>
    </xdr:to>
    <xdr:graphicFrame macro="">
      <xdr:nvGraphicFramePr>
        <xdr:cNvPr id="4" name="Excel Word-Liggande staplat stapeldiagram">
          <a:extLst>
            <a:ext uri="{FF2B5EF4-FFF2-40B4-BE49-F238E27FC236}">
              <a16:creationId xmlns:a16="http://schemas.microsoft.com/office/drawing/2014/main" id="{CE903C77-9E69-48D7-8C9C-229240BA03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199570</xdr:colOff>
      <xdr:row>53</xdr:row>
      <xdr:rowOff>0</xdr:rowOff>
    </xdr:from>
    <xdr:to>
      <xdr:col>7</xdr:col>
      <xdr:colOff>920294</xdr:colOff>
      <xdr:row>79</xdr:row>
      <xdr:rowOff>18143</xdr:rowOff>
    </xdr:to>
    <xdr:graphicFrame macro="">
      <xdr:nvGraphicFramePr>
        <xdr:cNvPr id="5" name="Excel Word-Liggande staplat stapeldiagram">
          <a:extLst>
            <a:ext uri="{FF2B5EF4-FFF2-40B4-BE49-F238E27FC236}">
              <a16:creationId xmlns:a16="http://schemas.microsoft.com/office/drawing/2014/main" id="{484EB5B4-6DAC-48EE-8F0D-BEC48B16D8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9072</xdr:colOff>
      <xdr:row>52</xdr:row>
      <xdr:rowOff>172356</xdr:rowOff>
    </xdr:from>
    <xdr:to>
      <xdr:col>13</xdr:col>
      <xdr:colOff>230867</xdr:colOff>
      <xdr:row>79</xdr:row>
      <xdr:rowOff>18142</xdr:rowOff>
    </xdr:to>
    <xdr:graphicFrame macro="">
      <xdr:nvGraphicFramePr>
        <xdr:cNvPr id="6" name="Excel Word-Liggande staplat stapeldiagram">
          <a:extLst>
            <a:ext uri="{FF2B5EF4-FFF2-40B4-BE49-F238E27FC236}">
              <a16:creationId xmlns:a16="http://schemas.microsoft.com/office/drawing/2014/main" id="{47B30DF7-181D-417F-8681-93FE8C2FA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18</xdr:col>
      <xdr:colOff>10935</xdr:colOff>
      <xdr:row>0</xdr:row>
      <xdr:rowOff>166159</xdr:rowOff>
    </xdr:from>
    <xdr:to>
      <xdr:col>22</xdr:col>
      <xdr:colOff>327378</xdr:colOff>
      <xdr:row>2</xdr:row>
      <xdr:rowOff>201084</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903CAF27-E5A2-4CA6-873B-C24DE6F028D6}"/>
            </a:ext>
          </a:extLst>
        </xdr:cNvPr>
        <xdr:cNvSpPr/>
      </xdr:nvSpPr>
      <xdr:spPr>
        <a:xfrm>
          <a:off x="12850635" y="166159"/>
          <a:ext cx="2450043" cy="425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18</xdr:col>
      <xdr:colOff>6350</xdr:colOff>
      <xdr:row>4</xdr:row>
      <xdr:rowOff>3527</xdr:rowOff>
    </xdr:from>
    <xdr:to>
      <xdr:col>23</xdr:col>
      <xdr:colOff>207080</xdr:colOff>
      <xdr:row>23</xdr:row>
      <xdr:rowOff>161219</xdr:rowOff>
    </xdr:to>
    <xdr:sp macro="" textlink="">
      <xdr:nvSpPr>
        <xdr:cNvPr id="5" name="Rektangel 4" descr="En form med information. Detta istället för en textruta.">
          <a:extLst>
            <a:ext uri="{FF2B5EF4-FFF2-40B4-BE49-F238E27FC236}">
              <a16:creationId xmlns:a16="http://schemas.microsoft.com/office/drawing/2014/main" id="{867CC38F-73CF-4AE5-9EE9-C632732493FE}"/>
            </a:ext>
          </a:extLst>
        </xdr:cNvPr>
        <xdr:cNvSpPr/>
      </xdr:nvSpPr>
      <xdr:spPr>
        <a:xfrm>
          <a:off x="12846050" y="1022702"/>
          <a:ext cx="2867730" cy="3758142"/>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chemeClr val="tx1"/>
              </a:solidFill>
              <a:effectLst/>
              <a:latin typeface="+mn-lt"/>
              <a:ea typeface="+mn-ea"/>
              <a:cs typeface="+mn-cs"/>
            </a:rPr>
            <a:t>Akutbesök</a:t>
          </a:r>
          <a:endParaRPr lang="sv-SE" sz="900">
            <a:solidFill>
              <a:schemeClr val="tx1"/>
            </a:solidFill>
            <a:effectLst/>
          </a:endParaRPr>
        </a:p>
        <a:p>
          <a:r>
            <a:rPr lang="sv-SE" sz="900" b="0" baseline="0">
              <a:solidFill>
                <a:schemeClr val="tx1"/>
              </a:solidFill>
              <a:effectLst/>
              <a:latin typeface="+mn-lt"/>
              <a:ea typeface="+mn-ea"/>
              <a:cs typeface="+mn-cs"/>
            </a:rPr>
            <a:t>I den här statistikredovisningen har personer som endast gör akutbesök hos tandvården definierats som de individer som under en ettårs- (2024), tvåårs- (2023</a:t>
          </a:r>
          <a:r>
            <a:rPr lang="sv-SE" sz="900">
              <a:solidFill>
                <a:schemeClr val="tx1"/>
              </a:solidFill>
              <a:effectLst/>
              <a:latin typeface="+mn-lt"/>
              <a:ea typeface="+mn-ea"/>
              <a:cs typeface="+mn-cs"/>
            </a:rPr>
            <a:t>–2024) </a:t>
          </a:r>
          <a:r>
            <a:rPr lang="sv-SE" sz="900" b="0" baseline="0">
              <a:solidFill>
                <a:schemeClr val="tx1"/>
              </a:solidFill>
              <a:effectLst/>
              <a:latin typeface="+mn-lt"/>
              <a:ea typeface="+mn-ea"/>
              <a:cs typeface="+mn-cs"/>
            </a:rPr>
            <a:t>eller treårsperiod (2022</a:t>
          </a:r>
          <a:r>
            <a:rPr lang="sv-SE" sz="900">
              <a:solidFill>
                <a:schemeClr val="tx1"/>
              </a:solidFill>
              <a:effectLst/>
              <a:latin typeface="+mn-lt"/>
              <a:ea typeface="+mn-ea"/>
              <a:cs typeface="+mn-cs"/>
            </a:rPr>
            <a:t>–2024) </a:t>
          </a:r>
          <a:r>
            <a:rPr lang="sv-SE" sz="900" b="0" baseline="0">
              <a:solidFill>
                <a:schemeClr val="tx1"/>
              </a:solidFill>
              <a:effectLst/>
              <a:latin typeface="+mn-lt"/>
              <a:ea typeface="+mn-ea"/>
              <a:cs typeface="+mn-cs"/>
            </a:rPr>
            <a:t>fått en akutåtgärd utförd. Samtidigt har de under en treårsperiod (2022</a:t>
          </a:r>
          <a:r>
            <a:rPr lang="sv-SE" sz="900">
              <a:solidFill>
                <a:schemeClr val="tx1"/>
              </a:solidFill>
              <a:effectLst/>
              <a:latin typeface="+mn-lt"/>
              <a:ea typeface="+mn-ea"/>
              <a:cs typeface="+mn-cs"/>
            </a:rPr>
            <a:t>–2024)</a:t>
          </a:r>
          <a:r>
            <a:rPr lang="sv-SE" sz="900" baseline="0">
              <a:solidFill>
                <a:schemeClr val="tx1"/>
              </a:solidFill>
              <a:effectLst/>
              <a:latin typeface="+mn-lt"/>
              <a:ea typeface="+mn-ea"/>
              <a:cs typeface="+mn-cs"/>
            </a:rPr>
            <a:t> inte genomgått någon basundersökningsåtgärd eller behandling som kräver planering och flera besök. </a:t>
          </a:r>
        </a:p>
        <a:p>
          <a:endParaRPr lang="sv-SE" sz="900" baseline="0">
            <a:solidFill>
              <a:schemeClr val="tx1"/>
            </a:solidFill>
            <a:effectLst/>
            <a:latin typeface="+mn-lt"/>
            <a:ea typeface="+mn-ea"/>
            <a:cs typeface="+mn-cs"/>
          </a:endParaRPr>
        </a:p>
        <a:p>
          <a:r>
            <a:rPr lang="sv-SE" sz="900" baseline="0">
              <a:solidFill>
                <a:schemeClr val="tx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900">
            <a:solidFill>
              <a:schemeClr val="tx1"/>
            </a:solidFill>
            <a:effectLst/>
          </a:endParaRPr>
        </a:p>
        <a:p>
          <a:r>
            <a:rPr lang="sv-SE" sz="900" b="0" baseline="0">
              <a:solidFill>
                <a:schemeClr val="tx1"/>
              </a:solidFill>
              <a:effectLst/>
              <a:latin typeface="+mn-lt"/>
              <a:ea typeface="+mn-ea"/>
              <a:cs typeface="+mn-cs"/>
            </a:rPr>
            <a:t>För att se vilka åtgärder som har inkluderats och vilka som har exkluderats se fliken Kodlista.</a:t>
          </a:r>
        </a:p>
        <a:p>
          <a:endParaRPr lang="sv-SE" sz="900">
            <a:solidFill>
              <a:schemeClr val="tx1"/>
            </a:solidFill>
            <a:effectLst/>
          </a:endParaRPr>
        </a:p>
        <a:p>
          <a:r>
            <a:rPr lang="sv-SE" sz="900" b="0">
              <a:solidFill>
                <a:schemeClr val="tx1"/>
              </a:solidFill>
              <a:effectLst/>
              <a:latin typeface="+mn-lt"/>
              <a:ea typeface="+mn-ea"/>
              <a:cs typeface="+mn-cs"/>
            </a:rPr>
            <a:t>Personer som har avlidit under 2022 och 2023 har exkluderats i den här statistiken.</a:t>
          </a:r>
        </a:p>
        <a:p>
          <a:endParaRPr lang="sv-SE" sz="900">
            <a:solidFill>
              <a:schemeClr val="tx1"/>
            </a:solidFill>
            <a:effectLst/>
          </a:endParaRPr>
        </a:p>
        <a:p>
          <a:r>
            <a:rPr lang="sv-SE" sz="900" b="0">
              <a:solidFill>
                <a:schemeClr val="tx1"/>
              </a:solidFill>
              <a:effectLst/>
              <a:latin typeface="+mn-lt"/>
              <a:ea typeface="+mn-ea"/>
              <a:cs typeface="+mn-cs"/>
            </a:rPr>
            <a:t>Vid beräkning av andel av befolkningen har medelbefolkningen 2024 använts.</a:t>
          </a:r>
          <a:endParaRPr lang="sv-SE" sz="900">
            <a:solidFill>
              <a:schemeClr val="tx1"/>
            </a:solidFill>
            <a:effectLst/>
          </a:endParaRPr>
        </a:p>
      </xdr:txBody>
    </xdr:sp>
    <xdr:clientData/>
  </xdr:twoCellAnchor>
  <xdr:twoCellAnchor>
    <xdr:from>
      <xdr:col>0</xdr:col>
      <xdr:colOff>14112</xdr:colOff>
      <xdr:row>9</xdr:row>
      <xdr:rowOff>14467</xdr:rowOff>
    </xdr:from>
    <xdr:to>
      <xdr:col>3</xdr:col>
      <xdr:colOff>867834</xdr:colOff>
      <xdr:row>22</xdr:row>
      <xdr:rowOff>162279</xdr:rowOff>
    </xdr:to>
    <xdr:graphicFrame macro="">
      <xdr:nvGraphicFramePr>
        <xdr:cNvPr id="7" name="Excel Word-Stapeldiagram">
          <a:extLst>
            <a:ext uri="{FF2B5EF4-FFF2-40B4-BE49-F238E27FC236}">
              <a16:creationId xmlns:a16="http://schemas.microsoft.com/office/drawing/2014/main" id="{63BD79B5-BA35-4127-BC70-D7B785D7E4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11640</xdr:colOff>
      <xdr:row>1</xdr:row>
      <xdr:rowOff>8820</xdr:rowOff>
    </xdr:from>
    <xdr:to>
      <xdr:col>16</xdr:col>
      <xdr:colOff>19050</xdr:colOff>
      <xdr:row>3</xdr:row>
      <xdr:rowOff>9525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0514D0E-144C-4E9F-AFF8-69D4BC7B5A61}"/>
            </a:ext>
          </a:extLst>
        </xdr:cNvPr>
        <xdr:cNvSpPr/>
      </xdr:nvSpPr>
      <xdr:spPr>
        <a:xfrm>
          <a:off x="9374715" y="180270"/>
          <a:ext cx="2674410" cy="43885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2723</xdr:colOff>
      <xdr:row>3</xdr:row>
      <xdr:rowOff>188686</xdr:rowOff>
    </xdr:from>
    <xdr:to>
      <xdr:col>18</xdr:col>
      <xdr:colOff>313872</xdr:colOff>
      <xdr:row>21</xdr:row>
      <xdr:rowOff>103869</xdr:rowOff>
    </xdr:to>
    <xdr:sp macro="" textlink="">
      <xdr:nvSpPr>
        <xdr:cNvPr id="3" name="Rektangel 2" descr="En form med information. Detta istället för en textruta.">
          <a:extLst>
            <a:ext uri="{FF2B5EF4-FFF2-40B4-BE49-F238E27FC236}">
              <a16:creationId xmlns:a16="http://schemas.microsoft.com/office/drawing/2014/main" id="{67C23720-1C7E-4961-BCAB-B62DCEFB55A1}"/>
            </a:ext>
          </a:extLst>
        </xdr:cNvPr>
        <xdr:cNvSpPr/>
      </xdr:nvSpPr>
      <xdr:spPr>
        <a:xfrm>
          <a:off x="9365798" y="798286"/>
          <a:ext cx="4044949" cy="3067958"/>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chemeClr val="tx1"/>
              </a:solidFill>
              <a:effectLst/>
              <a:latin typeface="+mn-lt"/>
              <a:ea typeface="+mn-ea"/>
              <a:cs typeface="+mn-cs"/>
            </a:rPr>
            <a:t>Akutbesök</a:t>
          </a:r>
          <a:endParaRPr lang="sv-SE" sz="900">
            <a:solidFill>
              <a:schemeClr val="tx1"/>
            </a:solidFill>
            <a:effectLst/>
          </a:endParaRPr>
        </a:p>
        <a:p>
          <a:r>
            <a:rPr lang="sv-SE" sz="900" b="0" baseline="0">
              <a:solidFill>
                <a:schemeClr val="tx1"/>
              </a:solidFill>
              <a:effectLst/>
              <a:latin typeface="+mn-lt"/>
              <a:ea typeface="+mn-ea"/>
              <a:cs typeface="+mn-cs"/>
            </a:rPr>
            <a:t>I den här statistikredovisningen har personer som endast gör akutbesök hos tandvården definierats som de individer som under en ettårs- (2024), tvåårs- (2023</a:t>
          </a:r>
          <a:r>
            <a:rPr lang="sv-SE" sz="900">
              <a:solidFill>
                <a:schemeClr val="tx1"/>
              </a:solidFill>
              <a:effectLst/>
              <a:latin typeface="+mn-lt"/>
              <a:ea typeface="+mn-ea"/>
              <a:cs typeface="+mn-cs"/>
            </a:rPr>
            <a:t>–2024) </a:t>
          </a:r>
          <a:r>
            <a:rPr lang="sv-SE" sz="900" b="0" baseline="0">
              <a:solidFill>
                <a:schemeClr val="tx1"/>
              </a:solidFill>
              <a:effectLst/>
              <a:latin typeface="+mn-lt"/>
              <a:ea typeface="+mn-ea"/>
              <a:cs typeface="+mn-cs"/>
            </a:rPr>
            <a:t>eller treårsperiod (2022</a:t>
          </a:r>
          <a:r>
            <a:rPr lang="sv-SE" sz="900">
              <a:solidFill>
                <a:schemeClr val="tx1"/>
              </a:solidFill>
              <a:effectLst/>
              <a:latin typeface="+mn-lt"/>
              <a:ea typeface="+mn-ea"/>
              <a:cs typeface="+mn-cs"/>
            </a:rPr>
            <a:t>–2024) </a:t>
          </a:r>
          <a:r>
            <a:rPr lang="sv-SE" sz="900" b="0" baseline="0">
              <a:solidFill>
                <a:schemeClr val="tx1"/>
              </a:solidFill>
              <a:effectLst/>
              <a:latin typeface="+mn-lt"/>
              <a:ea typeface="+mn-ea"/>
              <a:cs typeface="+mn-cs"/>
            </a:rPr>
            <a:t>fått en akutåtgärd utförd. Samtidigt har de under en treårsperiod (2022</a:t>
          </a:r>
          <a:r>
            <a:rPr lang="sv-SE" sz="900">
              <a:solidFill>
                <a:schemeClr val="tx1"/>
              </a:solidFill>
              <a:effectLst/>
              <a:latin typeface="+mn-lt"/>
              <a:ea typeface="+mn-ea"/>
              <a:cs typeface="+mn-cs"/>
            </a:rPr>
            <a:t>–2024)</a:t>
          </a:r>
          <a:r>
            <a:rPr lang="sv-SE" sz="900" baseline="0">
              <a:solidFill>
                <a:schemeClr val="tx1"/>
              </a:solidFill>
              <a:effectLst/>
              <a:latin typeface="+mn-lt"/>
              <a:ea typeface="+mn-ea"/>
              <a:cs typeface="+mn-cs"/>
            </a:rPr>
            <a:t> inte genomgått någon basundersökningsåtgärd eller behandling som kräver planering och flera besök. </a:t>
          </a:r>
        </a:p>
        <a:p>
          <a:endParaRPr lang="sv-SE" sz="900" baseline="0">
            <a:solidFill>
              <a:schemeClr val="tx1"/>
            </a:solidFill>
            <a:effectLst/>
            <a:latin typeface="+mn-lt"/>
            <a:ea typeface="+mn-ea"/>
            <a:cs typeface="+mn-cs"/>
          </a:endParaRPr>
        </a:p>
        <a:p>
          <a:r>
            <a:rPr lang="sv-SE" sz="900" baseline="0">
              <a:solidFill>
                <a:schemeClr val="tx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900">
            <a:solidFill>
              <a:schemeClr val="tx1"/>
            </a:solidFill>
            <a:effectLst/>
          </a:endParaRPr>
        </a:p>
        <a:p>
          <a:r>
            <a:rPr lang="sv-SE" sz="900" b="0" baseline="0">
              <a:solidFill>
                <a:schemeClr val="tx1"/>
              </a:solidFill>
              <a:effectLst/>
              <a:latin typeface="+mn-lt"/>
              <a:ea typeface="+mn-ea"/>
              <a:cs typeface="+mn-cs"/>
            </a:rPr>
            <a:t>För att se vilka åtgärder som har inkluderats och vilka som har exkluderats se fliken Kodlista.</a:t>
          </a:r>
        </a:p>
        <a:p>
          <a:endParaRPr lang="sv-SE" sz="900">
            <a:solidFill>
              <a:schemeClr val="tx1"/>
            </a:solidFill>
            <a:effectLst/>
          </a:endParaRPr>
        </a:p>
        <a:p>
          <a:r>
            <a:rPr lang="sv-SE" sz="900" b="0">
              <a:solidFill>
                <a:schemeClr val="tx1"/>
              </a:solidFill>
              <a:effectLst/>
              <a:latin typeface="+mn-lt"/>
              <a:ea typeface="+mn-ea"/>
              <a:cs typeface="+mn-cs"/>
            </a:rPr>
            <a:t>Personer som har avlidit under 2022 och 2023 har exkluderats i den här statistiken.</a:t>
          </a:r>
        </a:p>
        <a:p>
          <a:endParaRPr lang="sv-SE" sz="900">
            <a:solidFill>
              <a:schemeClr val="tx1"/>
            </a:solidFill>
            <a:effectLst/>
          </a:endParaRPr>
        </a:p>
        <a:p>
          <a:r>
            <a:rPr lang="sv-SE" sz="900" b="0">
              <a:solidFill>
                <a:schemeClr val="tx1"/>
              </a:solidFill>
              <a:effectLst/>
              <a:latin typeface="+mn-lt"/>
              <a:ea typeface="+mn-ea"/>
              <a:cs typeface="+mn-cs"/>
            </a:rPr>
            <a:t>Vid beräkning av andel av befolkningen har medelbefolkningen 2024 använts</a:t>
          </a:r>
          <a:r>
            <a:rPr lang="sv-SE" sz="1100" b="0">
              <a:solidFill>
                <a:schemeClr val="tx1"/>
              </a:solidFill>
              <a:effectLst/>
              <a:latin typeface="+mn-lt"/>
              <a:ea typeface="+mn-ea"/>
              <a:cs typeface="+mn-cs"/>
            </a:rPr>
            <a:t>.</a:t>
          </a:r>
          <a:endParaRPr lang="sv-SE">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4</xdr:col>
      <xdr:colOff>3810</xdr:colOff>
      <xdr:row>0</xdr:row>
      <xdr:rowOff>508513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3</xdr:col>
      <xdr:colOff>56445</xdr:colOff>
      <xdr:row>1</xdr:row>
      <xdr:rowOff>169333</xdr:rowOff>
    </xdr:from>
    <xdr:to>
      <xdr:col>7</xdr:col>
      <xdr:colOff>170462</xdr:colOff>
      <xdr:row>3</xdr:row>
      <xdr:rowOff>162358</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4254501" y="762000"/>
          <a:ext cx="2985628" cy="43046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17</xdr:col>
      <xdr:colOff>4233</xdr:colOff>
      <xdr:row>1</xdr:row>
      <xdr:rowOff>4233</xdr:rowOff>
    </xdr:from>
    <xdr:to>
      <xdr:col>21</xdr:col>
      <xdr:colOff>395817</xdr:colOff>
      <xdr:row>2</xdr:row>
      <xdr:rowOff>209550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D3FCCDF-D29A-423A-8B07-F65F149E7D1F}"/>
            </a:ext>
          </a:extLst>
        </xdr:cNvPr>
        <xdr:cNvSpPr/>
      </xdr:nvSpPr>
      <xdr:spPr>
        <a:xfrm>
          <a:off x="15358533" y="175683"/>
          <a:ext cx="2525184" cy="42439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17</xdr:col>
      <xdr:colOff>19050</xdr:colOff>
      <xdr:row>1</xdr:row>
      <xdr:rowOff>28575</xdr:rowOff>
    </xdr:from>
    <xdr:to>
      <xdr:col>21</xdr:col>
      <xdr:colOff>330200</xdr:colOff>
      <xdr:row>3</xdr:row>
      <xdr:rowOff>88900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042D40A-E621-4A6C-9DE6-B554990C7DB6}"/>
            </a:ext>
          </a:extLst>
        </xdr:cNvPr>
        <xdr:cNvSpPr/>
      </xdr:nvSpPr>
      <xdr:spPr>
        <a:xfrm>
          <a:off x="19284950" y="206375"/>
          <a:ext cx="2698750" cy="4921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17</xdr:col>
      <xdr:colOff>23637</xdr:colOff>
      <xdr:row>1</xdr:row>
      <xdr:rowOff>11996</xdr:rowOff>
    </xdr:from>
    <xdr:to>
      <xdr:col>21</xdr:col>
      <xdr:colOff>518583</xdr:colOff>
      <xdr:row>2</xdr:row>
      <xdr:rowOff>211667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AC9E1EB-2532-41C7-8B4A-5625B44E6180}"/>
            </a:ext>
          </a:extLst>
        </xdr:cNvPr>
        <xdr:cNvSpPr/>
      </xdr:nvSpPr>
      <xdr:spPr>
        <a:xfrm>
          <a:off x="17718970" y="181329"/>
          <a:ext cx="2611613" cy="42192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17</xdr:col>
      <xdr:colOff>19050</xdr:colOff>
      <xdr:row>1</xdr:row>
      <xdr:rowOff>19050</xdr:rowOff>
    </xdr:from>
    <xdr:to>
      <xdr:col>21</xdr:col>
      <xdr:colOff>285750</xdr:colOff>
      <xdr:row>2</xdr:row>
      <xdr:rowOff>190500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89B41A3-75CB-41E0-99F9-94DE02E917DF}"/>
            </a:ext>
          </a:extLst>
        </xdr:cNvPr>
        <xdr:cNvSpPr/>
      </xdr:nvSpPr>
      <xdr:spPr>
        <a:xfrm>
          <a:off x="19672300" y="188383"/>
          <a:ext cx="2637367" cy="383117"/>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0</xdr:colOff>
      <xdr:row>1</xdr:row>
      <xdr:rowOff>9525</xdr:rowOff>
    </xdr:from>
    <xdr:to>
      <xdr:col>21</xdr:col>
      <xdr:colOff>317500</xdr:colOff>
      <xdr:row>2</xdr:row>
      <xdr:rowOff>200025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8E587E0-F24A-480B-9235-974AF150B079}"/>
            </a:ext>
          </a:extLst>
        </xdr:cNvPr>
        <xdr:cNvSpPr/>
      </xdr:nvSpPr>
      <xdr:spPr>
        <a:xfrm>
          <a:off x="17002125" y="180975"/>
          <a:ext cx="2451100" cy="4095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14</xdr:col>
      <xdr:colOff>9523</xdr:colOff>
      <xdr:row>1</xdr:row>
      <xdr:rowOff>9526</xdr:rowOff>
    </xdr:from>
    <xdr:to>
      <xdr:col>18</xdr:col>
      <xdr:colOff>523874</xdr:colOff>
      <xdr:row>2</xdr:row>
      <xdr:rowOff>200025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CD71E61-21C4-4E07-B8A8-05BFF15CA0A7}"/>
            </a:ext>
          </a:extLst>
        </xdr:cNvPr>
        <xdr:cNvSpPr/>
      </xdr:nvSpPr>
      <xdr:spPr>
        <a:xfrm>
          <a:off x="7153273" y="180976"/>
          <a:ext cx="2647951" cy="40957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17</xdr:col>
      <xdr:colOff>0</xdr:colOff>
      <xdr:row>1</xdr:row>
      <xdr:rowOff>1</xdr:rowOff>
    </xdr:from>
    <xdr:to>
      <xdr:col>21</xdr:col>
      <xdr:colOff>203200</xdr:colOff>
      <xdr:row>3</xdr:row>
      <xdr:rowOff>63500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5176C15-8723-4B64-ADE6-8CAD1B75328D}"/>
            </a:ext>
          </a:extLst>
        </xdr:cNvPr>
        <xdr:cNvSpPr/>
      </xdr:nvSpPr>
      <xdr:spPr>
        <a:xfrm>
          <a:off x="16814800" y="177801"/>
          <a:ext cx="2590800" cy="49529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20</xdr:col>
      <xdr:colOff>19051</xdr:colOff>
      <xdr:row>1</xdr:row>
      <xdr:rowOff>19051</xdr:rowOff>
    </xdr:from>
    <xdr:to>
      <xdr:col>24</xdr:col>
      <xdr:colOff>433917</xdr:colOff>
      <xdr:row>2</xdr:row>
      <xdr:rowOff>209550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0B890C6-2B4C-4974-8284-CB65C32FB404}"/>
            </a:ext>
          </a:extLst>
        </xdr:cNvPr>
        <xdr:cNvSpPr/>
      </xdr:nvSpPr>
      <xdr:spPr>
        <a:xfrm>
          <a:off x="25326976" y="190501"/>
          <a:ext cx="2548466" cy="40957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16</xdr:col>
      <xdr:colOff>146050</xdr:colOff>
      <xdr:row>0</xdr:row>
      <xdr:rowOff>73025</xdr:rowOff>
    </xdr:from>
    <xdr:to>
      <xdr:col>20</xdr:col>
      <xdr:colOff>114300</xdr:colOff>
      <xdr:row>2</xdr:row>
      <xdr:rowOff>190500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EE732DA-5922-4C85-8443-3C4780FA49B9}"/>
            </a:ext>
          </a:extLst>
        </xdr:cNvPr>
        <xdr:cNvSpPr/>
      </xdr:nvSpPr>
      <xdr:spPr>
        <a:xfrm>
          <a:off x="19030950" y="73025"/>
          <a:ext cx="2355850" cy="5111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17</xdr:col>
      <xdr:colOff>15874</xdr:colOff>
      <xdr:row>1</xdr:row>
      <xdr:rowOff>9526</xdr:rowOff>
    </xdr:from>
    <xdr:to>
      <xdr:col>21</xdr:col>
      <xdr:colOff>381000</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929D948-2081-4ED7-95B0-36656D060E22}"/>
            </a:ext>
          </a:extLst>
        </xdr:cNvPr>
        <xdr:cNvSpPr/>
      </xdr:nvSpPr>
      <xdr:spPr>
        <a:xfrm>
          <a:off x="20513674" y="180976"/>
          <a:ext cx="2498726" cy="42862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77611</xdr:colOff>
      <xdr:row>1</xdr:row>
      <xdr:rowOff>68440</xdr:rowOff>
    </xdr:from>
    <xdr:to>
      <xdr:col>3</xdr:col>
      <xdr:colOff>367240</xdr:colOff>
      <xdr:row>2</xdr:row>
      <xdr:rowOff>352777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6378222" y="308329"/>
          <a:ext cx="2921351" cy="49600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17</xdr:col>
      <xdr:colOff>9526</xdr:colOff>
      <xdr:row>1</xdr:row>
      <xdr:rowOff>9526</xdr:rowOff>
    </xdr:from>
    <xdr:to>
      <xdr:col>22</xdr:col>
      <xdr:colOff>0</xdr:colOff>
      <xdr:row>2</xdr:row>
      <xdr:rowOff>209550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CBA2A2F-B7E4-4B68-B7E5-78B8C17B24E9}"/>
            </a:ext>
          </a:extLst>
        </xdr:cNvPr>
        <xdr:cNvSpPr/>
      </xdr:nvSpPr>
      <xdr:spPr>
        <a:xfrm>
          <a:off x="19726276" y="180976"/>
          <a:ext cx="2657474" cy="41909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1390651</xdr:colOff>
      <xdr:row>0</xdr:row>
      <xdr:rowOff>82550</xdr:rowOff>
    </xdr:from>
    <xdr:to>
      <xdr:col>6</xdr:col>
      <xdr:colOff>9525</xdr:colOff>
      <xdr:row>2</xdr:row>
      <xdr:rowOff>139700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22373F1-1673-4AB3-9579-767847CC4C77}"/>
            </a:ext>
          </a:extLst>
        </xdr:cNvPr>
        <xdr:cNvSpPr/>
      </xdr:nvSpPr>
      <xdr:spPr>
        <a:xfrm>
          <a:off x="6115051" y="82550"/>
          <a:ext cx="2457449" cy="4476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1099608</xdr:colOff>
      <xdr:row>0</xdr:row>
      <xdr:rowOff>93133</xdr:rowOff>
    </xdr:from>
    <xdr:to>
      <xdr:col>5</xdr:col>
      <xdr:colOff>1747308</xdr:colOff>
      <xdr:row>2</xdr:row>
      <xdr:rowOff>105833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F0E0710-EA5D-48A8-9081-7C4CD58D6FD3}"/>
            </a:ext>
          </a:extLst>
        </xdr:cNvPr>
        <xdr:cNvSpPr/>
      </xdr:nvSpPr>
      <xdr:spPr>
        <a:xfrm>
          <a:off x="6100233" y="93133"/>
          <a:ext cx="2628900" cy="3651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6</xdr:col>
      <xdr:colOff>0</xdr:colOff>
      <xdr:row>0</xdr:row>
      <xdr:rowOff>123825</xdr:rowOff>
    </xdr:from>
    <xdr:to>
      <xdr:col>7</xdr:col>
      <xdr:colOff>946150</xdr:colOff>
      <xdr:row>2</xdr:row>
      <xdr:rowOff>111125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91CC1BA-0DB2-45CD-B511-328D9DC455BC}"/>
            </a:ext>
          </a:extLst>
        </xdr:cNvPr>
        <xdr:cNvSpPr/>
      </xdr:nvSpPr>
      <xdr:spPr>
        <a:xfrm>
          <a:off x="7696200" y="123825"/>
          <a:ext cx="2470150" cy="3778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9525</xdr:colOff>
      <xdr:row>1</xdr:row>
      <xdr:rowOff>12700</xdr:rowOff>
    </xdr:from>
    <xdr:to>
      <xdr:col>6</xdr:col>
      <xdr:colOff>762000</xdr:colOff>
      <xdr:row>2</xdr:row>
      <xdr:rowOff>171450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9517AC7-BFCB-4F51-9557-D7D99AF97714}"/>
            </a:ext>
          </a:extLst>
        </xdr:cNvPr>
        <xdr:cNvSpPr/>
      </xdr:nvSpPr>
      <xdr:spPr>
        <a:xfrm>
          <a:off x="7286625" y="184150"/>
          <a:ext cx="2647950" cy="3778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6</xdr:col>
      <xdr:colOff>25400</xdr:colOff>
      <xdr:row>1</xdr:row>
      <xdr:rowOff>22225</xdr:rowOff>
    </xdr:from>
    <xdr:to>
      <xdr:col>7</xdr:col>
      <xdr:colOff>1428750</xdr:colOff>
      <xdr:row>2</xdr:row>
      <xdr:rowOff>180975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4EACC5E-F8EB-45AD-90C5-E78C84476774}"/>
            </a:ext>
          </a:extLst>
        </xdr:cNvPr>
        <xdr:cNvSpPr/>
      </xdr:nvSpPr>
      <xdr:spPr>
        <a:xfrm>
          <a:off x="7084483" y="191558"/>
          <a:ext cx="2874434" cy="3810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7</xdr:col>
      <xdr:colOff>837142</xdr:colOff>
      <xdr:row>0</xdr:row>
      <xdr:rowOff>167216</xdr:rowOff>
    </xdr:from>
    <xdr:to>
      <xdr:col>9</xdr:col>
      <xdr:colOff>449792</xdr:colOff>
      <xdr:row>2</xdr:row>
      <xdr:rowOff>156633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DED2EA7-AE13-4F53-8E82-094BF5AEE11A}"/>
            </a:ext>
          </a:extLst>
        </xdr:cNvPr>
        <xdr:cNvSpPr/>
      </xdr:nvSpPr>
      <xdr:spPr>
        <a:xfrm>
          <a:off x="9714442" y="167216"/>
          <a:ext cx="2546350" cy="37994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8</xdr:col>
      <xdr:colOff>15874</xdr:colOff>
      <xdr:row>1</xdr:row>
      <xdr:rowOff>0</xdr:rowOff>
    </xdr:from>
    <xdr:to>
      <xdr:col>9</xdr:col>
      <xdr:colOff>1447799</xdr:colOff>
      <xdr:row>2</xdr:row>
      <xdr:rowOff>158750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DC92E4B-4C6C-4475-8810-32F5040382FC}"/>
            </a:ext>
          </a:extLst>
        </xdr:cNvPr>
        <xdr:cNvSpPr/>
      </xdr:nvSpPr>
      <xdr:spPr>
        <a:xfrm>
          <a:off x="10941049" y="171450"/>
          <a:ext cx="2898775" cy="3778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8</xdr:col>
      <xdr:colOff>8467</xdr:colOff>
      <xdr:row>1</xdr:row>
      <xdr:rowOff>15169</xdr:rowOff>
    </xdr:from>
    <xdr:to>
      <xdr:col>9</xdr:col>
      <xdr:colOff>1000831</xdr:colOff>
      <xdr:row>2</xdr:row>
      <xdr:rowOff>176036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7E5382F-1623-4B1F-BE51-ACF3C16EE25B}"/>
            </a:ext>
          </a:extLst>
        </xdr:cNvPr>
        <xdr:cNvSpPr/>
      </xdr:nvSpPr>
      <xdr:spPr>
        <a:xfrm>
          <a:off x="10533592" y="186619"/>
          <a:ext cx="2459214" cy="37994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9</xdr:col>
      <xdr:colOff>20107</xdr:colOff>
      <xdr:row>0</xdr:row>
      <xdr:rowOff>161925</xdr:rowOff>
    </xdr:from>
    <xdr:to>
      <xdr:col>12</xdr:col>
      <xdr:colOff>390525</xdr:colOff>
      <xdr:row>2</xdr:row>
      <xdr:rowOff>151342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3B71793-637C-4C6B-9FFB-99ECC234F82B}"/>
            </a:ext>
          </a:extLst>
        </xdr:cNvPr>
        <xdr:cNvSpPr/>
      </xdr:nvSpPr>
      <xdr:spPr>
        <a:xfrm>
          <a:off x="8783107" y="161925"/>
          <a:ext cx="2970743" cy="37994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41405</xdr:colOff>
      <xdr:row>0</xdr:row>
      <xdr:rowOff>117169</xdr:rowOff>
    </xdr:from>
    <xdr:to>
      <xdr:col>7</xdr:col>
      <xdr:colOff>1106715</xdr:colOff>
      <xdr:row>2</xdr:row>
      <xdr:rowOff>63500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12532762" y="117169"/>
          <a:ext cx="2507667" cy="43618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8</xdr:col>
      <xdr:colOff>15874</xdr:colOff>
      <xdr:row>1</xdr:row>
      <xdr:rowOff>6350</xdr:rowOff>
    </xdr:from>
    <xdr:to>
      <xdr:col>12</xdr:col>
      <xdr:colOff>514349</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2683190-958F-482B-87A7-6922903247BE}"/>
            </a:ext>
          </a:extLst>
        </xdr:cNvPr>
        <xdr:cNvSpPr/>
      </xdr:nvSpPr>
      <xdr:spPr>
        <a:xfrm>
          <a:off x="11255374" y="177800"/>
          <a:ext cx="2632075" cy="4318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530225</xdr:colOff>
      <xdr:row>3</xdr:row>
      <xdr:rowOff>155576</xdr:rowOff>
    </xdr:from>
    <xdr:to>
      <xdr:col>12</xdr:col>
      <xdr:colOff>523874</xdr:colOff>
      <xdr:row>8</xdr:row>
      <xdr:rowOff>22226</xdr:rowOff>
    </xdr:to>
    <xdr:sp macro="" textlink="">
      <xdr:nvSpPr>
        <xdr:cNvPr id="3" name="Rektangel 2" descr="En form med information. Detta istället för en textruta.">
          <a:extLst>
            <a:ext uri="{FF2B5EF4-FFF2-40B4-BE49-F238E27FC236}">
              <a16:creationId xmlns:a16="http://schemas.microsoft.com/office/drawing/2014/main" id="{2A9D8ED9-ABD2-4CDF-8F94-A7B9A6F015A3}"/>
            </a:ext>
          </a:extLst>
        </xdr:cNvPr>
        <xdr:cNvSpPr/>
      </xdr:nvSpPr>
      <xdr:spPr>
        <a:xfrm>
          <a:off x="11236325" y="765176"/>
          <a:ext cx="2660649" cy="128587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1">
              <a:solidFill>
                <a:schemeClr val="tx1"/>
              </a:solidFill>
              <a:effectLst/>
              <a:latin typeface="+mn-lt"/>
              <a:ea typeface="+mn-ea"/>
              <a:cs typeface="+mn-cs"/>
            </a:rPr>
            <a:t>Beräkning av prevalens</a:t>
          </a:r>
        </a:p>
        <a:p>
          <a:r>
            <a:rPr lang="sv-SE" sz="900" b="0">
              <a:solidFill>
                <a:schemeClr val="tx1"/>
              </a:solidFill>
              <a:effectLst/>
              <a:latin typeface="+mn-lt"/>
              <a:ea typeface="+mn-ea"/>
              <a:cs typeface="+mn-cs"/>
            </a:rPr>
            <a:t>Antal personer som vårdats någon gång 1997–2024 i sluten eller öppen specialiserad vård för sjukdomen samt var vid liv 31december 2024.</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16</xdr:col>
      <xdr:colOff>136526</xdr:colOff>
      <xdr:row>0</xdr:row>
      <xdr:rowOff>146050</xdr:rowOff>
    </xdr:from>
    <xdr:to>
      <xdr:col>21</xdr:col>
      <xdr:colOff>58209</xdr:colOff>
      <xdr:row>2</xdr:row>
      <xdr:rowOff>157692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3229838-7473-4DE9-A10A-FD2BDF40F17E}"/>
            </a:ext>
          </a:extLst>
        </xdr:cNvPr>
        <xdr:cNvSpPr/>
      </xdr:nvSpPr>
      <xdr:spPr>
        <a:xfrm>
          <a:off x="11100859" y="146050"/>
          <a:ext cx="2885017" cy="39264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16</xdr:col>
      <xdr:colOff>155222</xdr:colOff>
      <xdr:row>3</xdr:row>
      <xdr:rowOff>141463</xdr:rowOff>
    </xdr:from>
    <xdr:to>
      <xdr:col>20</xdr:col>
      <xdr:colOff>580571</xdr:colOff>
      <xdr:row>7</xdr:row>
      <xdr:rowOff>77611</xdr:rowOff>
    </xdr:to>
    <xdr:sp macro="" textlink="">
      <xdr:nvSpPr>
        <xdr:cNvPr id="3" name="Rektangel 2" descr="En form med information. Detta istället för en textruta.">
          <a:extLst>
            <a:ext uri="{FF2B5EF4-FFF2-40B4-BE49-F238E27FC236}">
              <a16:creationId xmlns:a16="http://schemas.microsoft.com/office/drawing/2014/main" id="{450A8DBC-E9C5-4F8A-B9A4-C16D304E5D7D}"/>
            </a:ext>
          </a:extLst>
        </xdr:cNvPr>
        <xdr:cNvSpPr/>
      </xdr:nvSpPr>
      <xdr:spPr>
        <a:xfrm>
          <a:off x="11131651" y="731106"/>
          <a:ext cx="2783920" cy="118800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900" b="0">
              <a:solidFill>
                <a:schemeClr val="tx1"/>
              </a:solidFill>
              <a:effectLst/>
              <a:latin typeface="+mn-lt"/>
              <a:ea typeface="+mn-ea"/>
              <a:cs typeface="+mn-cs"/>
            </a:rPr>
            <a:t>En </a:t>
          </a:r>
          <a:r>
            <a:rPr lang="sv-SE" sz="900" b="1">
              <a:solidFill>
                <a:schemeClr val="tx1"/>
              </a:solidFill>
              <a:effectLst/>
              <a:latin typeface="+mn-lt"/>
              <a:ea typeface="+mn-ea"/>
              <a:cs typeface="+mn-cs"/>
            </a:rPr>
            <a:t>percentil</a:t>
          </a:r>
          <a:r>
            <a:rPr lang="sv-SE" sz="900" b="0">
              <a:solidFill>
                <a:schemeClr val="tx1"/>
              </a:solidFill>
              <a:effectLst/>
              <a:latin typeface="+mn-lt"/>
              <a:ea typeface="+mn-ea"/>
              <a:cs typeface="+mn-cs"/>
            </a:rPr>
            <a:t> är det värde på en variabel nedanför vilken en viss procent av observationerna av variabeln hamnar. Till exempel är den tionde percentilen, P10 , det värde som delar observationsvärden så att 10 procent av dem är mindre än P10 och 90 procent är större. </a:t>
          </a:r>
        </a:p>
      </xdr:txBody>
    </xdr:sp>
    <xdr:clientData/>
  </xdr:twoCellAnchor>
  <xdr:twoCellAnchor>
    <xdr:from>
      <xdr:col>16</xdr:col>
      <xdr:colOff>188233</xdr:colOff>
      <xdr:row>8</xdr:row>
      <xdr:rowOff>69849</xdr:rowOff>
    </xdr:from>
    <xdr:to>
      <xdr:col>23</xdr:col>
      <xdr:colOff>381362</xdr:colOff>
      <xdr:row>24</xdr:row>
      <xdr:rowOff>42267</xdr:rowOff>
    </xdr:to>
    <xdr:graphicFrame macro="">
      <xdr:nvGraphicFramePr>
        <xdr:cNvPr id="4" name="Excel Word-Linjediagram">
          <a:extLst>
            <a:ext uri="{FF2B5EF4-FFF2-40B4-BE49-F238E27FC236}">
              <a16:creationId xmlns:a16="http://schemas.microsoft.com/office/drawing/2014/main" id="{1BC4A81C-3A7B-4769-ACE6-CDB14E3889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16</xdr:col>
      <xdr:colOff>230717</xdr:colOff>
      <xdr:row>0</xdr:row>
      <xdr:rowOff>104775</xdr:rowOff>
    </xdr:from>
    <xdr:to>
      <xdr:col>21</xdr:col>
      <xdr:colOff>222250</xdr:colOff>
      <xdr:row>2</xdr:row>
      <xdr:rowOff>204259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A910C71-F95E-42D1-8354-9E64B02BA7C0}"/>
            </a:ext>
          </a:extLst>
        </xdr:cNvPr>
        <xdr:cNvSpPr/>
      </xdr:nvSpPr>
      <xdr:spPr>
        <a:xfrm>
          <a:off x="16761884" y="104775"/>
          <a:ext cx="2954866" cy="48048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16</xdr:col>
      <xdr:colOff>222250</xdr:colOff>
      <xdr:row>0</xdr:row>
      <xdr:rowOff>112183</xdr:rowOff>
    </xdr:from>
    <xdr:to>
      <xdr:col>20</xdr:col>
      <xdr:colOff>518583</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AD863E6-85EF-48AA-A6EC-3AFFA81B663B}"/>
            </a:ext>
          </a:extLst>
        </xdr:cNvPr>
        <xdr:cNvSpPr/>
      </xdr:nvSpPr>
      <xdr:spPr>
        <a:xfrm>
          <a:off x="16742833" y="112183"/>
          <a:ext cx="2667000" cy="48048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21</xdr:col>
      <xdr:colOff>0</xdr:colOff>
      <xdr:row>1</xdr:row>
      <xdr:rowOff>0</xdr:rowOff>
    </xdr:from>
    <xdr:to>
      <xdr:col>25</xdr:col>
      <xdr:colOff>514350</xdr:colOff>
      <xdr:row>2</xdr:row>
      <xdr:rowOff>180975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C77086A-9D6F-4E20-A470-B0974CD3D0CF}"/>
            </a:ext>
          </a:extLst>
        </xdr:cNvPr>
        <xdr:cNvSpPr/>
      </xdr:nvSpPr>
      <xdr:spPr>
        <a:xfrm>
          <a:off x="15519400" y="171450"/>
          <a:ext cx="2876550" cy="3905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59478</xdr:colOff>
      <xdr:row>1</xdr:row>
      <xdr:rowOff>63500</xdr:rowOff>
    </xdr:from>
    <xdr:to>
      <xdr:col>7</xdr:col>
      <xdr:colOff>783167</xdr:colOff>
      <xdr:row>3</xdr:row>
      <xdr:rowOff>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6917478" y="303389"/>
          <a:ext cx="2572245" cy="4162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3</xdr:col>
      <xdr:colOff>0</xdr:colOff>
      <xdr:row>4</xdr:row>
      <xdr:rowOff>16227</xdr:rowOff>
    </xdr:from>
    <xdr:to>
      <xdr:col>9</xdr:col>
      <xdr:colOff>137160</xdr:colOff>
      <xdr:row>38</xdr:row>
      <xdr:rowOff>21167</xdr:rowOff>
    </xdr:to>
    <xdr:sp macro="" textlink="">
      <xdr:nvSpPr>
        <xdr:cNvPr id="3" name="Rektangel 2" descr="En form med information. Detta istället för en textruta.">
          <a:extLst>
            <a:ext uri="{FF2B5EF4-FFF2-40B4-BE49-F238E27FC236}">
              <a16:creationId xmlns:a16="http://schemas.microsoft.com/office/drawing/2014/main" id="{DC316A07-583A-4536-895A-09D16B381884}"/>
            </a:ext>
          </a:extLst>
        </xdr:cNvPr>
        <xdr:cNvSpPr/>
      </xdr:nvSpPr>
      <xdr:spPr>
        <a:xfrm>
          <a:off x="6180667" y="919338"/>
          <a:ext cx="3700215" cy="6242051"/>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1100" b="1">
              <a:solidFill>
                <a:schemeClr val="tx1"/>
              </a:solidFill>
            </a:rPr>
            <a:t>Åldersstandardisering</a:t>
          </a:r>
        </a:p>
        <a:p>
          <a:pPr algn="l"/>
          <a:r>
            <a:rPr lang="sv-SE" sz="1100">
              <a:solidFill>
                <a:schemeClr val="tx1"/>
              </a:solidFill>
            </a:rPr>
            <a:t>I denna publikation har åldersstandardiserade andelar beräknats enligt följande formel (med andel som besöker tandvården som exempel):</a:t>
          </a:r>
        </a:p>
        <a:p>
          <a:pPr algn="l"/>
          <a:endParaRPr lang="sv-SE" sz="1100">
            <a:solidFill>
              <a:schemeClr val="tx1"/>
            </a:solidFill>
          </a:endParaRPr>
        </a:p>
        <a:p>
          <a:pPr algn="l"/>
          <a:br>
            <a:rPr lang="sv-SE" sz="1100">
              <a:solidFill>
                <a:schemeClr val="tx1"/>
              </a:solidFill>
            </a:rPr>
          </a:br>
          <a:endParaRPr lang="sv-SE" sz="1100">
            <a:solidFill>
              <a:schemeClr val="tx1"/>
            </a:solidFill>
          </a:endParaRPr>
        </a:p>
        <a:p>
          <a:pPr algn="l"/>
          <a:endParaRPr lang="sv-SE" sz="1100">
            <a:solidFill>
              <a:schemeClr val="tx1"/>
            </a:solidFill>
          </a:endParaRPr>
        </a:p>
        <a:p>
          <a:pPr algn="l"/>
          <a:endParaRPr lang="sv-SE" sz="1100">
            <a:solidFill>
              <a:schemeClr val="tx1"/>
            </a:solidFill>
          </a:endParaRPr>
        </a:p>
        <a:p>
          <a:pPr algn="l"/>
          <a:r>
            <a:rPr lang="sv-SE" sz="1100">
              <a:solidFill>
                <a:schemeClr val="tx1"/>
              </a:solidFill>
            </a:rPr>
            <a:t>Summeringen görs över alla aktuella åldersklasser (k). Åldersstandardiseringen behöver alltså inte omfatta alla åldrar, utan kan göras för ett begränsat åldersintervall. </a:t>
          </a:r>
        </a:p>
        <a:p>
          <a:pPr algn="l"/>
          <a:endParaRPr lang="sv-SE" sz="1100">
            <a:solidFill>
              <a:schemeClr val="tx1"/>
            </a:solidFill>
          </a:endParaRPr>
        </a:p>
        <a:p>
          <a:pPr algn="l"/>
          <a:r>
            <a:rPr lang="sv-SE" sz="1100">
              <a:solidFill>
                <a:schemeClr val="tx1"/>
              </a:solidFill>
            </a:rPr>
            <a:t>Vikten beräknas utifrån en vald standardpopulation som i detta sammanhang är medelbefolkningen i Sverige år 2024, 24 år och äldre. </a:t>
          </a:r>
        </a:p>
        <a:p>
          <a:pPr algn="l"/>
          <a:endParaRPr lang="sv-SE" sz="1100">
            <a:solidFill>
              <a:schemeClr val="tx1"/>
            </a:solidFill>
          </a:endParaRPr>
        </a:p>
        <a:p>
          <a:pPr algn="l"/>
          <a:r>
            <a:rPr lang="sv-SE" sz="1100">
              <a:solidFill>
                <a:schemeClr val="tx1"/>
              </a:solidFill>
            </a:rPr>
            <a:t>Varje åldersgrupp får en vikt motsvarande dess andel av hela befolkningen där summationerna i täljaren och nämnaren görs över åldersklasserna (k). I föreliggande statistik har femåriga åldersklasser använts i beräkningarna. </a:t>
          </a:r>
        </a:p>
        <a:p>
          <a:pPr algn="l"/>
          <a:endParaRPr lang="sv-SE" sz="1100">
            <a:solidFill>
              <a:schemeClr val="tx1"/>
            </a:solidFill>
          </a:endParaRPr>
        </a:p>
        <a:p>
          <a:pPr algn="l"/>
          <a:r>
            <a:rPr lang="sv-SE" sz="1100">
              <a:solidFill>
                <a:schemeClr val="tx1"/>
              </a:solidFill>
            </a:rPr>
            <a:t>För att göra jämförelser mellan könen enklare har den samlade medelfolkmängden detta år använts vid åldersstandardiseringarna för både män och kvinnor. </a:t>
          </a:r>
        </a:p>
        <a:p>
          <a:pPr algn="l"/>
          <a:endParaRPr lang="sv-SE" sz="1100">
            <a:solidFill>
              <a:schemeClr val="tx1"/>
            </a:solidFill>
          </a:endParaRPr>
        </a:p>
        <a:p>
          <a:pPr algn="l"/>
          <a:r>
            <a:rPr lang="sv-SE" sz="1100">
              <a:solidFill>
                <a:schemeClr val="tx1"/>
              </a:solidFill>
            </a:rPr>
            <a:t>Vid beräkning av åldersstandardiserad andel bland personer som har besökt tandvården har besökare av tandvården 2024 använts som standardpopulation.</a:t>
          </a:r>
        </a:p>
      </xdr:txBody>
    </xdr:sp>
    <xdr:clientData/>
  </xdr:twoCellAnchor>
  <xdr:twoCellAnchor>
    <xdr:from>
      <xdr:col>2</xdr:col>
      <xdr:colOff>302331</xdr:colOff>
      <xdr:row>10</xdr:row>
      <xdr:rowOff>45507</xdr:rowOff>
    </xdr:from>
    <xdr:to>
      <xdr:col>9</xdr:col>
      <xdr:colOff>42899</xdr:colOff>
      <xdr:row>12</xdr:row>
      <xdr:rowOff>90619</xdr:rowOff>
    </xdr:to>
    <mc:AlternateContent xmlns:mc="http://schemas.openxmlformats.org/markup-compatibility/2006" xmlns:a14="http://schemas.microsoft.com/office/drawing/2010/main">
      <mc:Choice Requires="a14">
        <xdr:sp macro="" textlink="">
          <xdr:nvSpPr>
            <xdr:cNvPr id="4" name="textruta 6" descr="∑(∑𝐴𝑛𝑡𝑎𝑙 𝑏𝑒𝑠ö𝑘𝑎𝑟𝑒 𝑖 å𝑙𝑑𝑒𝑟𝑠𝑔𝑟𝑢𝑝𝑝 𝑘)/(∑𝑀𝑒𝑑𝑒𝑙𝑏𝑒𝑓𝑜𝑙𝑘𝑛𝑖𝑛𝑔 𝑖 å𝑙𝑑𝑒𝑟𝑠𝑔𝑟𝑢𝑝𝑝 𝑘)  ∗100 ∗vikt för åldersgrupp k&#10;">
              <a:extLst>
                <a:ext uri="{FF2B5EF4-FFF2-40B4-BE49-F238E27FC236}">
                  <a16:creationId xmlns:a16="http://schemas.microsoft.com/office/drawing/2014/main" id="{8E82D325-AF5E-450C-9F33-DA358D805954}"/>
                </a:ext>
              </a:extLst>
            </xdr:cNvPr>
            <xdr:cNvSpPr txBox="1"/>
          </xdr:nvSpPr>
          <xdr:spPr>
            <a:xfrm>
              <a:off x="6144331" y="2049285"/>
              <a:ext cx="3642290" cy="412001"/>
            </a:xfrm>
            <a:prstGeom prst="rect">
              <a:avLst/>
            </a:prstGeom>
            <a:noFill/>
          </xdr:spPr>
          <xdr:txBody>
            <a:bodyPr wrap="square" rtlCol="0">
              <a:spAutoFit/>
            </a:bodyP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r>
                      <a:rPr lang="sv-SE" sz="800" i="1">
                        <a:latin typeface="Cambria Math"/>
                      </a:rPr>
                      <m:t>∑</m:t>
                    </m:r>
                    <m:f>
                      <m:fPr>
                        <m:ctrlPr>
                          <a:rPr lang="sv-SE" sz="800" i="1">
                            <a:latin typeface="Cambria Math" panose="02040503050406030204" pitchFamily="18" charset="0"/>
                          </a:rPr>
                        </m:ctrlPr>
                      </m:fPr>
                      <m:num>
                        <m:r>
                          <a:rPr lang="sv-SE" sz="800" i="1">
                            <a:latin typeface="Cambria Math"/>
                          </a:rPr>
                          <m:t>∑</m:t>
                        </m:r>
                        <m:r>
                          <a:rPr lang="sv-SE" sz="800" b="0" i="1">
                            <a:latin typeface="Cambria Math"/>
                          </a:rPr>
                          <m:t>𝐴𝑛𝑡𝑎𝑙</m:t>
                        </m:r>
                        <m:r>
                          <a:rPr lang="sv-SE" sz="800" b="0" i="1">
                            <a:latin typeface="Cambria Math"/>
                          </a:rPr>
                          <m:t> </m:t>
                        </m:r>
                        <m:r>
                          <a:rPr lang="sv-SE" sz="800" b="0" i="1">
                            <a:latin typeface="Cambria Math"/>
                          </a:rPr>
                          <m:t>𝑏𝑒𝑠</m:t>
                        </m:r>
                        <m:r>
                          <a:rPr lang="sv-SE" sz="800" b="0" i="1">
                            <a:latin typeface="Cambria Math"/>
                          </a:rPr>
                          <m:t>ö</m:t>
                        </m:r>
                        <m:r>
                          <a:rPr lang="sv-SE" sz="800" b="0" i="1">
                            <a:latin typeface="Cambria Math"/>
                          </a:rPr>
                          <m:t>𝑘𝑎𝑟𝑒</m:t>
                        </m:r>
                        <m:r>
                          <a:rPr lang="sv-SE" sz="800" b="0" i="1">
                            <a:latin typeface="Cambria Math"/>
                          </a:rPr>
                          <m:t> </m:t>
                        </m:r>
                        <m:r>
                          <a:rPr lang="sv-SE" sz="800" b="0" i="1">
                            <a:latin typeface="Cambria Math"/>
                          </a:rPr>
                          <m:t>𝑖</m:t>
                        </m:r>
                        <m:r>
                          <a:rPr lang="sv-SE" sz="800" b="0" i="1">
                            <a:latin typeface="Cambria Math"/>
                          </a:rPr>
                          <m:t> å</m:t>
                        </m:r>
                        <m:r>
                          <a:rPr lang="sv-SE" sz="800" b="0" i="1">
                            <a:latin typeface="Cambria Math"/>
                          </a:rPr>
                          <m:t>𝑙𝑑𝑒𝑟𝑠𝑔𝑟𝑢𝑝𝑝</m:t>
                        </m:r>
                        <m:r>
                          <a:rPr lang="sv-SE" sz="800" b="0" i="1">
                            <a:latin typeface="Cambria Math"/>
                          </a:rPr>
                          <m:t> </m:t>
                        </m:r>
                        <m:r>
                          <a:rPr lang="sv-SE" sz="800" b="0" i="1">
                            <a:latin typeface="Cambria Math"/>
                          </a:rPr>
                          <m:t>𝑘</m:t>
                        </m:r>
                      </m:num>
                      <m:den>
                        <m:r>
                          <a:rPr lang="sv-SE" sz="800" i="1">
                            <a:latin typeface="Cambria Math"/>
                          </a:rPr>
                          <m:t>∑</m:t>
                        </m:r>
                        <m:r>
                          <a:rPr lang="sv-SE" sz="800" b="0" i="1">
                            <a:latin typeface="Cambria Math"/>
                          </a:rPr>
                          <m:t>𝑀𝑒𝑑𝑒𝑙𝑏𝑒𝑓𝑜𝑙𝑘𝑛𝑖𝑛𝑔</m:t>
                        </m:r>
                        <m:r>
                          <a:rPr lang="sv-SE" sz="800" b="0" i="1">
                            <a:latin typeface="Cambria Math"/>
                          </a:rPr>
                          <m:t> </m:t>
                        </m:r>
                        <m:r>
                          <a:rPr lang="sv-SE" sz="800" b="0" i="1">
                            <a:latin typeface="Cambria Math"/>
                          </a:rPr>
                          <m:t>𝑖</m:t>
                        </m:r>
                        <m:r>
                          <a:rPr lang="sv-SE" sz="800" b="0" i="1">
                            <a:latin typeface="Cambria Math"/>
                          </a:rPr>
                          <m:t> å</m:t>
                        </m:r>
                        <m:r>
                          <a:rPr lang="sv-SE" sz="800" b="0" i="1">
                            <a:latin typeface="Cambria Math"/>
                          </a:rPr>
                          <m:t>𝑙𝑑𝑒𝑟𝑠𝑔𝑟𝑢𝑝𝑝</m:t>
                        </m:r>
                        <m:r>
                          <a:rPr lang="sv-SE" sz="800" b="0" i="1">
                            <a:latin typeface="Cambria Math"/>
                          </a:rPr>
                          <m:t> </m:t>
                        </m:r>
                        <m:r>
                          <a:rPr lang="sv-SE" sz="800" b="0" i="1">
                            <a:latin typeface="Cambria Math"/>
                          </a:rPr>
                          <m:t>𝑘</m:t>
                        </m:r>
                      </m:den>
                    </m:f>
                    <m:r>
                      <a:rPr lang="sv-SE" sz="800" b="0" i="0">
                        <a:latin typeface="Cambria Math"/>
                      </a:rPr>
                      <m:t> ∗100 ∗</m:t>
                    </m:r>
                    <m:r>
                      <m:rPr>
                        <m:sty m:val="p"/>
                      </m:rPr>
                      <a:rPr lang="sv-SE" sz="800" b="0" i="0">
                        <a:latin typeface="Cambria Math"/>
                      </a:rPr>
                      <m:t>vikt</m:t>
                    </m:r>
                    <m:r>
                      <a:rPr lang="sv-SE" sz="800" b="0" i="0">
                        <a:latin typeface="Cambria Math"/>
                      </a:rPr>
                      <m:t> </m:t>
                    </m:r>
                    <m:r>
                      <m:rPr>
                        <m:sty m:val="p"/>
                      </m:rPr>
                      <a:rPr lang="sv-SE" sz="800" b="0" i="0">
                        <a:latin typeface="Cambria Math"/>
                      </a:rPr>
                      <m:t>f</m:t>
                    </m:r>
                    <m:r>
                      <a:rPr lang="sv-SE" sz="800" b="0" i="0">
                        <a:latin typeface="Cambria Math"/>
                      </a:rPr>
                      <m:t>ö</m:t>
                    </m:r>
                    <m:r>
                      <m:rPr>
                        <m:sty m:val="p"/>
                      </m:rPr>
                      <a:rPr lang="sv-SE" sz="800" b="0" i="0">
                        <a:latin typeface="Cambria Math"/>
                      </a:rPr>
                      <m:t>r</m:t>
                    </m:r>
                    <m:r>
                      <a:rPr lang="sv-SE" sz="800" b="0" i="0">
                        <a:latin typeface="Cambria Math"/>
                      </a:rPr>
                      <m:t> å</m:t>
                    </m:r>
                    <m:r>
                      <m:rPr>
                        <m:sty m:val="p"/>
                      </m:rPr>
                      <a:rPr lang="sv-SE" sz="800" b="0" i="0">
                        <a:latin typeface="Cambria Math"/>
                      </a:rPr>
                      <m:t>ldersgrupp</m:t>
                    </m:r>
                    <m:r>
                      <a:rPr lang="sv-SE" sz="800" b="0" i="0">
                        <a:latin typeface="Cambria Math"/>
                      </a:rPr>
                      <m:t> </m:t>
                    </m:r>
                    <m:r>
                      <m:rPr>
                        <m:sty m:val="p"/>
                      </m:rPr>
                      <a:rPr lang="sv-SE" sz="800" b="0" i="0">
                        <a:latin typeface="Cambria Math"/>
                      </a:rPr>
                      <m:t>k</m:t>
                    </m:r>
                  </m:oMath>
                </m:oMathPara>
              </a14:m>
              <a:endParaRPr lang="sv-SE" sz="1400"/>
            </a:p>
          </xdr:txBody>
        </xdr:sp>
      </mc:Choice>
      <mc:Fallback xmlns="">
        <xdr:sp macro="" textlink="">
          <xdr:nvSpPr>
            <xdr:cNvPr id="4" name="textruta 6" descr="∑(∑𝐴𝑛𝑡𝑎𝑙 𝑏𝑒𝑠ö𝑘𝑎𝑟𝑒 𝑖 å𝑙𝑑𝑒𝑟𝑠𝑔𝑟𝑢𝑝𝑝 𝑘)/(∑𝑀𝑒𝑑𝑒𝑙𝑏𝑒𝑓𝑜𝑙𝑘𝑛𝑖𝑛𝑔 𝑖 å𝑙𝑑𝑒𝑟𝑠𝑔𝑟𝑢𝑝𝑝 𝑘)  ∗100 ∗vikt för åldersgrupp k&#10;">
              <a:extLst>
                <a:ext uri="{FF2B5EF4-FFF2-40B4-BE49-F238E27FC236}">
                  <a16:creationId xmlns:a16="http://schemas.microsoft.com/office/drawing/2014/main" id="{8E82D325-AF5E-450C-9F33-DA358D805954}"/>
                </a:ext>
              </a:extLst>
            </xdr:cNvPr>
            <xdr:cNvSpPr txBox="1"/>
          </xdr:nvSpPr>
          <xdr:spPr>
            <a:xfrm>
              <a:off x="6144331" y="2049285"/>
              <a:ext cx="3642290" cy="412001"/>
            </a:xfrm>
            <a:prstGeom prst="rect">
              <a:avLst/>
            </a:prstGeom>
            <a:noFill/>
          </xdr:spPr>
          <xdr:txBody>
            <a:bodyPr wrap="square" rtlCol="0">
              <a:spAutoFit/>
            </a:bodyP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sv-SE" sz="800" i="0">
                  <a:latin typeface="Cambria Math"/>
                </a:rPr>
                <a:t>∑</a:t>
              </a:r>
              <a:r>
                <a:rPr lang="sv-SE" sz="800" i="0">
                  <a:latin typeface="Cambria Math" panose="02040503050406030204" pitchFamily="18" charset="0"/>
                </a:rPr>
                <a:t>(</a:t>
              </a:r>
              <a:r>
                <a:rPr lang="sv-SE" sz="800" i="0">
                  <a:latin typeface="Cambria Math"/>
                </a:rPr>
                <a:t>∑</a:t>
              </a:r>
              <a:r>
                <a:rPr lang="sv-SE" sz="800" b="0" i="0">
                  <a:latin typeface="Cambria Math"/>
                </a:rPr>
                <a:t>𝐴𝑛𝑡𝑎𝑙 𝑏𝑒𝑠ö𝑘𝑎𝑟𝑒 𝑖 å𝑙𝑑𝑒𝑟𝑠𝑔𝑟𝑢𝑝𝑝 𝑘</a:t>
              </a:r>
              <a:r>
                <a:rPr lang="sv-SE" sz="800" b="0" i="0">
                  <a:latin typeface="Cambria Math" panose="02040503050406030204" pitchFamily="18" charset="0"/>
                </a:rPr>
                <a:t>)/(</a:t>
              </a:r>
              <a:r>
                <a:rPr lang="sv-SE" sz="800" i="0">
                  <a:latin typeface="Cambria Math"/>
                </a:rPr>
                <a:t>∑</a:t>
              </a:r>
              <a:r>
                <a:rPr lang="sv-SE" sz="800" b="0" i="0">
                  <a:latin typeface="Cambria Math"/>
                </a:rPr>
                <a:t>𝑀𝑒𝑑𝑒𝑙𝑏𝑒𝑓𝑜𝑙𝑘𝑛𝑖𝑛𝑔 𝑖 å𝑙𝑑𝑒𝑟𝑠𝑔𝑟𝑢𝑝𝑝 𝑘</a:t>
              </a:r>
              <a:r>
                <a:rPr lang="sv-SE" sz="800" b="0" i="0">
                  <a:latin typeface="Cambria Math" panose="02040503050406030204" pitchFamily="18" charset="0"/>
                </a:rPr>
                <a:t>)</a:t>
              </a:r>
              <a:r>
                <a:rPr lang="sv-SE" sz="800" b="0" i="0">
                  <a:latin typeface="Cambria Math"/>
                </a:rPr>
                <a:t>  ∗100 ∗vikt för åldersgrupp k</a:t>
              </a:r>
              <a:endParaRPr lang="sv-SE" sz="1400"/>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4</xdr:col>
      <xdr:colOff>80644</xdr:colOff>
      <xdr:row>1</xdr:row>
      <xdr:rowOff>0</xdr:rowOff>
    </xdr:from>
    <xdr:to>
      <xdr:col>7</xdr:col>
      <xdr:colOff>1114778</xdr:colOff>
      <xdr:row>2</xdr:row>
      <xdr:rowOff>183444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AF369A2-6CC5-4E12-9E6D-0F54374E7FCA}"/>
            </a:ext>
          </a:extLst>
        </xdr:cNvPr>
        <xdr:cNvSpPr/>
      </xdr:nvSpPr>
      <xdr:spPr>
        <a:xfrm>
          <a:off x="9034144" y="239889"/>
          <a:ext cx="2487578" cy="42333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4</xdr:col>
      <xdr:colOff>70202</xdr:colOff>
      <xdr:row>3</xdr:row>
      <xdr:rowOff>60677</xdr:rowOff>
    </xdr:from>
    <xdr:to>
      <xdr:col>10</xdr:col>
      <xdr:colOff>53621</xdr:colOff>
      <xdr:row>13</xdr:row>
      <xdr:rowOff>58914</xdr:rowOff>
    </xdr:to>
    <xdr:sp macro="" textlink="">
      <xdr:nvSpPr>
        <xdr:cNvPr id="3" name="Rektangel 2" descr="En form med information. Detta istället för en textruta.">
          <a:extLst>
            <a:ext uri="{FF2B5EF4-FFF2-40B4-BE49-F238E27FC236}">
              <a16:creationId xmlns:a16="http://schemas.microsoft.com/office/drawing/2014/main" id="{955DC225-89C4-4D91-A532-958F19FA6EB3}"/>
            </a:ext>
          </a:extLst>
        </xdr:cNvPr>
        <xdr:cNvSpPr/>
      </xdr:nvSpPr>
      <xdr:spPr>
        <a:xfrm>
          <a:off x="9489369" y="1020233"/>
          <a:ext cx="3744030" cy="214312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1100" b="1">
              <a:solidFill>
                <a:schemeClr val="tx1"/>
              </a:solidFill>
            </a:rPr>
            <a:t>Koder i Tandhälsoregistret</a:t>
          </a:r>
          <a:br>
            <a:rPr lang="sv-SE" sz="1100">
              <a:solidFill>
                <a:schemeClr val="tx1"/>
              </a:solidFill>
            </a:rPr>
          </a:br>
          <a:endParaRPr lang="sv-SE" sz="900">
            <a:solidFill>
              <a:schemeClr val="tx1"/>
            </a:solidFill>
          </a:endParaRPr>
        </a:p>
        <a:p>
          <a:pPr algn="l"/>
          <a:r>
            <a:rPr lang="sv-SE" sz="900">
              <a:solidFill>
                <a:schemeClr val="tx1"/>
              </a:solidFill>
            </a:rPr>
            <a:t>Åtgärds- och tillståndskoderna som används i Tandhälsoregistret är koder från Tandvårds- och läkemedelsförmånsverkets föreskrifter och allmänna råd (TLVFS 2008:1) om statligt tandvårdsstöd. Denna föreskrift trycks regelbundet om och ändringar införs kontinuerligt. Läs mer på: https://www.tlv.se/om-tlv/regelverk/foreskrifter.html</a:t>
          </a:r>
        </a:p>
        <a:p>
          <a:pPr algn="l"/>
          <a:endParaRPr lang="sv-SE" sz="900">
            <a:solidFill>
              <a:schemeClr val="tx1"/>
            </a:solidFill>
          </a:endParaRPr>
        </a:p>
        <a:p>
          <a:pPr algn="l"/>
          <a:r>
            <a:rPr lang="sv-SE" sz="900">
              <a:solidFill>
                <a:schemeClr val="tx1"/>
              </a:solidFill>
            </a:rPr>
            <a:t>Vissa koder i listan till vänster är bara giltiga under en del av statistipublikationens referensperiod.</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498545</xdr:colOff>
      <xdr:row>1</xdr:row>
      <xdr:rowOff>9386</xdr:rowOff>
    </xdr:from>
    <xdr:to>
      <xdr:col>12</xdr:col>
      <xdr:colOff>504825</xdr:colOff>
      <xdr:row>2</xdr:row>
      <xdr:rowOff>199672</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13185845" y="180836"/>
          <a:ext cx="2578030" cy="40936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501368</xdr:colOff>
      <xdr:row>4</xdr:row>
      <xdr:rowOff>3247</xdr:rowOff>
    </xdr:from>
    <xdr:to>
      <xdr:col>13</xdr:col>
      <xdr:colOff>21168</xdr:colOff>
      <xdr:row>19</xdr:row>
      <xdr:rowOff>25400</xdr:rowOff>
    </xdr:to>
    <xdr:sp macro="" textlink="">
      <xdr:nvSpPr>
        <xdr:cNvPr id="2" name="Rektangel 1" descr="En form med information. Detta istället för en textruta.">
          <a:extLst>
            <a:ext uri="{FF2B5EF4-FFF2-40B4-BE49-F238E27FC236}">
              <a16:creationId xmlns:a16="http://schemas.microsoft.com/office/drawing/2014/main" id="{19A68EB9-6AEB-4E3B-B7BB-A02BE0FD23B2}"/>
            </a:ext>
          </a:extLst>
        </xdr:cNvPr>
        <xdr:cNvSpPr/>
      </xdr:nvSpPr>
      <xdr:spPr>
        <a:xfrm>
          <a:off x="14649168" y="803347"/>
          <a:ext cx="3812400" cy="287965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900" b="1">
              <a:solidFill>
                <a:schemeClr val="tx1"/>
              </a:solidFill>
            </a:rPr>
            <a:t>Statistikens innehåll</a:t>
          </a:r>
        </a:p>
        <a:p>
          <a:pPr algn="l"/>
          <a:endParaRPr lang="sv-SE" sz="900">
            <a:solidFill>
              <a:schemeClr val="tx1"/>
            </a:solidFill>
          </a:endParaRPr>
        </a:p>
        <a:p>
          <a:pPr algn="l"/>
          <a:r>
            <a:rPr lang="sv-SE" sz="900">
              <a:solidFill>
                <a:schemeClr val="tx1"/>
              </a:solidFill>
            </a:rPr>
            <a:t>Statistiken redovisar antal personer som har besökt tandvården oavsett åtgärd.</a:t>
          </a:r>
          <a:r>
            <a:rPr lang="sv-SE" sz="900" baseline="0">
              <a:solidFill>
                <a:schemeClr val="tx1"/>
              </a:solidFill>
            </a:rPr>
            <a:t> </a:t>
          </a:r>
          <a:r>
            <a:rPr lang="sv-SE" sz="900">
              <a:solidFill>
                <a:schemeClr val="tx1"/>
              </a:solidFill>
            </a:rPr>
            <a:t>Personer som har avlidit under 2022 och 2023 har exkluderats.</a:t>
          </a:r>
          <a:r>
            <a:rPr lang="sv-SE" sz="900" baseline="0">
              <a:solidFill>
                <a:schemeClr val="tx1"/>
              </a:solidFill>
            </a:rPr>
            <a:t> </a:t>
          </a:r>
          <a:r>
            <a:rPr lang="sv-SE" sz="900">
              <a:solidFill>
                <a:schemeClr val="tx1"/>
              </a:solidFill>
            </a:rPr>
            <a:t>Vid beräkning av andel av befolkningen har medelbefolkningen 2024 använts.</a:t>
          </a:r>
        </a:p>
        <a:p>
          <a:pPr algn="l"/>
          <a:endParaRPr lang="sv-SE" sz="900">
            <a:solidFill>
              <a:schemeClr val="tx1"/>
            </a:solidFill>
          </a:endParaRPr>
        </a:p>
        <a:p>
          <a:pPr algn="l"/>
          <a:r>
            <a:rPr lang="sv-SE" sz="900" b="1">
              <a:solidFill>
                <a:schemeClr val="tx1"/>
              </a:solidFill>
            </a:rPr>
            <a:t>Underskattning i de högsta åldersgrupperna</a:t>
          </a:r>
        </a:p>
        <a:p>
          <a:pPr algn="l"/>
          <a:r>
            <a:rPr lang="sv-SE" sz="900">
              <a:solidFill>
                <a:schemeClr val="tx1"/>
              </a:solidFill>
            </a:rPr>
            <a:t>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a:t>
          </a:r>
        </a:p>
      </xdr:txBody>
    </xdr:sp>
    <xdr:clientData/>
  </xdr:twoCellAnchor>
  <xdr:twoCellAnchor>
    <xdr:from>
      <xdr:col>10</xdr:col>
      <xdr:colOff>31750</xdr:colOff>
      <xdr:row>21</xdr:row>
      <xdr:rowOff>198966</xdr:rowOff>
    </xdr:from>
    <xdr:to>
      <xdr:col>14</xdr:col>
      <xdr:colOff>306917</xdr:colOff>
      <xdr:row>38</xdr:row>
      <xdr:rowOff>33866</xdr:rowOff>
    </xdr:to>
    <xdr:graphicFrame macro="">
      <xdr:nvGraphicFramePr>
        <xdr:cNvPr id="3" name="Excel Word-Staplat stapeldiagram">
          <a:extLst>
            <a:ext uri="{FF2B5EF4-FFF2-40B4-BE49-F238E27FC236}">
              <a16:creationId xmlns:a16="http://schemas.microsoft.com/office/drawing/2014/main" id="{95F0B871-DCCF-43CF-AF2B-D3477C5D0A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346075</xdr:colOff>
      <xdr:row>21</xdr:row>
      <xdr:rowOff>187325</xdr:rowOff>
    </xdr:from>
    <xdr:to>
      <xdr:col>18</xdr:col>
      <xdr:colOff>238125</xdr:colOff>
      <xdr:row>38</xdr:row>
      <xdr:rowOff>38100</xdr:rowOff>
    </xdr:to>
    <xdr:graphicFrame macro="">
      <xdr:nvGraphicFramePr>
        <xdr:cNvPr id="8" name="Excel Word-Staplat stapeldiagram">
          <a:extLst>
            <a:ext uri="{FF2B5EF4-FFF2-40B4-BE49-F238E27FC236}">
              <a16:creationId xmlns:a16="http://schemas.microsoft.com/office/drawing/2014/main" id="{712693DC-506F-4B33-8ACA-AC8FF4F377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279400</xdr:colOff>
      <xdr:row>21</xdr:row>
      <xdr:rowOff>187325</xdr:rowOff>
    </xdr:from>
    <xdr:to>
      <xdr:col>22</xdr:col>
      <xdr:colOff>168275</xdr:colOff>
      <xdr:row>38</xdr:row>
      <xdr:rowOff>38100</xdr:rowOff>
    </xdr:to>
    <xdr:graphicFrame macro="">
      <xdr:nvGraphicFramePr>
        <xdr:cNvPr id="9" name="Excel Word-Staplat stapeldiagram">
          <a:extLst>
            <a:ext uri="{FF2B5EF4-FFF2-40B4-BE49-F238E27FC236}">
              <a16:creationId xmlns:a16="http://schemas.microsoft.com/office/drawing/2014/main" id="{3EA4D6AE-8D99-486F-A0FD-C93F39C575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5714</xdr:colOff>
      <xdr:row>1</xdr:row>
      <xdr:rowOff>63500</xdr:rowOff>
    </xdr:from>
    <xdr:to>
      <xdr:col>14</xdr:col>
      <xdr:colOff>296333</xdr:colOff>
      <xdr:row>3</xdr:row>
      <xdr:rowOff>142876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1C63BDF-930C-4CFE-A90F-D1A5C2FB174C}"/>
            </a:ext>
          </a:extLst>
        </xdr:cNvPr>
        <xdr:cNvSpPr/>
      </xdr:nvSpPr>
      <xdr:spPr>
        <a:xfrm>
          <a:off x="16106492" y="232833"/>
          <a:ext cx="2576619" cy="516821"/>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5716</xdr:colOff>
      <xdr:row>4</xdr:row>
      <xdr:rowOff>167992</xdr:rowOff>
    </xdr:from>
    <xdr:to>
      <xdr:col>15</xdr:col>
      <xdr:colOff>21167</xdr:colOff>
      <xdr:row>15</xdr:row>
      <xdr:rowOff>154868</xdr:rowOff>
    </xdr:to>
    <xdr:sp macro="" textlink="">
      <xdr:nvSpPr>
        <xdr:cNvPr id="3" name="Rektangel 2" descr="En form med information. Detta istället för en textruta.">
          <a:extLst>
            <a:ext uri="{FF2B5EF4-FFF2-40B4-BE49-F238E27FC236}">
              <a16:creationId xmlns:a16="http://schemas.microsoft.com/office/drawing/2014/main" id="{01EEE6D6-C128-440A-AA80-63492F372B0A}"/>
            </a:ext>
          </a:extLst>
        </xdr:cNvPr>
        <xdr:cNvSpPr/>
      </xdr:nvSpPr>
      <xdr:spPr>
        <a:xfrm>
          <a:off x="16106494" y="944103"/>
          <a:ext cx="2894117" cy="1849543"/>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900" b="1">
              <a:solidFill>
                <a:schemeClr val="tx1"/>
              </a:solidFill>
            </a:rPr>
            <a:t>Statistikens innehåll</a:t>
          </a:r>
        </a:p>
        <a:p>
          <a:pPr algn="l"/>
          <a:r>
            <a:rPr lang="sv-SE" sz="900">
              <a:solidFill>
                <a:schemeClr val="tx1"/>
              </a:solidFill>
            </a:rPr>
            <a:t>Statistiken redovisar antal personer som har besökt tandvården oavsett  åtgärd. Personer som har avlidit under 2022 och 2023 har exkluderats.</a:t>
          </a:r>
          <a:r>
            <a:rPr lang="sv-SE" sz="900" baseline="0">
              <a:solidFill>
                <a:schemeClr val="tx1"/>
              </a:solidFill>
            </a:rPr>
            <a:t> </a:t>
          </a:r>
          <a:r>
            <a:rPr lang="sv-SE" sz="900">
              <a:solidFill>
                <a:schemeClr val="tx1"/>
              </a:solidFill>
            </a:rPr>
            <a:t>Vid beräkning av andel av befolkningen  har medel-befolkningen 2024 använts.</a:t>
          </a:r>
        </a:p>
      </xdr:txBody>
    </xdr:sp>
    <xdr:clientData/>
  </xdr:twoCellAnchor>
  <xdr:twoCellAnchor>
    <xdr:from>
      <xdr:col>0</xdr:col>
      <xdr:colOff>6350</xdr:colOff>
      <xdr:row>53</xdr:row>
      <xdr:rowOff>6049</xdr:rowOff>
    </xdr:from>
    <xdr:to>
      <xdr:col>4</xdr:col>
      <xdr:colOff>26912</xdr:colOff>
      <xdr:row>84</xdr:row>
      <xdr:rowOff>44451</xdr:rowOff>
    </xdr:to>
    <xdr:graphicFrame macro="">
      <xdr:nvGraphicFramePr>
        <xdr:cNvPr id="6" name="Excel Word-Liggande staplat stapeldiagram">
          <a:extLst>
            <a:ext uri="{FF2B5EF4-FFF2-40B4-BE49-F238E27FC236}">
              <a16:creationId xmlns:a16="http://schemas.microsoft.com/office/drawing/2014/main" id="{A0DE5455-1F5A-40B6-BDF6-0E9FB426F9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52916</xdr:colOff>
      <xdr:row>53</xdr:row>
      <xdr:rowOff>0</xdr:rowOff>
    </xdr:from>
    <xdr:to>
      <xdr:col>7</xdr:col>
      <xdr:colOff>369811</xdr:colOff>
      <xdr:row>84</xdr:row>
      <xdr:rowOff>1</xdr:rowOff>
    </xdr:to>
    <xdr:graphicFrame macro="">
      <xdr:nvGraphicFramePr>
        <xdr:cNvPr id="7" name="Excel Word-Liggande staplat stapeldiagram">
          <a:extLst>
            <a:ext uri="{FF2B5EF4-FFF2-40B4-BE49-F238E27FC236}">
              <a16:creationId xmlns:a16="http://schemas.microsoft.com/office/drawing/2014/main" id="{1FB63A49-7431-4656-A960-3257977BE8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412750</xdr:colOff>
      <xdr:row>53</xdr:row>
      <xdr:rowOff>0</xdr:rowOff>
    </xdr:from>
    <xdr:to>
      <xdr:col>11</xdr:col>
      <xdr:colOff>274561</xdr:colOff>
      <xdr:row>83</xdr:row>
      <xdr:rowOff>148168</xdr:rowOff>
    </xdr:to>
    <xdr:graphicFrame macro="">
      <xdr:nvGraphicFramePr>
        <xdr:cNvPr id="9" name="Excel Word-Liggande staplat stapeldiagram">
          <a:extLst>
            <a:ext uri="{FF2B5EF4-FFF2-40B4-BE49-F238E27FC236}">
              <a16:creationId xmlns:a16="http://schemas.microsoft.com/office/drawing/2014/main" id="{45E1FE6F-5E23-4D6E-830C-AA1137273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10</xdr:col>
      <xdr:colOff>54429</xdr:colOff>
      <xdr:row>1</xdr:row>
      <xdr:rowOff>39371</xdr:rowOff>
    </xdr:from>
    <xdr:to>
      <xdr:col>13</xdr:col>
      <xdr:colOff>204861</xdr:colOff>
      <xdr:row>3</xdr:row>
      <xdr:rowOff>99785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9329D02-0602-4397-A6C4-BA53F1E7B373}"/>
            </a:ext>
          </a:extLst>
        </xdr:cNvPr>
        <xdr:cNvSpPr/>
      </xdr:nvSpPr>
      <xdr:spPr>
        <a:xfrm>
          <a:off x="15230929" y="211728"/>
          <a:ext cx="2681361" cy="49584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18143</xdr:colOff>
      <xdr:row>9</xdr:row>
      <xdr:rowOff>21370</xdr:rowOff>
    </xdr:from>
    <xdr:to>
      <xdr:col>3</xdr:col>
      <xdr:colOff>36286</xdr:colOff>
      <xdr:row>25</xdr:row>
      <xdr:rowOff>27213</xdr:rowOff>
    </xdr:to>
    <xdr:graphicFrame macro="">
      <xdr:nvGraphicFramePr>
        <xdr:cNvPr id="4" name="Excel Word-Stapeldiagram">
          <a:extLst>
            <a:ext uri="{FF2B5EF4-FFF2-40B4-BE49-F238E27FC236}">
              <a16:creationId xmlns:a16="http://schemas.microsoft.com/office/drawing/2014/main" id="{88CDDB9A-E99A-43CD-A7A3-423720C9FA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45" totalsRowShown="0" tableBorderDxfId="1703"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794B9DD-860B-4F27-99C9-AAE7BCB0D181}" name="Tabell15" displayName="Tabell15" ref="A4:J26" totalsRowShown="0" dataDxfId="1596" tableBorderDxfId="1595" headerRowCellStyle="Tabell: rad- och kolumnrubrik">
  <autoFilter ref="A4:J26" xr:uid="{C79027E9-51A6-4A1A-BE95-D346C16A9976}"/>
  <tableColumns count="10">
    <tableColumn id="1" xr3:uid="{16A81653-21A3-4BEC-A1E3-5675C3879834}" name="Län" dataDxfId="1594"/>
    <tableColumn id="2" xr3:uid="{C42061C7-150A-4356-8E7E-ACB0D9CE3C79}" name="Män 2024" dataDxfId="1593"/>
    <tableColumn id="3" xr3:uid="{6281B957-0D44-4078-8A11-F04E54E22FAE}" name="Män 2023–2024" dataDxfId="1592"/>
    <tableColumn id="4" xr3:uid="{EC46BDDE-8058-4FC3-A617-15EDA4FF6DC2}" name="Män 2022–2024" dataDxfId="1591"/>
    <tableColumn id="5" xr3:uid="{35863D9C-FF4E-41EC-A4D3-FBAA920A6C22}" name="Kvinnor 2024" dataDxfId="1590"/>
    <tableColumn id="6" xr3:uid="{47477937-9EE6-4134-BE80-3DBDAC4E59FE}" name="Kvinnor  2023–2024" dataDxfId="1589"/>
    <tableColumn id="7" xr3:uid="{90C0A66D-00EF-4C56-9088-E1D6D7ECCD81}" name=" Kvinnor 2022–2024" dataDxfId="1588"/>
    <tableColumn id="8" xr3:uid="{A09455F6-5A22-4DF5-8760-11C0A17711C3}" name="Totalt 2024" dataDxfId="1587"/>
    <tableColumn id="9" xr3:uid="{CBB2BF16-7999-41E5-9CEC-186431104368}" name=" Totalt 2023–2024" dataDxfId="1586"/>
    <tableColumn id="10" xr3:uid="{8D1CE378-73C9-4C14-BFD4-B518995FE37E}" name="Totalt 2022–2024" dataDxfId="1585"/>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EC36671-2531-44F2-8FF8-250FC6A9AC9C}" name="Tabell16" displayName="Tabell16" ref="A30:J52" totalsRowShown="0" dataDxfId="1584" headerRowCellStyle="Tabell: rad- och kolumnrubrik">
  <autoFilter ref="A30:J52" xr:uid="{02BC2638-C1A2-41FA-A27D-C44502D1B189}"/>
  <tableColumns count="10">
    <tableColumn id="1" xr3:uid="{0ED52DDE-BFA8-4B5C-ACD3-8ECE720305AF}" name="Län" dataDxfId="1583"/>
    <tableColumn id="2" xr3:uid="{8349EE50-9C94-4FD7-BF5B-340BA04A0729}" name="Män (%) 2024" dataDxfId="1582"/>
    <tableColumn id="3" xr3:uid="{3A657884-DF2A-4CE0-8531-ACE7ADE0F30A}" name="Män (%) 2023–2024" dataDxfId="1581"/>
    <tableColumn id="4" xr3:uid="{50447F0C-61DD-4B12-A0BA-E26FDBE57A7C}" name="Män (%) 2022–2024" dataDxfId="1580"/>
    <tableColumn id="5" xr3:uid="{AFB167CE-14E5-4514-93F6-5760CCA2E353}" name="Kvinnor (%) 2024" dataDxfId="1579"/>
    <tableColumn id="6" xr3:uid="{46679C56-8A64-438D-8379-45C0D26C4F3B}" name="Kvinnor (%)  2023–2024" dataDxfId="1578"/>
    <tableColumn id="7" xr3:uid="{17742702-29F5-4C56-B4BF-28EE4761D671}" name=" Kvinnor (%) 2022–2024" dataDxfId="1577"/>
    <tableColumn id="8" xr3:uid="{52699BA4-DBF2-485C-9AFF-D3CB4792D39B}" name="Totalt (%) 2024" dataDxfId="1576"/>
    <tableColumn id="9" xr3:uid="{2F7AED8D-B5DA-4920-8272-EF9E7F447117}" name=" Totalt (%) 2023–2024" dataDxfId="1575"/>
    <tableColumn id="10" xr3:uid="{9781213D-1079-43BF-9F30-81EE2990AE82}" name="Totalt (%) 2022–2024" dataDxfId="1574"/>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544C1EE-351F-43C7-8058-6A528DC2081B}" name="Tabell17" displayName="Tabell17" ref="A4:J8" totalsRowShown="0" headerRowDxfId="1573" headerRowCellStyle="Tabell: rad- och kolumnrubrik" dataCellStyle="Tabellltext">
  <autoFilter ref="A4:J8" xr:uid="{04C7F1E7-54D2-441A-B707-757847744272}"/>
  <tableColumns count="10">
    <tableColumn id="1" xr3:uid="{2BE9AEC1-15D5-42CC-8FB4-AEF464F925C3}" name="Högsta utbildningsnivå" dataDxfId="1572" dataCellStyle="Tabellltext"/>
    <tableColumn id="2" xr3:uid="{D3900CEB-64B8-4584-91CE-5F5E40CCF294}" name="Män (%) 2024" dataDxfId="1571" dataCellStyle="Tabellltext"/>
    <tableColumn id="3" xr3:uid="{17E3BDFF-56DE-47D8-9AB9-1BAE32AD6C61}" name="Män (%) 2023–2024" dataCellStyle="Tabellltext"/>
    <tableColumn id="4" xr3:uid="{CFBA83CA-9DB4-4487-8191-6017FD8D8D3B}" name="Män (%) 2022–2024" dataDxfId="1570" dataCellStyle="Tabellltext"/>
    <tableColumn id="5" xr3:uid="{7B8276CA-A21B-4D85-901B-D3E56B3269ED}" name="Kvinnor (%) 2024" dataDxfId="1569" dataCellStyle="Tabellltext"/>
    <tableColumn id="6" xr3:uid="{B0622722-DA4E-4124-891E-E517A581E239}" name="Kvinnor (%)  2023–2024" dataCellStyle="Tabellltext"/>
    <tableColumn id="7" xr3:uid="{AADD5544-CD8D-496A-BC3A-41CEC5469ADD}" name=" Kvinnor (%) 2022–2024" dataDxfId="1568" dataCellStyle="Tabellltext"/>
    <tableColumn id="8" xr3:uid="{68BDC144-5139-4604-98F1-FD24B876ED25}" name="Totalt (%) 2024" dataDxfId="1567" dataCellStyle="Tabellltext"/>
    <tableColumn id="9" xr3:uid="{48F35AF6-9556-4C82-B5E5-5827A30DCDE5}" name=" Totalt (%) 2023–2024" dataCellStyle="Tabellltext"/>
    <tableColumn id="10" xr3:uid="{6936DFFD-4688-4673-B66D-1DF90012DE0B}" name="Totalt (%) 2022–2024" dataDxfId="1566"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D706B91-54BA-468A-BD86-CC0A1468CECA}" name="Tabell18" displayName="Tabell18" ref="A4:G19" totalsRowShown="0" headerRowDxfId="1565" dataDxfId="1564" headerRowCellStyle="Tabell: rad- och kolumnrubrik">
  <autoFilter ref="A4:G19" xr:uid="{E4F85EB4-5F1D-48C3-A41A-99C54AB5E6E9}"/>
  <tableColumns count="7">
    <tableColumn id="1" xr3:uid="{01B82A80-B09B-4E2F-B090-CC011B66E465}" name="Ålder "/>
    <tableColumn id="2" xr3:uid="{ADF1C243-E4E8-467A-A09E-1791EB8CF5B0}" name="Män Region" dataDxfId="1563"/>
    <tableColumn id="3" xr3:uid="{A4623EEE-99F6-47A8-B868-645D197DA7B8}" name="Män Privat" dataDxfId="1562"/>
    <tableColumn id="4" xr3:uid="{983C2815-1457-416B-9963-1085C1B42FB7}" name="Kvinnor Region" dataDxfId="1561"/>
    <tableColumn id="5" xr3:uid="{2C47485F-47B9-4F30-8409-58C4D6962B65}" name="Kvinnor Privat" dataDxfId="1560"/>
    <tableColumn id="6" xr3:uid="{595C2267-3601-444A-A4A2-9828B9CE62C0}" name="Totalt Region" dataDxfId="1559"/>
    <tableColumn id="7" xr3:uid="{B26D2BDD-D3C3-4A28-A70B-BBC22FCBD70B}" name="Totalt Privat" dataDxfId="1558"/>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7D1CC77-2378-43E0-8C80-195FEB94132C}" name="Tabell19" displayName="Tabell19" ref="A23:G45" totalsRowShown="0" headerRowDxfId="1557" dataDxfId="1556" headerRowCellStyle="Tabell: rad- och kolumnrubrik">
  <autoFilter ref="A23:G45" xr:uid="{CA469174-BC45-461F-9543-1658F5D715AC}"/>
  <tableColumns count="7">
    <tableColumn id="1" xr3:uid="{6296DC98-DA45-4F71-BDE6-1952FAE6F241}" name="Län" dataDxfId="1555"/>
    <tableColumn id="2" xr3:uid="{F66DD85C-A1AA-41AB-836E-F660F0BD66BC}" name="Män Region" dataDxfId="1554"/>
    <tableColumn id="3" xr3:uid="{E21CA890-4530-4F93-B6F9-6BF75C2EAFC0}" name="Män Privat" dataDxfId="1553"/>
    <tableColumn id="4" xr3:uid="{FD0D6952-1CFE-4769-BA98-88EAC8B2A714}" name="Kvinnor Region" dataDxfId="1552"/>
    <tableColumn id="5" xr3:uid="{4EFD75FA-CFB1-4B7E-91C3-D2661493E53D}" name="Kvinnor Privat" dataDxfId="1551"/>
    <tableColumn id="6" xr3:uid="{619B8FCC-24DB-4397-B4AA-6B2054958C76}" name="Totalt Region" dataDxfId="1550"/>
    <tableColumn id="7" xr3:uid="{366515B0-AB41-46A3-9D4E-2C666FD0AD6C}" name="Totalt Privat" dataDxfId="1549"/>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BE84AD4-1468-4EED-87A5-601A6D289476}" name="Tabell20" displayName="Tabell20" ref="A49:U71" totalsRowShown="0" headerRowDxfId="1548" dataDxfId="1547" headerRowCellStyle="Tabell: rad- och kolumnrubrik">
  <autoFilter ref="A49:U71" xr:uid="{9E03782B-7B74-4957-9CC2-E9F7D88A6ED3}"/>
  <tableColumns count="21">
    <tableColumn id="1" xr3:uid="{F8223BAF-DC19-4AC5-B1BA-B70E6C2BD1AC}" name="Län" dataDxfId="1546"/>
    <tableColumn id="2" xr3:uid="{D005C999-29C5-4EF6-9FEB-DCBDB57FB50E}" name="2015 Region" dataDxfId="1545"/>
    <tableColumn id="3" xr3:uid="{7930E688-7FD1-4225-8348-6B24BBEEA749}" name="2015 Privat" dataDxfId="1544"/>
    <tableColumn id="4" xr3:uid="{F84FD7F3-D583-4C36-BC39-16CA9B4F6769}" name="2016 Region" dataDxfId="1543"/>
    <tableColumn id="5" xr3:uid="{A0281D59-6D4C-432A-8037-9B8052C1A773}" name="2016 Privat" dataDxfId="1542"/>
    <tableColumn id="6" xr3:uid="{21AFEFB3-37C6-4F0B-A6FE-D05583551A30}" name="2017 Region" dataDxfId="1541"/>
    <tableColumn id="7" xr3:uid="{BE3CBA7E-CA8C-4BC7-90C0-F2B4FE41637B}" name="2017 Privat" dataDxfId="1540"/>
    <tableColumn id="8" xr3:uid="{4D256761-C846-47C3-B87C-E7DECF0D2853}" name="2018 Region" dataDxfId="1539"/>
    <tableColumn id="9" xr3:uid="{3FAAF5F6-EE4D-4606-835D-59B127FDAE9A}" name="2018 Privat" dataDxfId="1538"/>
    <tableColumn id="10" xr3:uid="{5CF475DD-CC90-4D88-9FC9-0F28F60261D8}" name="2019 Region" dataDxfId="1537"/>
    <tableColumn id="11" xr3:uid="{71DE6DB7-2572-452C-B119-E0CD9D030E92}" name="2019 Privat" dataDxfId="1536"/>
    <tableColumn id="12" xr3:uid="{32DD09EE-3F8D-4AC9-9849-0F5790D7FCD4}" name="2020 Region" dataDxfId="1535"/>
    <tableColumn id="13" xr3:uid="{AAC8D235-014D-489A-9F33-72F462092589}" name="2020 Privat" dataDxfId="1534"/>
    <tableColumn id="14" xr3:uid="{5F3CBB69-03A8-4B2D-98A3-42FAA29C5733}" name="2021 Region" dataDxfId="1533"/>
    <tableColumn id="15" xr3:uid="{27A36DF8-FD3C-4E4D-A881-D571838F5DC7}" name="2021 Privat" dataDxfId="1532"/>
    <tableColumn id="16" xr3:uid="{86B00928-3B10-4B88-97A4-59BA56370DC4}" name="2022 Region" dataDxfId="1531"/>
    <tableColumn id="17" xr3:uid="{B40A73EA-1620-4AEE-835A-C2ADF8EAD5F4}" name="2022 Privat" dataDxfId="1530"/>
    <tableColumn id="18" xr3:uid="{5C0C0823-6B34-42D6-8D28-57192AC53644}" name="2023 Region" dataDxfId="1529"/>
    <tableColumn id="19" xr3:uid="{F77FCB97-5EB9-4BC2-A8E6-D77A719E3D62}" name="2023 Privat" dataDxfId="1528"/>
    <tableColumn id="20" xr3:uid="{D928AC5D-4881-4737-B665-61880446049C}" name="2024 Region" dataDxfId="1527"/>
    <tableColumn id="21" xr3:uid="{689FB053-4995-4240-827B-452F80DF9FB8}" name="2024 Privat" dataDxfId="1526"/>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A3FD19C-16CD-48E7-87FF-92950C2990E0}" name="Tabell22" displayName="Tabell22" ref="A4:J19" totalsRowShown="0" dataDxfId="1525" headerRowCellStyle="Tabell: rad- och kolumnrubrik">
  <autoFilter ref="A4:J19" xr:uid="{A9E48375-49F8-4774-962D-0815AD490BA8}"/>
  <tableColumns count="10">
    <tableColumn id="1" xr3:uid="{61DA427D-61C2-4D90-A226-35E4AC3365FB}" name="Ålder "/>
    <tableColumn id="2" xr3:uid="{19B8D93B-EA5F-4D3E-8743-E8343D49AA4D}" name="Män 2024" dataDxfId="1524"/>
    <tableColumn id="3" xr3:uid="{F7BE77E7-3975-4B99-9AB1-72C2A81C65ED}" name="Män 2023–2024" dataDxfId="1523"/>
    <tableColumn id="4" xr3:uid="{B848B0B4-76B1-42B9-BCF2-FDF73B3C9DB7}" name="Män 2022–2024" dataDxfId="1522"/>
    <tableColumn id="5" xr3:uid="{DB6AF032-6867-49EF-AE06-8F62588BD8DB}" name="Kvinnor 2024" dataDxfId="1521"/>
    <tableColumn id="6" xr3:uid="{B128383D-0D9B-4099-B6B1-D22FD735ECFE}" name="Kvinnor  2023–2024" dataDxfId="1520"/>
    <tableColumn id="7" xr3:uid="{7F2C8699-2F18-45DD-BDAA-1C0872286A3E}" name=" Kvinnor 2022–2024" dataDxfId="1519"/>
    <tableColumn id="8" xr3:uid="{2C604959-BD31-49AA-B678-EDAC04208C02}" name="Totalt 2024" dataDxfId="1518"/>
    <tableColumn id="9" xr3:uid="{E2911F3F-F2B2-4C04-BA93-907E6E029904}" name=" Totalt 2023–2024" dataDxfId="1517"/>
    <tableColumn id="10" xr3:uid="{C2CF6217-A0A0-4ED2-BCFD-98FA7ED9E5E5}" name="Totalt 2022–2024" dataDxfId="1516"/>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3CA60455-4669-4E24-A84E-23A6E958CA12}" name="Tabell23" displayName="Tabell23" ref="A23:J38" totalsRowShown="0" dataDxfId="1515" headerRowCellStyle="Tabell: rad- och kolumnrubrik">
  <autoFilter ref="A23:J38" xr:uid="{00BDEAD5-8657-4D97-8044-6E01E24287A7}"/>
  <tableColumns count="10">
    <tableColumn id="1" xr3:uid="{1BF48402-6F2F-40D1-BC2E-216D3637A2BA}" name="Ålder "/>
    <tableColumn id="2" xr3:uid="{3DB75A64-2393-472E-AB55-42E3CC23A6FB}" name="Män 2024" dataDxfId="1514"/>
    <tableColumn id="3" xr3:uid="{C90732C8-32BA-42C3-BD8B-A93F49AF3049}" name="Män 2023–2024" dataDxfId="1513"/>
    <tableColumn id="4" xr3:uid="{96DDABD6-1DAF-48B3-B117-A31D57E12612}" name="Män 2022–2024" dataDxfId="1512"/>
    <tableColumn id="5" xr3:uid="{177DE7BC-663E-4745-93D4-C003959A777B}" name="Kvinnor 2024" dataDxfId="1511"/>
    <tableColumn id="6" xr3:uid="{5F06AD81-794E-4601-9E33-C1E73061A792}" name="Kvinnor  2023–2024" dataDxfId="1510"/>
    <tableColumn id="7" xr3:uid="{4217BA0D-7EE7-4CA4-B0C7-4C1AC2A99EAD}" name=" Kvinnor 2022–2024" dataDxfId="1509"/>
    <tableColumn id="8" xr3:uid="{D3BB0BF6-38E6-4E73-BB0D-AFAE777220DE}" name="Totalt 2024" dataDxfId="1508"/>
    <tableColumn id="9" xr3:uid="{65CF41FB-8534-4777-8E75-328BEB267C7C}" name=" Totalt 2023–2024" dataDxfId="1507"/>
    <tableColumn id="10" xr3:uid="{265C7740-C94E-4B0D-8E94-6D6D33CC3765}" name="Totalt 2022–2024" dataDxfId="1506"/>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AA71043-BD7A-4FA1-BACC-152052BA336E}" name="Tabell24" displayName="Tabell24" ref="A42:AE57" totalsRowShown="0" dataDxfId="1505" headerRowCellStyle="Tabell: rad- och kolumnrubrik">
  <autoFilter ref="A42:AE57" xr:uid="{FF3E5C0A-079E-4D36-9764-7B981E8FC6A5}"/>
  <tableColumns count="31">
    <tableColumn id="1" xr3:uid="{AAA9FE6F-08E8-4A7F-8001-184CF20B6A3B}" name="Ålder " dataDxfId="1504"/>
    <tableColumn id="2" xr3:uid="{DF61CC95-8EFD-4AEA-ABE2-D7470B120D30}" name="2015 Senaste året" dataDxfId="1503"/>
    <tableColumn id="3" xr3:uid="{C9F2291E-669C-43B5-B7F0-79BF1FBF262D}" name="2015 Senaste två åren" dataDxfId="1502"/>
    <tableColumn id="4" xr3:uid="{E3D63E3A-46EA-4E72-A7C8-D35E788DDC5A}" name="2015 Senaste tre åren" dataDxfId="1501"/>
    <tableColumn id="5" xr3:uid="{C12F9BBA-53ED-4AA9-AAAC-B965C6267C61}" name="2016 Senaste året" dataDxfId="1500"/>
    <tableColumn id="6" xr3:uid="{FE90B7EA-88A6-43AA-9E84-9DE9C06BD1E0}" name="2016 Senaste två åren" dataDxfId="1499"/>
    <tableColumn id="7" xr3:uid="{C4F1CA88-A87A-4DE9-9FBE-3E69721A8485}" name="2016 Senaste tre åren" dataDxfId="1498"/>
    <tableColumn id="8" xr3:uid="{EE734388-9942-4271-B040-06F59602F2D1}" name="2017 Senaste året" dataDxfId="1497"/>
    <tableColumn id="9" xr3:uid="{C3A379EB-B3CB-4921-B1CF-9C6499255D5F}" name="2017 Senaste två åren" dataDxfId="1496"/>
    <tableColumn id="10" xr3:uid="{0D926785-B4EC-49C8-BB26-68DF07E00CF4}" name="2017 Senaste tre åren" dataDxfId="1495"/>
    <tableColumn id="11" xr3:uid="{74A53B59-3DB7-435F-946E-156AD3680023}" name="2018 Senaste året" dataDxfId="1494"/>
    <tableColumn id="12" xr3:uid="{446384F9-E0E8-4E5A-9AAF-9214451C8C48}" name="2018 Senaste två åren" dataDxfId="1493"/>
    <tableColumn id="13" xr3:uid="{5B4309F0-3677-44BA-8156-563EF59A487F}" name="2018 Senaste tre åren" dataDxfId="1492"/>
    <tableColumn id="14" xr3:uid="{ECA47B0C-7F83-46F2-B4F8-5853F54980D0}" name="2019 Senaste året" dataDxfId="1491"/>
    <tableColumn id="15" xr3:uid="{45749ED1-1F5C-4D97-A887-164E962193FF}" name="2019 Senaste två åren" dataDxfId="1490"/>
    <tableColumn id="16" xr3:uid="{31A0C88E-8473-4D49-BFB0-60BE6A7FF1FA}" name="2019 Senaste tre åren" dataDxfId="1489"/>
    <tableColumn id="17" xr3:uid="{D570E3E4-12D6-491D-8D17-693C22F92ABF}" name="2020 Senaste året" dataDxfId="1488"/>
    <tableColumn id="18" xr3:uid="{70609620-6BAF-4D4F-88AD-5D2488D13F0B}" name="2020 Senaste två åren" dataDxfId="1487"/>
    <tableColumn id="19" xr3:uid="{C2022D62-E857-4DCE-8E51-0CBCFBCEEE07}" name="2020 Senaste tre åren" dataDxfId="1486"/>
    <tableColumn id="20" xr3:uid="{1D2D6D02-012F-4D4F-ACA0-7AA9FEF10EFA}" name="2021 Senaste året" dataDxfId="1485"/>
    <tableColumn id="21" xr3:uid="{578BDEF1-F069-46CD-B3C5-13D4FF4E7283}" name="2021 Senaste två åren" dataDxfId="1484"/>
    <tableColumn id="22" xr3:uid="{28C25C0F-7694-416D-B33F-597299B0537E}" name="2021 Senaste tre åren" dataDxfId="1483"/>
    <tableColumn id="23" xr3:uid="{8074F7CF-D19A-458D-9E53-18C91A48CEAE}" name="2022 Senaste året" dataDxfId="1482"/>
    <tableColumn id="24" xr3:uid="{BE1E2BF3-4B0D-42AD-B964-D7807CF65281}" name="2022 Senaste två åren" dataDxfId="1481"/>
    <tableColumn id="25" xr3:uid="{FDE7F1E9-3343-494B-BA6E-4D96A5D66A02}" name="2022 Senaste tre åren" dataDxfId="1480"/>
    <tableColumn id="26" xr3:uid="{47DFA061-BB1D-4A3B-87BE-BD8C9A1C4521}" name="2023 Senaste året" dataDxfId="1479"/>
    <tableColumn id="27" xr3:uid="{2F838F0B-2B15-4FE0-802D-B10091C88530}" name="2023 Senaste två åren" dataDxfId="1478"/>
    <tableColumn id="28" xr3:uid="{E30EE80F-E198-48FC-8A6A-676EACA9ED39}" name="2023 Senaste tre åren" dataDxfId="1477"/>
    <tableColumn id="29" xr3:uid="{81774094-B504-4831-B1B0-278CCE238403}" name="2024 Senaste året" dataDxfId="1476"/>
    <tableColumn id="30" xr3:uid="{6BA63496-497B-47F3-B4B3-CBFC79CA3B1C}" name="2024 Senaste två åren" dataDxfId="1475"/>
    <tableColumn id="31" xr3:uid="{DCFD1A00-A1FB-4418-BE68-18F371976BAA}" name="2024 Senaste tre åren" dataDxfId="1474"/>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DD65ED-04F6-4841-BCD3-4918CD95C0A3}" name="Tabell1" displayName="Tabell1" ref="A4:J26" totalsRowShown="0" headerRowDxfId="1473" tableBorderDxfId="1472" headerRowCellStyle="Tabell: rad- och kolumnrubrik">
  <autoFilter ref="A4:J26" xr:uid="{9FC6EAA8-5F57-41AC-B4BC-E7D44CC94E1F}"/>
  <tableColumns count="10">
    <tableColumn id="1" xr3:uid="{9D74ACE8-40B7-4E0F-9BF4-BD0200999247}" name="Län" dataDxfId="1471"/>
    <tableColumn id="2" xr3:uid="{AE6E3152-C8E8-406D-91C9-CB7C03DD4422}" name="Män, _x000a_2024" dataDxfId="1470"/>
    <tableColumn id="3" xr3:uid="{31544922-FF78-42FE-8324-CAD5D4B6C76F}" name="Män, _x000a_2023–2024" dataDxfId="1469"/>
    <tableColumn id="4" xr3:uid="{4C4EF88A-BDD1-43DE-877A-38EE5DC77FF6}" name="Män, _x000a_2022–2024" dataDxfId="1468"/>
    <tableColumn id="5" xr3:uid="{C1BC5413-71DF-42DD-A10C-75CF6066E240}" name="Kvinnor, _x000a_2024" dataDxfId="1467"/>
    <tableColumn id="6" xr3:uid="{F2603EE8-6CBD-43F4-BC52-316CCC665ECE}" name="Kvinnor, _x000a_2023–2024" dataDxfId="1466"/>
    <tableColumn id="7" xr3:uid="{14E4B6EA-510A-4AF8-AF82-0D43934F0A47}" name="Kvinnor, _x000a_2022–2024" dataDxfId="1465"/>
    <tableColumn id="8" xr3:uid="{2F3003D7-C16B-483A-8C61-9C2559EE3D0C}" name="Totalt, _x000a_2024" dataDxfId="1464"/>
    <tableColumn id="9" xr3:uid="{202F9627-82D8-4D3F-A389-581C31A5D7BC}" name="Totalt, _x000a_2023–2024" dataDxfId="1463"/>
    <tableColumn id="10" xr3:uid="{6281017F-7FB2-4DF2-80C6-6034DEBC172B}" name="Totalt, _x000a_2022–2024" dataDxfId="1462"/>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B81D79E-C417-49A7-9E31-A3A8D5F682FA}" name="Tabell43" displayName="Tabell43" ref="A3:C9" totalsRowShown="0" headerRowDxfId="1702" dataDxfId="1701" tableBorderDxfId="1700" headerRowCellStyle="Tabellrubrik" dataCellStyle="Tabellltext">
  <tableColumns count="3">
    <tableColumn id="1" xr3:uid="{ECC62E50-12B8-464D-8F44-5AEB38F9B3DA}" name="Kod/Code" dataDxfId="1699" dataCellStyle="Tabellltext"/>
    <tableColumn id="2" xr3:uid="{10D3C511-223A-48B9-B55F-12F1C4165328}" name="Åtgärd" dataDxfId="1698" dataCellStyle="Tabellltext"/>
    <tableColumn id="3" xr3:uid="{327658D4-0712-42AE-9478-F4FC165E669F}" name="Intervention " dataDxfId="1697" dataCellStyle="Tabellltext"/>
  </tableColumns>
  <tableStyleInfo name="1. SoS Tabell blå tex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ECF4928-1CE8-4EE5-97C4-435474ED974D}" name="Tabell110" displayName="Tabell110" ref="A30:J52" totalsRowShown="0" headerRowDxfId="1461" tableBorderDxfId="1460" headerRowCellStyle="Tabell: rad- och kolumnrubrik">
  <autoFilter ref="A30:J52" xr:uid="{764E7D6B-5AF9-4461-A82E-37D9BF654BF8}"/>
  <tableColumns count="10">
    <tableColumn id="1" xr3:uid="{4BF9F9E6-063E-4E66-B2DC-49887AD4E631}" name="Län" dataDxfId="1459"/>
    <tableColumn id="2" xr3:uid="{9228E72A-36F6-4451-A270-D8B64F3389DA}" name="Män (%), _x000a_2024" dataDxfId="1458"/>
    <tableColumn id="3" xr3:uid="{6D095978-DCC1-42F5-B8EE-5A5CD0BBC12C}" name="Män (%), _x000a_2023–2024" dataDxfId="1457"/>
    <tableColumn id="4" xr3:uid="{3E919EF2-943D-4F7C-941F-3956EC7F4689}" name="Män (%), _x000a_2022–2024" dataDxfId="1456"/>
    <tableColumn id="5" xr3:uid="{76FFBA34-C29B-46FC-B074-C4735AFA0FE5}" name="Kvinnor (%), 2024" dataDxfId="1455"/>
    <tableColumn id="6" xr3:uid="{FC046C3B-75DE-4BBB-A4F4-DC7FA5CC9D77}" name="Kvinnor (%), 2023–2024" dataDxfId="1454"/>
    <tableColumn id="7" xr3:uid="{AF4F6B9C-31ED-488B-B552-2ED9598A02EE}" name="Kvinnor (%), 2022–2024" dataDxfId="1453"/>
    <tableColumn id="8" xr3:uid="{8BB58D53-0589-4C49-8836-06A9E79F0A5E}" name="Totalt (%), 2024" dataDxfId="1452"/>
    <tableColumn id="9" xr3:uid="{9CB8478B-6C05-4A05-B30D-36268BA8AE8F}" name="Totalt (%), 2023–2024" dataDxfId="1451"/>
    <tableColumn id="10" xr3:uid="{42219468-4CFC-404A-83AD-1B84452C3CF7}" name="Totalt (%), 2022–2024" dataDxfId="1450"/>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42AD18B-EDC9-4355-A7AB-DC479B8F344C}" name="Tabell11" displayName="Tabell11" ref="A4:J8" totalsRowShown="0" headerRowDxfId="1449" dataDxfId="1447" headerRowBorderDxfId="1448" tableBorderDxfId="1446" headerRowCellStyle="Tabell: rad- och kolumnrubrik">
  <autoFilter ref="A4:J8" xr:uid="{C002F503-C693-48F3-86B0-0A254BD1A065}"/>
  <tableColumns count="10">
    <tableColumn id="1" xr3:uid="{3128D31D-9C0F-4DB3-A2BA-6E9C447F3CAC}" name="Högsta utbildningsnivå" dataDxfId="1445"/>
    <tableColumn id="2" xr3:uid="{BEDFB336-38D1-4AEB-A832-5C4D8AA3452B}" name="Män (%), _x000a_2024" dataDxfId="1444"/>
    <tableColumn id="3" xr3:uid="{71765505-B5A0-4BE5-86E1-B836AF68F981}" name="Män (%), _x000a_2023–2024" dataDxfId="1443"/>
    <tableColumn id="4" xr3:uid="{5CAEB464-8676-4004-AB54-BFB57D0333B0}" name="Män (%), _x000a_2022–2024" dataDxfId="1442"/>
    <tableColumn id="5" xr3:uid="{2C0DF0FB-9246-4771-A7A9-DE3505C098C0}" name="Kvinnor (%), 2024" dataDxfId="1441"/>
    <tableColumn id="6" xr3:uid="{AA493B32-362E-4A25-BABE-4CCFBCD4302D}" name="Kvinnor (%), 2023–2024" dataDxfId="1440"/>
    <tableColumn id="7" xr3:uid="{227BBB11-B87D-49AF-BB0C-07894E82572F}" name="Kvinnor (%), 2022–2024" dataDxfId="1439"/>
    <tableColumn id="8" xr3:uid="{B45808C0-8A4B-43AC-9A92-07C263C8CD37}" name="Totalt (%), 2024" dataDxfId="1438"/>
    <tableColumn id="9" xr3:uid="{F31066EA-B546-4950-AC39-3E17867431DC}" name="Totalt (%), 2023–2024" dataDxfId="1437"/>
    <tableColumn id="10" xr3:uid="{150E1FFC-E3AA-4085-9739-67BA0A14731F}" name="Totalt (%), 2022–2024" dataDxfId="1436"/>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7EC6080-8D55-4B40-8C0A-B9636B63751D}" name="Tabell12" displayName="Tabell12" ref="A4:G19" totalsRowShown="0" tableBorderDxfId="1435" headerRowCellStyle="Tabell: rad- och kolumnrubrik">
  <autoFilter ref="A4:G19" xr:uid="{F8FFEC1D-C7C7-453E-B826-296499D68FDA}"/>
  <tableColumns count="7">
    <tableColumn id="1" xr3:uid="{AE221391-D366-415A-A9D8-89F6A68E89A1}" name="Ålder " dataDxfId="1434"/>
    <tableColumn id="2" xr3:uid="{0C5CC7DD-6AC8-4746-9394-888AA424D1E2}" name="Män, Region" dataDxfId="1433"/>
    <tableColumn id="3" xr3:uid="{B7908A68-C8EB-4746-95C3-397A8F32BB35}" name="Män, Privat" dataDxfId="1432"/>
    <tableColumn id="4" xr3:uid="{44DBE3D0-27E8-4BFA-9789-7FBE51CB3A63}" name="Kvinnor, Region" dataDxfId="1431"/>
    <tableColumn id="5" xr3:uid="{D81913F3-D004-4582-A57C-4E66FDDF02F2}" name="Kvinnor, Privat" dataDxfId="1430"/>
    <tableColumn id="6" xr3:uid="{DB93A267-C024-4956-9F01-46CDDB00EBF6}" name="Totalt, Region" dataDxfId="1429"/>
    <tableColumn id="7" xr3:uid="{ABB5E78B-8A4E-46AF-AEBA-EB79EB1CF882}" name="Totalt, Privat" dataDxfId="1428"/>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2AC53B5-AFB0-43F8-A334-0759F621A015}" name="Tabell21" displayName="Tabell21" ref="A23:G45" totalsRowShown="0" tableBorderDxfId="1427" headerRowCellStyle="Tabell: rad- och kolumnrubrik">
  <autoFilter ref="A23:G45" xr:uid="{9C8256BA-D868-401D-9D3F-BD3CE710DB47}"/>
  <tableColumns count="7">
    <tableColumn id="1" xr3:uid="{2E95912D-F536-454E-8207-A6648B8345CD}" name="Län" dataDxfId="1426"/>
    <tableColumn id="2" xr3:uid="{E0D4042C-B112-4ACE-8378-86B7883A3175}" name="Män, Region" dataDxfId="1425"/>
    <tableColumn id="3" xr3:uid="{E30BED6B-AE00-4B21-9BEC-771DBFC8EF6F}" name="Män, Privat" dataDxfId="1424"/>
    <tableColumn id="4" xr3:uid="{6E98E267-B6D9-452C-9F5F-0BF999FF6D9E}" name="Kvinnor, Region" dataDxfId="1423"/>
    <tableColumn id="5" xr3:uid="{89684A6C-98CB-4547-AE0D-26BEAD858CFF}" name="Kvinnor, Privat" dataDxfId="1422"/>
    <tableColumn id="6" xr3:uid="{A23A1B78-F00E-4B7E-B1B4-BB060134971E}" name="Totalt, Region" dataDxfId="1421"/>
    <tableColumn id="7" xr3:uid="{66307A48-6C28-4950-A394-835622440E7E}" name="Totalt, Privat" dataDxfId="1420"/>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FE3A8C25-E15A-4AD9-BAA0-D3FCE82BCFB8}" name="Tabell25" displayName="Tabell25" ref="A49:U71" totalsRowShown="0" headerRowDxfId="1419" tableBorderDxfId="1418">
  <autoFilter ref="A49:U71" xr:uid="{AE3B2D52-A7C8-4FE6-913A-53C378362FE8}"/>
  <tableColumns count="21">
    <tableColumn id="1" xr3:uid="{B6C93010-847F-4114-9F6F-F09B4B918870}" name="Län" dataDxfId="1417"/>
    <tableColumn id="2" xr3:uid="{C5098E8D-899B-4234-BE87-B324AA0C8B9D}" name="2015, Region" dataDxfId="1416"/>
    <tableColumn id="3" xr3:uid="{CC5BEF21-8CE2-4F59-B6A3-76AFA9E2581A}" name="2015, Privat" dataDxfId="1415"/>
    <tableColumn id="4" xr3:uid="{2FDAD583-66B9-4609-A443-FB0941601CA2}" name="2016, Region" dataDxfId="1414"/>
    <tableColumn id="5" xr3:uid="{F4BACC80-C88D-4EA1-A70C-1302BC439B2F}" name="2016, Privat" dataDxfId="1413"/>
    <tableColumn id="6" xr3:uid="{9CE6451A-9CE5-4E8C-A163-F195E4E20ED8}" name="2017, Region" dataDxfId="1412"/>
    <tableColumn id="7" xr3:uid="{188AF34C-2A26-487C-BE22-6487A99C0853}" name="201´7, Privat" dataDxfId="1411"/>
    <tableColumn id="8" xr3:uid="{C50E0D44-9A25-4F16-B985-025A0F0F4C00}" name="2018, Region" dataDxfId="1410"/>
    <tableColumn id="9" xr3:uid="{274AD0E5-5D24-4F37-B073-ECEF6EFB018D}" name="2018, Privat" dataDxfId="1409"/>
    <tableColumn id="10" xr3:uid="{481430F4-0350-4949-9D16-ED520355256E}" name="2019, Region" dataDxfId="1408"/>
    <tableColumn id="11" xr3:uid="{6FB38D70-B1DF-4DDD-981C-C2D7FDB74B3A}" name="2019, Privat" dataDxfId="1407"/>
    <tableColumn id="12" xr3:uid="{B8395AC8-259A-4FE7-968D-F1D3A3DECF2D}" name="2020, Region" dataDxfId="1406"/>
    <tableColumn id="13" xr3:uid="{8CA5119A-96E5-4484-8227-7A933DCE13D8}" name="2020, Privat" dataDxfId="1405"/>
    <tableColumn id="14" xr3:uid="{52EDD3CC-E1F7-4FEE-8652-4DF053608DCB}" name="2021, Region" dataDxfId="1404"/>
    <tableColumn id="15" xr3:uid="{5514AE6C-9C69-4C3A-B6FB-636321D1A6F4}" name="2021, Privat" dataDxfId="1403"/>
    <tableColumn id="16" xr3:uid="{CD5F33D6-7359-466A-8C5A-DE3A30153C4F}" name="2022, Region" dataDxfId="1402"/>
    <tableColumn id="17" xr3:uid="{5FE2301E-AB99-435B-A079-FD5C1DD07543}" name="2022, Privat" dataDxfId="1401"/>
    <tableColumn id="18" xr3:uid="{63F5800C-C29A-4386-A11C-84BBBB896F59}" name="2023, Region" dataDxfId="1400"/>
    <tableColumn id="19" xr3:uid="{BBC813A4-BDC0-426D-BB27-247210D71216}" name="2023, Privat" dataDxfId="1399"/>
    <tableColumn id="20" xr3:uid="{E11735CF-8284-4877-9C36-C3327FE3C642}" name="2024, Region" dataDxfId="1398"/>
    <tableColumn id="21" xr3:uid="{8473BAE1-0B1B-435F-868C-0892479C617A}" name="2024, Privat" dataDxfId="1397"/>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CF509917-B9BB-47F8-8669-D3A13ABEDFDA}" name="Tabell26" displayName="Tabell26" ref="A4:P18" totalsRowShown="0" dataDxfId="1396" tableBorderDxfId="1395" headerRowCellStyle="Tabell: rad- och kolumnrubrik">
  <autoFilter ref="A4:P18" xr:uid="{F8C118F4-92EA-4611-8BE5-FEA57DC77846}"/>
  <tableColumns count="16">
    <tableColumn id="1" xr3:uid="{02ADD7EC-FCC2-4CDA-AC33-2F6C51DDD8C8}" name="Ålder 2024" dataDxfId="1394"/>
    <tableColumn id="2" xr3:uid="{2A469B58-F381-4006-85CB-25B61575ED24}" name="Män, _x000a_P10" dataDxfId="1393"/>
    <tableColumn id="3" xr3:uid="{54F52280-071F-42DC-883D-683CF967C5D2}" name="Män, _x000a_P25" dataDxfId="1392"/>
    <tableColumn id="4" xr3:uid="{54558C6D-14E5-4AD1-B786-FDC54CCD2DBC}" name="Män, _x000a_Median" dataDxfId="1391"/>
    <tableColumn id="5" xr3:uid="{F7802A4B-FF21-4A39-8380-D06928CD828C}" name="Män,_x000a_ P75" dataDxfId="1390"/>
    <tableColumn id="6" xr3:uid="{8FEE1D36-5E41-46E9-BF24-3F87BFDBA518}" name="Män,_x000a_ P90" dataDxfId="1389"/>
    <tableColumn id="7" xr3:uid="{AD3415EC-0602-4EFF-9632-BF202111D867}" name="Kvinnor, _x000a_P10" dataDxfId="1388"/>
    <tableColumn id="8" xr3:uid="{70ACC020-5C98-46B3-B6DC-DBC912E8FB9B}" name="Kvinnor, _x000a_P25" dataDxfId="1387"/>
    <tableColumn id="9" xr3:uid="{53D3962C-B961-4DB4-B6E2-B16BB6779961}" name="Kvinnor, _x000a_Median" dataDxfId="1386"/>
    <tableColumn id="10" xr3:uid="{9BE6F2B4-BD7D-42D9-A11B-CFD269F00C77}" name="Kvinnor, _x000a_P75" dataDxfId="1385"/>
    <tableColumn id="11" xr3:uid="{BC5D57B9-174D-42B9-8D4E-2341A82AE931}" name="Kvinnor, _x000a_P90" dataDxfId="1384"/>
    <tableColumn id="12" xr3:uid="{BF42ECE4-E2F8-4460-A1CD-6B799C988492}" name="Totalt, _x000a_P10" dataDxfId="1383"/>
    <tableColumn id="13" xr3:uid="{7BD9154F-97A0-4B3A-A032-82BB921D8C96}" name="Totalt, _x000a_P25" dataDxfId="1382"/>
    <tableColumn id="14" xr3:uid="{AE44EE31-0B66-4A4C-A059-9362BCC076DB}" name="Totalt, _x000a_Median" dataDxfId="1381"/>
    <tableColumn id="15" xr3:uid="{EEAA0DD6-AA1D-42BA-986E-E763B6423151}" name="Totalt, _x000a_P75" dataDxfId="1380"/>
    <tableColumn id="16" xr3:uid="{8D999529-0B0B-4A88-BE2B-A425551BE900}" name="Totalt, _x000a_P90" dataDxfId="1379"/>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B3025B9-608C-40F3-88CF-EE3238EB3DB9}" name="Tabell27" displayName="Tabell27" ref="A22:AO44" totalsRowShown="0" headerRowDxfId="1378" dataDxfId="1377" tableBorderDxfId="1376" headerRowCellStyle="Tabell: rad- och kolumnrubrik">
  <autoFilter ref="A22:AO44" xr:uid="{B848FEA7-BC5B-4368-AD31-3FAC057E43DC}"/>
  <tableColumns count="41">
    <tableColumn id="1" xr3:uid="{EB21CB40-C676-429B-98E6-91A3D54F526D}" name="Län" dataDxfId="1375"/>
    <tableColumn id="2" xr3:uid="{635AB8DB-C66C-4B82-A781-9EF3E43BE2BA}" name="30–39, _x000a_P10" dataDxfId="1374"/>
    <tableColumn id="3" xr3:uid="{B81D65E2-114C-4E19-84FF-E2351FF64615}" name="30–39, _x000a_P25" dataDxfId="1373"/>
    <tableColumn id="4" xr3:uid="{F32217A9-01E7-45EF-BFA7-71915D6B000B}" name="30–39, _x000a_Median" dataDxfId="1372"/>
    <tableColumn id="5" xr3:uid="{6F9E44BA-0EDF-4AC6-9A69-A86A46B864AD}" name="30–39,_x000a_ P75" dataDxfId="1371"/>
    <tableColumn id="6" xr3:uid="{EAB2DF8A-1AFA-4221-B327-0EE609C66199}" name="30–39,_x000a_ P90" dataDxfId="1370"/>
    <tableColumn id="7" xr3:uid="{CFBAAF61-8092-46EF-9D07-5269C18C15AB}" name="40–49, _x000a_P10" dataDxfId="1369"/>
    <tableColumn id="8" xr3:uid="{571B70B1-2AF7-4B13-8620-E445CF04AEBC}" name="40–49, _x000a_P25" dataDxfId="1368"/>
    <tableColumn id="9" xr3:uid="{1DD07D0F-1768-45E9-8FA5-60D464C5077B}" name="40–49, _x000a_Median" dataDxfId="1367"/>
    <tableColumn id="10" xr3:uid="{97321DB5-3F04-4030-88FC-9CCB8EADF6C2}" name="40–49,_x000a_ P75" dataDxfId="1366"/>
    <tableColumn id="11" xr3:uid="{E3213F8C-E8EE-44E7-B687-0FB1094E0432}" name="40–49,_x000a_ P90" dataDxfId="1365"/>
    <tableColumn id="12" xr3:uid="{4353F3AA-599E-4F53-A09A-0C3CD7A8B919}" name="50–59, _x000a_P10" dataDxfId="1364"/>
    <tableColumn id="13" xr3:uid="{F2F11870-86B8-4427-A409-04B233B93C41}" name="50–59, _x000a_P25" dataDxfId="1363"/>
    <tableColumn id="14" xr3:uid="{DAB4F8A7-C6AD-44E8-8EB5-80E30542ABA2}" name="50–59, _x000a_Median" dataDxfId="1362"/>
    <tableColumn id="15" xr3:uid="{7C89C4A8-A2BE-4F0B-A200-85A47EE1C524}" name="50–59,_x000a_ P75" dataDxfId="1361"/>
    <tableColumn id="16" xr3:uid="{5125F6B6-F48B-49ED-83A6-C20A29B4228E}" name="50–59,_x000a_ P90" dataDxfId="1360"/>
    <tableColumn id="17" xr3:uid="{8BB9558A-BED2-438F-97D7-8F2B4E62219C}" name="60–69, _x000a_P10" dataDxfId="1359"/>
    <tableColumn id="18" xr3:uid="{A2C0C05D-A4DE-4390-8F1A-1ACBDA2239B0}" name="60–69, _x000a_P25" dataDxfId="1358"/>
    <tableColumn id="19" xr3:uid="{A956E131-2F55-448B-9327-8A7F3AC54E4A}" name="60–69, _x000a_Median" dataDxfId="1357"/>
    <tableColumn id="20" xr3:uid="{388535DE-55E6-4708-8540-9048B83BDB14}" name="60–69,_x000a_ P75" dataDxfId="1356"/>
    <tableColumn id="21" xr3:uid="{3CB340D3-F95D-440E-9AE6-9142E1CDB478}" name="60–69,_x000a_ P90" dataDxfId="1355"/>
    <tableColumn id="22" xr3:uid="{DC1354BC-6EFF-4881-94E8-8198D28E599C}" name="70–79, _x000a_P10" dataDxfId="1354"/>
    <tableColumn id="23" xr3:uid="{5056A9CB-2961-498C-8A45-A26FA97DA7AF}" name="70–79, _x000a_P25" dataDxfId="1353"/>
    <tableColumn id="24" xr3:uid="{F1F2CD76-C87C-4CCB-A91E-C98F51D4FAAA}" name="70–79, _x000a_Median" dataDxfId="1352"/>
    <tableColumn id="25" xr3:uid="{8C622AA6-5E7A-4FBC-AE19-0620CAF0332F}" name="70–79,_x000a_ P75" dataDxfId="1351"/>
    <tableColumn id="26" xr3:uid="{C1F9F9A0-7339-4707-A6D2-2C1670EF8551}" name="70–79,_x000a_ P90" dataDxfId="1350"/>
    <tableColumn id="27" xr3:uid="{E58CD4DA-05D7-4845-B3FC-5F2FB68C8636}" name="80–89, _x000a_P10" dataDxfId="1349"/>
    <tableColumn id="28" xr3:uid="{7D6BBD2B-2C92-4735-9E21-F19F84907AF4}" name="80–89, _x000a_P25" dataDxfId="1348"/>
    <tableColumn id="29" xr3:uid="{1BD96862-50E2-4E64-8CA9-91A747F03118}" name="80–89, _x000a_Median" dataDxfId="1347"/>
    <tableColumn id="30" xr3:uid="{8D9790DF-EC42-471B-8326-2BB99D178A96}" name="80–89,_x000a_ P75" dataDxfId="1346"/>
    <tableColumn id="31" xr3:uid="{AD5FBBA1-B0B3-420F-9398-00255A71DF82}" name="80–89,_x000a_ P90" dataDxfId="1345"/>
    <tableColumn id="32" xr3:uid="{4B46DD96-660A-4DEB-81CF-B32F5B6BE524}" name="90–, _x000a_P10" dataDxfId="1344"/>
    <tableColumn id="33" xr3:uid="{FBB04B0A-2CE5-45B8-BC4E-37027CEE15DD}" name="90–, _x000a_P25" dataDxfId="1343"/>
    <tableColumn id="34" xr3:uid="{CB0EA636-26F9-46E9-9A9E-D15C81E2A163}" name="90–, _x000a_Median" dataDxfId="1342"/>
    <tableColumn id="35" xr3:uid="{D7CB5C11-4774-45AB-9665-3F4E5CC74B10}" name="90–,_x000a_ P75" dataDxfId="1341"/>
    <tableColumn id="36" xr3:uid="{BCB36BBF-6E20-43D4-B291-3F0A3E294202}" name="90–,_x000a_ P90" dataDxfId="1340"/>
    <tableColumn id="37" xr3:uid="{A4096E50-2AD5-4548-9C3C-48ECF98D8884}" name="Totalt, _x000a_P10" dataDxfId="1339"/>
    <tableColumn id="38" xr3:uid="{6045BEA7-C2F1-4F7B-8998-69401E5BE219}" name="Totalt, _x000a_P25" dataDxfId="1338"/>
    <tableColumn id="39" xr3:uid="{77A7DEA7-3D12-4676-84D9-CF5BAD671BCD}" name="Totalt, _x000a_Median" dataDxfId="1337"/>
    <tableColumn id="40" xr3:uid="{82B6C91C-DC70-4954-96C2-2779970A1CBC}" name="Totalt,_x000a_ P75" dataDxfId="1336"/>
    <tableColumn id="41" xr3:uid="{9D7D9C31-E8BF-4EE9-96F2-2630B41A9EA4}" name="Totalt,_x000a_ P90" dataDxfId="1335"/>
  </tableColumns>
  <tableStyleInfo name="1. SoS Tabell blå"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E003C50-77F5-4268-917A-FB64C514D3EA}" name="Tabell28" displayName="Tabell28" ref="A48:AO52" totalsRowShown="0" headerRowDxfId="1334" dataDxfId="1333" tableBorderDxfId="1332" headerRowCellStyle="Tabell: rad- och kolumnrubrik">
  <autoFilter ref="A48:AO52" xr:uid="{9514827A-452E-401A-B7EF-C38C2A3D8BDE}"/>
  <tableColumns count="41">
    <tableColumn id="1" xr3:uid="{2983BB2A-6A0C-4D3D-8BBC-CE3F94DDF285}" name="Utbildningsnivå" dataDxfId="1331"/>
    <tableColumn id="2" xr3:uid="{4284649C-1303-4DA1-96F1-EB4B9865788A}" name="30–39, _x000a_P10" dataDxfId="1330"/>
    <tableColumn id="3" xr3:uid="{CF7C0190-4EF8-4AC8-8B6B-F4AA427169F1}" name="30–39, _x000a_P25" dataDxfId="1329"/>
    <tableColumn id="4" xr3:uid="{176D5263-8A97-4084-BF98-2F7570114B1C}" name="30–39, _x000a_Median" dataDxfId="1328"/>
    <tableColumn id="5" xr3:uid="{1C7CECD3-205D-4ECB-A173-2D0703B117CC}" name="30–39,_x000a_ P75" dataDxfId="1327"/>
    <tableColumn id="6" xr3:uid="{75708EF1-1BCD-41F4-9F73-025255B33715}" name="30–39,_x000a_ P90" dataDxfId="1326"/>
    <tableColumn id="7" xr3:uid="{3A5AA2B8-91B2-4FD8-AFB4-36EEC82CB92C}" name="40–49, _x000a_P10" dataDxfId="1325"/>
    <tableColumn id="8" xr3:uid="{FC15E636-A6B5-46D0-B728-FEF8D36C3E1F}" name="40–49, _x000a_P25" dataDxfId="1324"/>
    <tableColumn id="9" xr3:uid="{04B94839-D024-4471-91C8-04271052276B}" name="40–49, _x000a_Median" dataDxfId="1323"/>
    <tableColumn id="10" xr3:uid="{8B0DA8D2-5603-4C27-8ADA-52C94CA00EAD}" name="40–49,_x000a_ P75" dataDxfId="1322"/>
    <tableColumn id="11" xr3:uid="{05769276-469C-4AE9-A29F-EA16C6FF037B}" name="40–49,_x000a_ P90" dataDxfId="1321"/>
    <tableColumn id="12" xr3:uid="{F8CC5A5D-A98D-4677-AA38-53A0C641AF50}" name="50–59, _x000a_P10" dataDxfId="1320"/>
    <tableColumn id="13" xr3:uid="{18E7DD8A-AEA8-4ACF-8AC8-B1852B2249CD}" name="50–59, _x000a_P25" dataDxfId="1319"/>
    <tableColumn id="14" xr3:uid="{716C557D-1FBF-43BA-8859-F1F8BD561606}" name="50–59, _x000a_Median" dataDxfId="1318"/>
    <tableColumn id="15" xr3:uid="{FFC5E1F7-2C84-4480-B8BF-376DDFAF9792}" name="50–59,_x000a_ P75" dataDxfId="1317"/>
    <tableColumn id="16" xr3:uid="{880588EA-AD50-4475-A515-645572F2EEBE}" name="50–59,_x000a_ P90" dataDxfId="1316"/>
    <tableColumn id="17" xr3:uid="{7ED40E0E-765A-4CEB-9778-7E313DB7BA7E}" name="60–69, _x000a_P10" dataDxfId="1315"/>
    <tableColumn id="18" xr3:uid="{D8C8E0A0-7DDF-47A8-8EE4-EB84033638DB}" name="60–69, _x000a_P25" dataDxfId="1314"/>
    <tableColumn id="19" xr3:uid="{CAD74076-FCF4-4402-8B4B-4EA1CED7FB49}" name="60–69, _x000a_Median" dataDxfId="1313"/>
    <tableColumn id="20" xr3:uid="{F5178CAC-EB15-40C1-85ED-2DA548BF5B35}" name="60–69,_x000a_ P75" dataDxfId="1312"/>
    <tableColumn id="21" xr3:uid="{4208FB94-8B4D-4C98-A785-5479A526E584}" name="60–69,_x000a_ P90" dataDxfId="1311"/>
    <tableColumn id="22" xr3:uid="{0FD00F6C-D279-433D-A95E-7D3C31881130}" name="70–79, _x000a_P10" dataDxfId="1310"/>
    <tableColumn id="23" xr3:uid="{6C964839-4855-4209-AA3F-3744C470D984}" name="70–79, _x000a_P25" dataDxfId="1309"/>
    <tableColumn id="24" xr3:uid="{1CB4AA2A-D62D-451A-B730-DA043AEF3B52}" name="70–79, _x000a_Median" dataDxfId="1308"/>
    <tableColumn id="25" xr3:uid="{05F03FE2-1EB8-4E67-9357-BB40FFA80365}" name="70–79,_x000a_ P75" dataDxfId="1307"/>
    <tableColumn id="26" xr3:uid="{346140DC-CA67-4942-87E6-1349FC8DEEEF}" name="70–79,_x000a_ P90" dataDxfId="1306"/>
    <tableColumn id="27" xr3:uid="{3EAB916A-BBDC-4574-9F75-BB4A1931B372}" name="80–89, _x000a_P10" dataDxfId="1305"/>
    <tableColumn id="28" xr3:uid="{D4D4CCE4-6504-49D3-97E7-8274ABC2C6C8}" name="80–89, _x000a_P25" dataDxfId="1304"/>
    <tableColumn id="29" xr3:uid="{7CB5E62E-A235-40B9-89A5-83A966CED288}" name="80–89, _x000a_Median" dataDxfId="1303"/>
    <tableColumn id="30" xr3:uid="{BCE9F090-6620-4657-B7F9-0B2869B21F9F}" name="80–89,_x000a_ P75" dataDxfId="1302"/>
    <tableColumn id="31" xr3:uid="{A3056700-E548-4886-A5AC-31AC89F3FF4A}" name="80–89,_x000a_ P90" dataDxfId="1301"/>
    <tableColumn id="32" xr3:uid="{9270DF30-FFC5-466E-820F-4691FBA93524}" name="90–, _x000a_P10" dataDxfId="1300"/>
    <tableColumn id="33" xr3:uid="{8F55C103-626F-4994-8B63-80EE53DDCBAB}" name="90–, _x000a_P25" dataDxfId="1299"/>
    <tableColumn id="34" xr3:uid="{72874B84-5D11-4139-958E-8ED3CDEC8149}" name="90–, _x000a_Median" dataDxfId="1298"/>
    <tableColumn id="35" xr3:uid="{DC558288-C582-49F1-BE21-12A265DB8333}" name="90–,_x000a_ P75" dataDxfId="1297"/>
    <tableColumn id="36" xr3:uid="{1538E533-7C77-40C1-9054-2044216F02E1}" name="90–,_x000a_ P90" dataDxfId="1296"/>
    <tableColumn id="37" xr3:uid="{078E96AA-24A2-4DBC-BB95-FF688D72008E}" name="Totalt, _x000a_P10" dataDxfId="1295"/>
    <tableColumn id="38" xr3:uid="{42693F1A-B8BA-4E5B-863F-5E63437C2DB3}" name="Totalt, _x000a_P25" dataDxfId="1294"/>
    <tableColumn id="39" xr3:uid="{1CBE320C-BE04-487D-8EC9-3FC045EF105A}" name="Totalt, _x000a_Median" dataDxfId="1293"/>
    <tableColumn id="40" xr3:uid="{2A989F83-8D2F-4111-BD62-39CF8786ADAE}" name="Totalt,_x000a_ P75" dataDxfId="1292"/>
    <tableColumn id="41" xr3:uid="{E2DCF58E-6CB7-44A8-9510-99EC10F8D21D}" name="Totalt,_x000a_ P90" dataDxfId="1291"/>
  </tableColumns>
  <tableStyleInfo name="1. SoS Tabell blå"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6C3EC1F-A6BE-467E-A1C7-A4DEFB0F9D98}" name="Tabell29" displayName="Tabell29" ref="A4:J19" totalsRowShown="0" headerRowDxfId="1290" dataDxfId="1289" tableBorderDxfId="1288" headerRowCellStyle="Tabell: rad- och kolumnrubrik">
  <autoFilter ref="A4:J19" xr:uid="{31BF24DE-829D-4037-89B1-1458D15D3554}"/>
  <tableColumns count="10">
    <tableColumn id="1" xr3:uid="{89DBB391-1553-4D02-B7B2-5E9795127547}" name="Ålder " dataDxfId="1287"/>
    <tableColumn id="2" xr3:uid="{04EB189E-FEC6-415C-98F1-7B7BE9014C7B}" name="Män, _x000a_2024" dataDxfId="1286"/>
    <tableColumn id="3" xr3:uid="{3F933E73-B93B-4639-84B6-F5CE806867CD}" name="Män, _x000a_2023–2024" dataDxfId="1285"/>
    <tableColumn id="4" xr3:uid="{48E64BCC-4CA9-46BA-89DD-F175AFFD4008}" name="Män, _x000a_2022–2024" dataDxfId="1284"/>
    <tableColumn id="5" xr3:uid="{A914C173-C58A-4B83-8A76-89A90D7C2BCF}" name="Kvinnor, _x000a_2024" dataDxfId="1283"/>
    <tableColumn id="6" xr3:uid="{2C3CF011-D85C-4B0A-9997-A5F8593EFB60}" name="Kvinnor, _x000a_2023–2024" dataDxfId="1282"/>
    <tableColumn id="7" xr3:uid="{6894C2FB-07C6-4C7A-94DA-6C6378CD83EA}" name="Kvinnor, _x000a_2022–2024" dataDxfId="1281"/>
    <tableColumn id="8" xr3:uid="{53630023-AE67-427B-8FC4-08F33812350C}" name="Totalt, _x000a_2024" dataDxfId="1280"/>
    <tableColumn id="9" xr3:uid="{4964D869-AC66-4842-9AA2-6893D3DF20DA}" name="Totalt, _x000a_2023–2024" dataDxfId="1279"/>
    <tableColumn id="10" xr3:uid="{35E582A2-7D60-4564-B449-AAE49F56EFB1}" name="Totalt, _x000a_2022–2024" dataDxfId="1278"/>
  </tableColumns>
  <tableStyleInfo name="1. SoS Tabell blå"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42999B43-4B88-47F7-9FD7-D6B8DCCA1CEC}" name="Tabell2931" displayName="Tabell2931" ref="A23:J38" totalsRowShown="0" headerRowDxfId="1277" dataDxfId="1276" tableBorderDxfId="1275" headerRowCellStyle="Tabell: rad- och kolumnrubrik">
  <autoFilter ref="A23:J38" xr:uid="{F2091864-5FA6-4ACA-B59D-44E9236283EF}"/>
  <tableColumns count="10">
    <tableColumn id="1" xr3:uid="{20286A50-7AE4-4807-B202-8DB9821DAD0A}" name="Ålder " dataDxfId="1274"/>
    <tableColumn id="2" xr3:uid="{24E351E8-CCE7-4E68-8434-3AA3E6291688}" name="Män (%), _x000a_2024" dataDxfId="1273"/>
    <tableColumn id="3" xr3:uid="{2227270E-D2F0-4C61-BB30-902EA40A5112}" name="Män (%), _x000a_2023–2024" dataDxfId="1272"/>
    <tableColumn id="4" xr3:uid="{18BB2936-F287-432F-A9BA-29054C648D83}" name="Män (%), _x000a_2022–2024" dataDxfId="1271"/>
    <tableColumn id="5" xr3:uid="{7067D4E9-5F74-465C-A07B-2422DF71F482}" name="Kvinnor (%), _x000a_2024" dataDxfId="1270"/>
    <tableColumn id="6" xr3:uid="{3E3FF38F-43DB-4BCC-8B64-E713E976AABA}" name="Kvinnor (%), _x000a_2023–2024" dataDxfId="1269"/>
    <tableColumn id="7" xr3:uid="{086EA963-9BFA-4B83-91BB-50F97CF77FD1}" name="Kvinnor (%), _x000a_2022–2024" dataDxfId="1268"/>
    <tableColumn id="8" xr3:uid="{3FF78688-E64E-44A0-BC6B-1546C422B025}" name="Totalt (%), _x000a_2024" dataDxfId="1267"/>
    <tableColumn id="9" xr3:uid="{245DEC73-CB2D-4713-9EB6-0717894CB33E}" name="Totalt (%), _x000a_2023–2024" dataDxfId="1266"/>
    <tableColumn id="10" xr3:uid="{78AEBA0F-A19A-49B8-AFAB-05B45B3661BC}" name="Totalt (%), _x000a_2022–2024" dataDxfId="1265"/>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E72EC0-2B0D-404C-9ADE-2F6A77351D09}" name="Tabell434" displayName="Tabell434" ref="A11:C21" totalsRowShown="0" headerRowDxfId="1696" dataDxfId="1695" tableBorderDxfId="1694" headerRowCellStyle="Tabellrubrik" dataCellStyle="Tabellltext">
  <tableColumns count="3">
    <tableColumn id="1" xr3:uid="{76B83F38-B247-4884-B4AC-02C1031ED4A4}" name="Kod/Code" dataDxfId="1693" dataCellStyle="Tabellltext"/>
    <tableColumn id="2" xr3:uid="{6C286508-FBC6-4B2A-A4FE-1969362076CB}" name="Tillstånd" dataDxfId="1692" dataCellStyle="Tabellltext"/>
    <tableColumn id="3" xr3:uid="{2C01BE8A-F56F-4B33-94D9-9B40BD1F63D6}" name="Diagnosis" dataDxfId="1691" dataCellStyle="Tabellltext"/>
  </tableColumns>
  <tableStyleInfo name="1. SoS Tabell blå text"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8316571-42E8-4043-97AD-8CD1CD187FF6}" name="Tabell9" displayName="Tabell9" ref="A4:J26" totalsRowShown="0" headerRowDxfId="1264" dataDxfId="1263" tableBorderDxfId="1262" headerRowCellStyle="Tabell: rad- och kolumnrubrik">
  <autoFilter ref="A4:J26" xr:uid="{60420A41-8E06-4D7C-A655-E3D84A0F9FEA}"/>
  <tableColumns count="10">
    <tableColumn id="1" xr3:uid="{F1AFBA0D-D446-4D93-A3E1-7F49CDFA03FF}" name="Län" dataDxfId="1261"/>
    <tableColumn id="2" xr3:uid="{D4320CA9-0A33-48C3-BD92-589583DB0FA0}" name="Män, _x000a_2024" dataDxfId="1260"/>
    <tableColumn id="3" xr3:uid="{AACD0B2B-685A-4D9D-ABAD-66F444A4A4F9}" name="Män, _x000a_2023–2024" dataDxfId="1259"/>
    <tableColumn id="4" xr3:uid="{3E443D1F-EF7C-47B5-AF9C-5AC16CC72119}" name="Män, _x000a_2022–2024" dataDxfId="1258"/>
    <tableColumn id="5" xr3:uid="{A8CD710D-A927-49E5-B425-B31EA743DBA1}" name="Kvinnor, _x000a_2024" dataDxfId="1257"/>
    <tableColumn id="6" xr3:uid="{D245505F-B7FF-4760-BEC7-28607A3274BE}" name="Kvinnor, _x000a_2023–2024" dataDxfId="1256"/>
    <tableColumn id="7" xr3:uid="{275B4D5A-FDC1-4891-9395-F8EABA986627}" name="Kvinnor, _x000a_2022–2024" dataDxfId="1255"/>
    <tableColumn id="8" xr3:uid="{C027843E-5B1E-46B9-A75B-B4D4100DC392}" name="Totalt, _x000a_2024" dataDxfId="1254"/>
    <tableColumn id="9" xr3:uid="{236119D6-8872-48A9-815A-5C0EBAE8EF64}" name="Totalt, _x000a_2023–2024" dataDxfId="1253"/>
    <tableColumn id="10" xr3:uid="{A1AE8BA3-B599-4EF2-828C-69B4771E41D3}" name="Totalt, _x000a_2022–2024" dataDxfId="1252"/>
  </tableColumns>
  <tableStyleInfo name="1. SoS Tabell blå"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7A5ED243-C231-4AAA-AF81-0D532E3F558F}" name="Tabell11032" displayName="Tabell11032" ref="A30:J52" totalsRowShown="0" headerRowDxfId="1251" tableBorderDxfId="1250" headerRowCellStyle="Tabell: rad- och kolumnrubrik">
  <autoFilter ref="A30:J52" xr:uid="{113B65C5-3549-4B33-9F64-75E99AFE553B}"/>
  <tableColumns count="10">
    <tableColumn id="1" xr3:uid="{C9D8A2F7-6235-4629-BA20-9395F108509B}" name="Län" dataDxfId="1249"/>
    <tableColumn id="2" xr3:uid="{D8FB4A03-C7EB-4155-BFD1-92964552709E}" name="Män (%), _x000a_2024" dataDxfId="1248"/>
    <tableColumn id="3" xr3:uid="{4265A74A-8837-40E3-9062-C96EF53C2684}" name="Män (%), _x000a_2023–2024" dataDxfId="1247"/>
    <tableColumn id="4" xr3:uid="{0FAAB93F-06C9-4035-B120-3A1CC4ABEF83}" name="Män (%), _x000a_2022–2024" dataDxfId="1246"/>
    <tableColumn id="5" xr3:uid="{B314C31C-4B17-4F41-93D9-0F981AAA84B2}" name="Kvinnor (%), _x000a_2024" dataDxfId="1245"/>
    <tableColumn id="6" xr3:uid="{621B19E9-F534-40CB-A1E2-A35019BC4B81}" name="Kvinnor (%), _x000a_2023–2024" dataDxfId="1244"/>
    <tableColumn id="7" xr3:uid="{6AACE857-1C51-4BEE-B323-B62C5186C064}" name="Kvinnor (%), _x000a_2022–2024" dataDxfId="1243"/>
    <tableColumn id="8" xr3:uid="{B0CF4F5C-2A6D-4CAE-949F-E3E9FC4AB448}" name="Totalt (%), _x000a_2024" dataDxfId="1242"/>
    <tableColumn id="9" xr3:uid="{025F1C4E-FF6D-44E7-A622-913487DA3862}" name="Totalt (%), _x000a_2023–2024" dataDxfId="1241"/>
    <tableColumn id="10" xr3:uid="{239CCC7C-FFE8-4F53-8D9A-8F8748858DA3}" name="Totalt (%), _x000a_2022–2024" dataDxfId="1240"/>
  </tableColumns>
  <tableStyleInfo name="1. SoS Tabell blå"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4530B08E-025C-405D-975E-FAEB329E2E21}" name="Tabell1133" displayName="Tabell1133" ref="A4:J8" totalsRowShown="0" headerRowDxfId="1239" dataDxfId="1237" headerRowBorderDxfId="1238" tableBorderDxfId="1236" headerRowCellStyle="Tabell: rad- och kolumnrubrik">
  <autoFilter ref="A4:J8" xr:uid="{EF897D10-2E7C-4D92-8D00-47178CEB162E}"/>
  <tableColumns count="10">
    <tableColumn id="1" xr3:uid="{F8CDF1A3-ADEE-46E2-804F-15C28F613623}" name="Högsta utbildningsnivå" dataDxfId="1235"/>
    <tableColumn id="2" xr3:uid="{22EB9755-AD40-4CBD-BA45-B45370C988DF}" name="Män (%), _x000a_2024" dataDxfId="1234"/>
    <tableColumn id="3" xr3:uid="{EBD404A8-14A8-49AA-BB80-2302C090A5D2}" name="Män (%), _x000a_2023–2024" dataDxfId="1233"/>
    <tableColumn id="4" xr3:uid="{97960623-AE1E-4020-BAAA-A502F41C19A0}" name="Män (%), _x000a_2022–2024" dataDxfId="1232"/>
    <tableColumn id="5" xr3:uid="{81CDE02E-D9EF-4336-B62D-5A43ADF097EA}" name="Kvinnor (%), 2024" dataDxfId="1231"/>
    <tableColumn id="6" xr3:uid="{35630CCE-B95A-4DDC-945D-878273EEF9F2}" name="Kvinnor (%), 2023–2024" dataDxfId="1230"/>
    <tableColumn id="7" xr3:uid="{03D0A78C-B6A8-4647-BA6C-508450F22A91}" name="Kvinnor (%), 2022–2024" dataDxfId="1229"/>
    <tableColumn id="8" xr3:uid="{5B8652C5-AE9F-4962-AA13-BA646FBB0185}" name="Totalt (%), 2024" dataDxfId="1228"/>
    <tableColumn id="9" xr3:uid="{E32539C6-3CCC-4D63-BC42-C9D1F1C66397}" name="Totalt (%), 2023–2024" dataDxfId="1227"/>
    <tableColumn id="10" xr3:uid="{2CABD8DB-5698-4F4D-A58C-96273EA60544}" name="Totalt (%), 2022–2024" dataDxfId="1226"/>
  </tableColumns>
  <tableStyleInfo name="1. SoS Tabell blå"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8938F73-C3E8-4D53-92EC-61E2517A0747}" name="Tabell1234" displayName="Tabell1234" ref="A4:G19" totalsRowShown="0" tableBorderDxfId="1225" headerRowCellStyle="Tabell: rad- och kolumnrubrik">
  <autoFilter ref="A4:G19" xr:uid="{8005C135-52ED-4BCA-B7AD-AC29D3C7A49E}"/>
  <tableColumns count="7">
    <tableColumn id="1" xr3:uid="{B8EB00CC-82AD-40AC-B545-B5B411CEA73C}" name="Ålder " dataDxfId="1224"/>
    <tableColumn id="2" xr3:uid="{9E6E13D3-90F1-48DE-A286-E10146A31DA0}" name="Män, Region" dataDxfId="1223"/>
    <tableColumn id="3" xr3:uid="{5DB089A8-0EF1-441B-A0AD-9BB9C5B42339}" name="Män, Privat" dataDxfId="1222"/>
    <tableColumn id="4" xr3:uid="{7B17B76C-5DBF-4790-B61F-C3CF38437DE3}" name="Kvinnor, Region" dataDxfId="1221"/>
    <tableColumn id="5" xr3:uid="{F2DE8CB5-B080-43C2-929F-10810327EDD2}" name="Kvinnor, Privat" dataDxfId="1220"/>
    <tableColumn id="6" xr3:uid="{0A78FC0A-7135-4838-B8D8-77F9E9A475C0}" name="Totalt, Region" dataDxfId="1219"/>
    <tableColumn id="7" xr3:uid="{057EAB47-153B-4E25-927A-E0E7AAB50488}" name="Totalt, Privat" dataDxfId="1218"/>
  </tableColumns>
  <tableStyleInfo name="1. SoS Tabell blå"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B86001A5-D05C-4C97-82F5-EDB80CCD6774}" name="Tabell2135" displayName="Tabell2135" ref="A23:G45" totalsRowShown="0" tableBorderDxfId="1217" headerRowCellStyle="Tabell: rad- och kolumnrubrik">
  <autoFilter ref="A23:G45" xr:uid="{DEE01BD5-5D0A-4A39-86F4-CE5DDACD1DE9}"/>
  <tableColumns count="7">
    <tableColumn id="1" xr3:uid="{AC3B4FEA-E5AA-49BF-94E1-57F3389FD717}" name="Län" dataDxfId="1216"/>
    <tableColumn id="2" xr3:uid="{054AD279-7B60-49E6-961F-6FFC2C21B777}" name="Män, Region" dataDxfId="1215"/>
    <tableColumn id="3" xr3:uid="{6A4B37C9-C1DE-491D-8910-432149A3855E}" name="Män, Privat" dataDxfId="1214"/>
    <tableColumn id="4" xr3:uid="{E8ADD3AB-BA77-4EB1-BBE0-5F04F2874FB2}" name="Kvinnor, Region" dataDxfId="1213"/>
    <tableColumn id="5" xr3:uid="{F8E685C4-610A-4790-91B3-DC98A628E23B}" name="Kvinnor, Privat" dataDxfId="1212"/>
    <tableColumn id="6" xr3:uid="{0C2DB832-4808-4D6C-A5F6-5F22692888DA}" name="Totalt, Region" dataDxfId="1211"/>
    <tableColumn id="7" xr3:uid="{A65184F6-38FF-4CB6-9845-20FA7ECB76CA}" name="Totalt, Privat" dataDxfId="1210"/>
  </tableColumns>
  <tableStyleInfo name="1. SoS Tabell blå"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D94D2ED5-97AF-4462-A707-71E8DA858679}" name="Tabell35" displayName="Tabell35" ref="A4:P19" totalsRowShown="0" headerRowDxfId="1209" tableBorderDxfId="1208" dataCellStyle="Tabellltext">
  <autoFilter ref="A4:P19" xr:uid="{0D3DC58C-A0D0-402C-B850-FE457342B51F}"/>
  <tableColumns count="16">
    <tableColumn id="1" xr3:uid="{9AEF5978-FA82-449F-88D3-909180AB7305}" name="Ålder" dataCellStyle="Tabellltext"/>
    <tableColumn id="2" xr3:uid="{26AFCAEA-1243-424F-9A75-05E146DFFB3E}" name="Män _x000a_Fyllning (%)" dataDxfId="1207" dataCellStyle="Tabellltext"/>
    <tableColumn id="3" xr3:uid="{AB115973-415B-4C09-9174-8EB2B78DAC4B}" name="Män _x000a_Rotbehandling (%)" dataDxfId="1206" dataCellStyle="Tabellltext"/>
    <tableColumn id="4" xr3:uid="{C8C36EC4-0652-4448-A920-91AA97D1A9FC}" name="Män _x000a_Krona (%)" dataDxfId="1205" dataCellStyle="Tabellltext"/>
    <tableColumn id="5" xr3:uid="{C363AF32-D6DE-41AA-8377-3C41CDCB0DA4}" name="Män _x000a_Extraktion* (%)" dataDxfId="1204" dataCellStyle="Tabellltext"/>
    <tableColumn id="6" xr3:uid="{CA18B697-2A75-4468-958B-F1848B42AC15}" name="Män _x000a_Implantat (%)" dataDxfId="1203" dataCellStyle="Tabellltext"/>
    <tableColumn id="7" xr3:uid="{74346F71-AAB6-46DB-ACDF-010AC1861051}" name="Kvinnor _x000a_Fyllning (%)" dataDxfId="1202" dataCellStyle="Tabellltext"/>
    <tableColumn id="8" xr3:uid="{A9DBA1A8-C28E-4895-A6F8-5BDFE8EA841D}" name="Kvinnor _x000a_Rotbehandling (%)" dataDxfId="1201" dataCellStyle="Tabellltext"/>
    <tableColumn id="9" xr3:uid="{390AE197-DE00-4223-9FB0-D277893AC029}" name="Kvinnor _x000a_Krona (%)" dataDxfId="1200" dataCellStyle="Tabellltext"/>
    <tableColumn id="10" xr3:uid="{09DE03BC-8946-48DD-B87B-BB395F60B0D1}" name="Kvinnor _x000a_Extraktion* (%)" dataDxfId="1199" dataCellStyle="Tabellltext"/>
    <tableColumn id="11" xr3:uid="{D2A0F462-07DC-4C9E-B366-C6B831708BD9}" name="Kvinnor _x000a_Implantat (%)" dataDxfId="1198" dataCellStyle="Tabellltext"/>
    <tableColumn id="12" xr3:uid="{16F4F99A-FAAB-48C2-9C87-60EBF53EBC0E}" name="Totalt _x000a_Fyllning (%)" dataDxfId="1197" dataCellStyle="Tabellltext"/>
    <tableColumn id="13" xr3:uid="{2CDB0E12-1B00-45D9-8DD3-981A92A81B77}" name="Totalt _x000a_Rotbehandling (%)" dataDxfId="1196" dataCellStyle="Tabellltext"/>
    <tableColumn id="14" xr3:uid="{E2FAB06D-1812-496B-B6BC-E339A87FC276}" name="Totalt _x000a_Krona (%)" dataDxfId="1195" dataCellStyle="Tabellltext"/>
    <tableColumn id="15" xr3:uid="{01F454E9-0944-4DF7-BD26-6D6785391C97}" name="Totalt _x000a_Extraktion* (%)" dataDxfId="1194" dataCellStyle="Tabellltext"/>
    <tableColumn id="16" xr3:uid="{27DCBCD9-A20C-47C6-BB11-361DCECFCB25}" name="Totalt _x000a_Implantat (%)" dataDxfId="1193" dataCellStyle="Tabellltext"/>
  </tableColumns>
  <tableStyleInfo name="1. SoS Tabell blå"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27762D9-FB72-4229-AAB4-AB24781137E0}" name="Tabell36" displayName="Tabell36" ref="A25:P40" totalsRowShown="0" headerRowDxfId="1192" tableBorderDxfId="1191" dataCellStyle="Tabellltext">
  <autoFilter ref="A25:P40" xr:uid="{813C48AA-825C-47B7-BDEB-3077E0D710A3}"/>
  <tableColumns count="16">
    <tableColumn id="1" xr3:uid="{78603A1B-75DF-46BB-B3F7-A341D7BC75FB}" name="Ålder" dataCellStyle="Tabellltext"/>
    <tableColumn id="2" xr3:uid="{5BA3B822-BF1D-45E7-A9DA-02081284F061}" name="Män _x000a_Fyllning (%)" dataDxfId="1190" dataCellStyle="Tabellltext"/>
    <tableColumn id="3" xr3:uid="{E5E564D4-11F1-4A4C-A648-CD3ECD022E53}" name="Män _x000a_Rotbehandling (%)" dataDxfId="1189" dataCellStyle="Tabellltext"/>
    <tableColumn id="4" xr3:uid="{A5DE600B-8D3F-43F3-8307-45E662F08C75}" name="Män _x000a_Krona (%)" dataDxfId="1188" dataCellStyle="Tabellltext"/>
    <tableColumn id="5" xr3:uid="{153C4299-75BE-4A0E-8D78-6D9C54D9DC37}" name="Män _x000a_Extraktion* (%)" dataDxfId="1187" dataCellStyle="Tabellltext"/>
    <tableColumn id="6" xr3:uid="{22722049-7BB7-470D-B680-423F0314C144}" name="Män _x000a_Implantat (%)" dataDxfId="1186" dataCellStyle="Tabellltext"/>
    <tableColumn id="7" xr3:uid="{2F3AD59F-B89D-4D32-A210-C45528DDBCB9}" name="Kvinnor _x000a_Fyllning (%)" dataDxfId="1185" dataCellStyle="Tabellltext"/>
    <tableColumn id="8" xr3:uid="{C447E5A0-7B94-4466-BE4A-8F0442943810}" name="Kvinnor _x000a_Rotbehandling (%)" dataDxfId="1184" dataCellStyle="Tabellltext"/>
    <tableColumn id="9" xr3:uid="{36FD1A8D-B66B-4B83-92F8-36ED53D4938C}" name="Kvinnor _x000a_Krona (%)" dataDxfId="1183" dataCellStyle="Tabellltext"/>
    <tableColumn id="10" xr3:uid="{CAD80CAA-F3B8-4E2B-A43D-746AD275035A}" name="Kvinnor _x000a_Extraktion* (%)" dataDxfId="1182" dataCellStyle="Tabellltext"/>
    <tableColumn id="11" xr3:uid="{0B3B0696-3791-4DD8-BE07-EC7E57B43AA5}" name="Kvinnor _x000a_Implantat (%)" dataDxfId="1181" dataCellStyle="Tabellltext"/>
    <tableColumn id="12" xr3:uid="{255C3F3E-C754-4D74-8404-967063E2CAE5}" name="Totalt _x000a_Fyllning (%)" dataDxfId="1180" dataCellStyle="Tabellltext"/>
    <tableColumn id="13" xr3:uid="{279C7187-3011-45D5-9910-14265AB47971}" name="Totalt _x000a_Rotbehandling (%)" dataDxfId="1179" dataCellStyle="Tabellltext"/>
    <tableColumn id="14" xr3:uid="{A1BC1DD3-CF61-46BE-8229-C98A506CA4E6}" name="Totalt _x000a_Krona (%)" dataDxfId="1178" dataCellStyle="Tabellltext"/>
    <tableColumn id="15" xr3:uid="{851C6320-3B27-406D-A9C7-70EB2007A024}" name="Totalt _x000a_Extraktion* (%)" dataDxfId="1177" dataCellStyle="Tabellltext"/>
    <tableColumn id="16" xr3:uid="{85412062-A68F-4138-B9DF-3F54F413F072}" name="Totalt _x000a_Implantat (%)" dataDxfId="1176" dataCellStyle="Tabellltext"/>
  </tableColumns>
  <tableStyleInfo name="1. SoS Tabell blå"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673456A-DFC4-453C-9F94-871941DCD6A4}" name="Tabell37" displayName="Tabell37" ref="A4:P26" totalsRowShown="0" headerRowDxfId="1175" headerRowCellStyle="Tabell: rad- och kolumnrubrik" dataCellStyle="Tabellltext">
  <autoFilter ref="A4:P26" xr:uid="{880C578F-0666-4463-8F7C-17D584A3FB6E}"/>
  <tableColumns count="16">
    <tableColumn id="1" xr3:uid="{5DAAEB09-031F-4170-9007-5AE7C83190E3}" name="Län" dataCellStyle="Tabellltext"/>
    <tableColumn id="2" xr3:uid="{E52E35CA-3EEE-428F-A2AE-B879405D41E4}" name="Män _x000a_Fyllning (%)" dataDxfId="1174" dataCellStyle="Tabellltext"/>
    <tableColumn id="3" xr3:uid="{C03240E1-9711-42B8-AE74-7D7CC933898B}" name="Män _x000a_Rotbehandling (%)" dataCellStyle="Tabellltext"/>
    <tableColumn id="4" xr3:uid="{7A51150C-360C-4D05-9AB4-8F7298646A72}" name="Män _x000a_Krona (%)" dataCellStyle="Tabellltext"/>
    <tableColumn id="5" xr3:uid="{2C53BFB1-C859-4B07-8CC4-7BBB364D4E5A}" name="Män _x000a_Extraktion* (%)" dataCellStyle="Tabellltext"/>
    <tableColumn id="6" xr3:uid="{C6B3F2CC-0BE5-40EC-B2F5-C843577A481E}" name="Män _x000a_Implantat (%)" dataDxfId="1173" dataCellStyle="Tabellltext"/>
    <tableColumn id="7" xr3:uid="{90BC187D-01BC-4164-9258-2D77D5D4DA8E}" name="Kvinnor _x000a_Fyllning (%)" dataDxfId="1172" dataCellStyle="Tabellltext"/>
    <tableColumn id="8" xr3:uid="{8DBD7C30-25DB-49D7-BAC2-3A77BA577876}" name="Kvinnor _x000a_Rotbehandling (%)" dataCellStyle="Tabellltext"/>
    <tableColumn id="9" xr3:uid="{EE441F7D-1B44-451E-9FE7-3FA7339127E9}" name="Kvinnor _x000a_Krona (%)" dataCellStyle="Tabellltext"/>
    <tableColumn id="10" xr3:uid="{A03544F7-BED4-4C24-8FE8-F81531C3715F}" name="Kvinnor _x000a_Extraktion* (%)" dataCellStyle="Tabellltext"/>
    <tableColumn id="11" xr3:uid="{99225CAC-5100-4434-A2A1-03451F50C3DB}" name="Kvinnor _x000a_Implantat (%)" dataDxfId="1171" dataCellStyle="Tabellltext"/>
    <tableColumn id="12" xr3:uid="{8FBF9FF2-93D7-4CF1-A40F-030F85F2FF4C}" name="Totalt _x000a_Fyllning (%)" dataDxfId="1170" dataCellStyle="Tabellltext"/>
    <tableColumn id="13" xr3:uid="{3EE91931-1794-4F96-9224-B8181B0D6383}" name="Totalt _x000a_Rotbehandling (%)" dataCellStyle="Tabellltext"/>
    <tableColumn id="14" xr3:uid="{12C863A9-7E27-4289-91C1-6AD74679A746}" name="Totalt _x000a_Krona (%)" dataCellStyle="Tabellltext"/>
    <tableColumn id="15" xr3:uid="{EB2EE5C3-2989-4636-96DB-D9ECFB8E7644}" name="Totalt _x000a_Extraktion* (%)" dataCellStyle="Tabellltext"/>
    <tableColumn id="16" xr3:uid="{451F1EA4-C48D-4D9A-A780-D5C300DB0CE9}" name="Totalt _x000a_Implantat (%)" dataDxfId="1169" dataCellStyle="Tabellltext"/>
  </tableColumns>
  <tableStyleInfo name="1. SoS Tabell blå"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ED9C70C6-1843-4101-AF55-3C516EF9F5D7}" name="Tabell38" displayName="Tabell38" ref="A32:P54" totalsRowShown="0" headerRowDxfId="1168" headerRowCellStyle="Tabell: rad- och kolumnrubrik" dataCellStyle="Tabellltext">
  <autoFilter ref="A32:P54" xr:uid="{334F1CE1-1C2C-4F6F-B478-81395BFF1432}"/>
  <tableColumns count="16">
    <tableColumn id="1" xr3:uid="{0A1F4B24-E0BE-42E1-BEA3-B71A1F3EED29}" name="Län" dataCellStyle="Tabellltext"/>
    <tableColumn id="2" xr3:uid="{4E45E471-B7BE-4C41-9BA7-5CBC07861E18}" name="Män _x000a_Fyllning (%)" dataDxfId="1167" dataCellStyle="Tabellltext"/>
    <tableColumn id="3" xr3:uid="{0C7A0F7E-E5EB-4EB7-A62F-7E87AB92ACDF}" name="Män _x000a_Rotbehandling (%)" dataDxfId="1166" dataCellStyle="Tabellltext"/>
    <tableColumn id="4" xr3:uid="{4FA2A317-7ADC-492A-801F-B565EF74A0B1}" name="Män _x000a_Krona (%)" dataDxfId="1165" dataCellStyle="Tabellltext"/>
    <tableColumn id="5" xr3:uid="{43C562EF-A51A-4C18-A80D-C2A409230902}" name="Män _x000a_Extraktion* (%)" dataDxfId="1164" dataCellStyle="Tabellltext"/>
    <tableColumn id="6" xr3:uid="{DB10CB10-3DFD-4E63-8B6B-DDC1F427506D}" name="Män _x000a_Implantat (%)" dataDxfId="1163" dataCellStyle="Tabellltext"/>
    <tableColumn id="7" xr3:uid="{AF25CAFC-4AAA-4045-A909-520F578395BF}" name="Kvinnor _x000a_Fyllning (%)" dataDxfId="1162" dataCellStyle="Tabellltext"/>
    <tableColumn id="8" xr3:uid="{B30D6415-9BDF-4CE7-B2D6-62DB062A3EE0}" name="Kvinnor _x000a_Rotbehandling (%)" dataDxfId="1161" dataCellStyle="Tabellltext"/>
    <tableColumn id="9" xr3:uid="{E7CAC590-559A-4385-93D5-0C6BD94B7AEE}" name="Kvinnor _x000a_Krona (%)" dataDxfId="1160" dataCellStyle="Tabellltext"/>
    <tableColumn id="10" xr3:uid="{3176A2EB-BA06-4655-BDDC-BA41828E177A}" name="Kvinnor _x000a_Extraktion* (%)" dataDxfId="1159" dataCellStyle="Tabellltext"/>
    <tableColumn id="11" xr3:uid="{6772E3D3-A0DF-4FBA-BFD6-8BF96C9CA82F}" name="Kvinnor _x000a_Implantat (%)" dataDxfId="1158" dataCellStyle="Tabellltext"/>
    <tableColumn id="12" xr3:uid="{74B7CA53-53CF-4FD1-ACDA-FFD102D605B4}" name="Totalt _x000a_Fyllning (%)" dataDxfId="1157" dataCellStyle="Tabellltext"/>
    <tableColumn id="13" xr3:uid="{665E92E4-349B-436A-834B-959EC34A1849}" name="Totalt _x000a_Rotbehandling (%)" dataDxfId="1156" dataCellStyle="Tabellltext"/>
    <tableColumn id="14" xr3:uid="{991810A6-4951-4363-BEE3-9855948B52ED}" name="Totalt _x000a_Krona (%)" dataDxfId="1155" dataCellStyle="Tabellltext"/>
    <tableColumn id="15" xr3:uid="{D6C58283-3E25-454C-A8E1-6CC0AA4322E8}" name="Totalt _x000a_Extraktion* (%)" dataDxfId="1154" dataCellStyle="Tabellltext"/>
    <tableColumn id="16" xr3:uid="{7B33F3CB-36A4-4317-957B-8360B6F1AB16}" name="Totalt _x000a_Implantat (%)" dataDxfId="1153" dataCellStyle="Tabellltext"/>
  </tableColumns>
  <tableStyleInfo name="1. SoS Tabell blå"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965D70E8-3706-4923-8783-BCFA6197BBB9}" name="Tabell39" displayName="Tabell39" ref="A4:P6" totalsRowShown="0" headerRowCellStyle="Tabell: rad- och kolumnrubrik" dataCellStyle="Tabellltext">
  <autoFilter ref="A4:P6" xr:uid="{8A510030-29B8-4B6D-90CA-22B37B7041E7}"/>
  <tableColumns count="16">
    <tableColumn id="1" xr3:uid="{17202783-8F8B-4C05-A66B-B78C16F782AD}" name="Vårdgivarkategori" dataCellStyle="Tabellltext"/>
    <tableColumn id="2" xr3:uid="{DA37D800-44A5-4F07-8D2E-FD2EC79CD3C9}" name="Män _x000a_Fyllning (%)" dataDxfId="1152" dataCellStyle="Tabellltext"/>
    <tableColumn id="3" xr3:uid="{915B9DE6-634F-4A6E-BAD7-C7F117447B16}" name="Män _x000a_Rotbehandling (%)" dataCellStyle="Tabellltext"/>
    <tableColumn id="4" xr3:uid="{5BDEBB22-1F1C-40AE-B90F-568C1C71F4D7}" name="Män _x000a_Krona (%)" dataCellStyle="Tabellltext"/>
    <tableColumn id="5" xr3:uid="{4A02573C-DE59-4A24-B665-16609DF57ED6}" name="Män _x000a_Extraktion* (%)" dataCellStyle="Tabellltext"/>
    <tableColumn id="6" xr3:uid="{2C427151-A9ED-4950-BFB7-2EE0A634640A}" name="Män _x000a_Implantat (%)" dataDxfId="1151" dataCellStyle="Tabellltext"/>
    <tableColumn id="7" xr3:uid="{E4BAD468-3828-4DA1-B775-8FF5E767779D}" name="Kvinnor _x000a_Fyllning (%)" dataDxfId="1150" dataCellStyle="Tabellltext"/>
    <tableColumn id="8" xr3:uid="{AC566F46-2BA9-4B66-83DA-EBA6D21EE380}" name="Kvinnor _x000a_Rotbehandling (%)" dataCellStyle="Tabellltext"/>
    <tableColumn id="9" xr3:uid="{8CDDD5DA-DA54-4AFC-81BA-A1FCB253E86C}" name="Kvinnor _x000a_Krona (%)" dataCellStyle="Tabellltext"/>
    <tableColumn id="10" xr3:uid="{3ED26300-84C1-4665-A35D-F0968FD5FF74}" name="Kvinnor _x000a_Extraktion* (%)" dataCellStyle="Tabellltext"/>
    <tableColumn id="11" xr3:uid="{EEAD20B0-6304-48F1-8C0C-467FD28A9437}" name="Kvinnor _x000a_Implantat (%)" dataDxfId="1149" dataCellStyle="Tabellltext"/>
    <tableColumn id="12" xr3:uid="{5665093C-B644-4726-9CE4-6E5A211A6B94}" name="Totalt _x000a_Fyllning (%)" dataDxfId="1148" dataCellStyle="Tabellltext"/>
    <tableColumn id="13" xr3:uid="{EDFA5596-7C4D-4988-A1FB-2FB4229E1F1D}" name="Totalt _x000a_Rotbehandling (%)" dataCellStyle="Tabellltext"/>
    <tableColumn id="14" xr3:uid="{71876C43-8CBD-48B7-9A75-5875758C806B}" name="Totalt _x000a_Krona (%)" dataCellStyle="Tabellltext"/>
    <tableColumn id="15" xr3:uid="{A29E8171-369C-48FF-85D7-BE3163D02ED8}" name="Totalt _x000a_Extraktion* (%)" dataCellStyle="Tabellltext"/>
    <tableColumn id="16" xr3:uid="{2AE4BAFE-9716-4840-A7DB-09413F44D546}" name="Totalt _x000a_Implantat (%)" dataDxfId="1147"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AE707E5-EF42-40F8-BFFB-92E9567C540F}" name="Tabell6" displayName="Tabell6" ref="A24:B42" totalsRowShown="0" headerRowDxfId="1690" dataDxfId="1689" tableBorderDxfId="1688">
  <autoFilter ref="A24:B42" xr:uid="{342C2589-6E0E-4603-B47E-58A77FC5AB9B}"/>
  <tableColumns count="2">
    <tableColumn id="1" xr3:uid="{C8AD99EB-D1A4-4CFB-92FA-30C711985A34}" name="Kod" dataDxfId="1687"/>
    <tableColumn id="2" xr3:uid="{B2C4F138-3603-4E5F-AE27-779B79B13B95}" name="Åtgärd" dataDxfId="1686"/>
  </tableColumns>
  <tableStyleInfo name="1. SoS Tabell blå text"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817F3B48-3094-4207-8394-18F893A197F2}" name="Tabell40" displayName="Tabell40" ref="A4:P8" totalsRowShown="0" headerRowDxfId="1146" headerRowCellStyle="Tabell: rad- och kolumnrubrik" dataCellStyle="Tabellltext">
  <autoFilter ref="A4:P8" xr:uid="{C2D6E823-EC83-4DE2-B143-F51529D16477}"/>
  <tableColumns count="16">
    <tableColumn id="1" xr3:uid="{939BCB82-359E-4E77-8BA5-7089DA042836}" name="Utbildningsnivå" dataCellStyle="Tabellltext"/>
    <tableColumn id="2" xr3:uid="{F42CBCA8-F298-41E3-94A1-D1674AB6DBEC}" name="Män _x000a_Fyllning (%)" dataDxfId="1145" dataCellStyle="Tabellltext"/>
    <tableColumn id="3" xr3:uid="{FA1234A0-55FE-4810-ACD2-DAB37A5A0FF8}" name="Män _x000a_Rotbehandling (%)" dataDxfId="1144" dataCellStyle="Tabellltext"/>
    <tableColumn id="4" xr3:uid="{577AA682-786C-473A-AE39-484BD0CD4759}" name="Män _x000a_Krona (%)" dataDxfId="1143" dataCellStyle="Tabellltext"/>
    <tableColumn id="5" xr3:uid="{5711C951-3A56-430D-A631-FF51452E1AD3}" name="Män _x000a_Extraktion* (%)" dataDxfId="1142" dataCellStyle="Tabellltext"/>
    <tableColumn id="6" xr3:uid="{F6C6476E-555C-445B-B44E-9A092979A017}" name="Män _x000a_Implantat (%)" dataDxfId="1141" dataCellStyle="Tabellltext"/>
    <tableColumn id="7" xr3:uid="{4B61EBC4-6B39-4607-98FF-AA8632DBABF9}" name="Kvinnor _x000a_Fyllning (%)" dataDxfId="1140" dataCellStyle="Tabellltext"/>
    <tableColumn id="8" xr3:uid="{3D52CA07-2989-4E91-A089-EAD2C0F570BA}" name="Kvinnor _x000a_Rotbehandling (%)" dataDxfId="1139" dataCellStyle="Tabellltext"/>
    <tableColumn id="9" xr3:uid="{CF6D5B52-836A-4A90-8165-85F42C723B2B}" name="Kvinnor _x000a_Krona (%)" dataDxfId="1138" dataCellStyle="Tabellltext"/>
    <tableColumn id="10" xr3:uid="{8B45C7A9-FD38-4729-A699-B3B3C0862031}" name="Kvinnor _x000a_Extraktion* (%)" dataDxfId="1137" dataCellStyle="Tabellltext"/>
    <tableColumn id="11" xr3:uid="{BD3C3D23-0247-4BE0-87B2-479321F9A2A2}" name="Kvinnor _x000a_Implantat (%)" dataDxfId="1136" dataCellStyle="Tabellltext"/>
    <tableColumn id="12" xr3:uid="{8A703B73-4325-4256-8580-86C76C00F5CD}" name="Totalt _x000a_Fyllning (%)" dataDxfId="1135" dataCellStyle="Tabellltext"/>
    <tableColumn id="13" xr3:uid="{0F4F7E62-056E-4358-B5C1-EBC7643ADB1F}" name="Totalt _x000a_Rotbehandling (%)" dataDxfId="1134" dataCellStyle="Tabellltext"/>
    <tableColumn id="14" xr3:uid="{4173AA3F-2583-4050-9C4D-B8BD00CB6A86}" name="Totalt _x000a_Krona (%)" dataDxfId="1133" dataCellStyle="Tabellltext"/>
    <tableColumn id="15" xr3:uid="{042F3866-07C0-49D8-AA1B-9CB8DA7C6ADA}" name="Totalt _x000a_Extraktion* (%)" dataDxfId="1132" dataCellStyle="Tabellltext"/>
    <tableColumn id="16" xr3:uid="{B68A3F85-C1E1-4873-A14C-37EE20CC341C}" name="Totalt _x000a_Implantat (%)" dataDxfId="1131" dataCellStyle="Tabellltext"/>
  </tableColumns>
  <tableStyleInfo name="1. SoS Tabell blå"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DC46CE8D-41EC-43F7-8764-9DACE5118149}" name="Tabell41" displayName="Tabell41" ref="A14:P18" totalsRowShown="0" headerRowDxfId="1130" dataDxfId="1129" headerRowCellStyle="Tabell: rad- och kolumnrubrik">
  <autoFilter ref="A14:P18" xr:uid="{B55D2D3B-ECD6-4CF5-A7FD-F14FB509E1B8}"/>
  <tableColumns count="16">
    <tableColumn id="1" xr3:uid="{6BFFB55F-D09B-426C-AF7F-B3B229A7A71D}" name="Utbildningsnivå" dataDxfId="1128"/>
    <tableColumn id="2" xr3:uid="{B2CBAC7E-1ABC-48B1-BEB0-EA4C309067B6}" name="Män _x000a_Fyllning (%)" dataDxfId="1127"/>
    <tableColumn id="3" xr3:uid="{7F6AA806-C09D-48FF-BFCC-3F436ACCC1C9}" name="Män _x000a_Rotbehandling (%)" dataDxfId="1126"/>
    <tableColumn id="4" xr3:uid="{8EE75850-ED61-416B-93E7-D5FB9BF022CC}" name="Män _x000a_Krona (%)" dataDxfId="1125"/>
    <tableColumn id="5" xr3:uid="{1579E376-0B87-456A-A864-B4B99A955FD1}" name="Män _x000a_Extraktion* (%)" dataDxfId="1124"/>
    <tableColumn id="6" xr3:uid="{A065EF19-23DA-47F1-AF1E-E4FD2958F77A}" name="Män _x000a_Implantat (%)" dataDxfId="1123"/>
    <tableColumn id="7" xr3:uid="{C59A91D4-349C-4F36-890A-5BE6BBB71480}" name="Kvinnor _x000a_Fyllning (%)" dataDxfId="1122"/>
    <tableColumn id="8" xr3:uid="{0BD59BB2-DAAF-4B02-B979-B94F87015ED7}" name="Kvinnor _x000a_Rotbehandling (%)" dataDxfId="1121"/>
    <tableColumn id="9" xr3:uid="{6DBD7925-A21A-4EF0-9FF5-7E0AAFA1BA01}" name="Kvinnor _x000a_Krona (%)" dataDxfId="1120"/>
    <tableColumn id="10" xr3:uid="{F6FAD141-1346-4571-86E0-E2E95D4F9689}" name="Kvinnor _x000a_Extraktion* (%)" dataDxfId="1119"/>
    <tableColumn id="11" xr3:uid="{03A39096-B32D-4D95-B55A-F465340EBB9F}" name="Kvinnor _x000a_Implantat (%)" dataDxfId="1118"/>
    <tableColumn id="12" xr3:uid="{7FD34F81-1932-4DA9-A785-91742CCAD0C6}" name="Totalt _x000a_Fyllning (%)" dataDxfId="1117"/>
    <tableColumn id="13" xr3:uid="{3F391FA3-E29B-43AA-87BA-A57385094CDF}" name="Totalt _x000a_Rotbehandling (%)" dataDxfId="1116"/>
    <tableColumn id="14" xr3:uid="{D0540A16-F315-427E-9D55-8DFF77B9C2FD}" name="Totalt _x000a_Krona (%)" dataDxfId="1115"/>
    <tableColumn id="15" xr3:uid="{BBF4E1F9-1C3D-497F-BE0E-3E2C601930FF}" name="Totalt _x000a_Extraktion* (%)" dataDxfId="1114"/>
    <tableColumn id="16" xr3:uid="{A4865183-42BA-475C-8E86-8764E338C159}" name="Totalt _x000a_Implantat (%)" dataDxfId="1113"/>
  </tableColumns>
  <tableStyleInfo name="1. SoS Tabell blå"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58AEB93E-FF53-4B3D-A809-A6FB88C1DEFF}" name="Tabell42" displayName="Tabell42" ref="A4:P14" totalsRowShown="0" headerRowDxfId="1112" headerRowCellStyle="Tabell: rad- och kolumnrubrik" dataCellStyle="Tabellltext">
  <autoFilter ref="A4:P14" xr:uid="{3399B1F5-008F-432D-A79C-108F965B0012}"/>
  <tableColumns count="16">
    <tableColumn id="1" xr3:uid="{0C65DABA-8F93-4135-A4C3-9A6E8E476AD1}" name="Utbildningsnivå" dataDxfId="1111" dataCellStyle="Tabellltext"/>
    <tableColumn id="2" xr3:uid="{F1FF5EE0-CD2E-4CA5-8C71-873632C97C91}" name="Män _x000a_Fyllning" dataDxfId="1110" dataCellStyle="Tabellltext"/>
    <tableColumn id="3" xr3:uid="{E2D77B72-4C68-4F0B-9C28-EFC8ED20771E}" name="Män _x000a_Rotbehandling" dataDxfId="1109" dataCellStyle="Tabellltext"/>
    <tableColumn id="4" xr3:uid="{54BD38D9-74F3-48A4-B92A-7CFD7AFE033C}" name="Män _x000a_Krona" dataDxfId="1108" dataCellStyle="Tabellltext"/>
    <tableColumn id="5" xr3:uid="{C9FB4416-99CB-4F10-B306-7F0CCD03E635}" name="Män _x000a_Extraktion*" dataDxfId="1107" dataCellStyle="Tabellltext"/>
    <tableColumn id="6" xr3:uid="{E86FA6CA-96B3-4385-BFF4-6DF40AB1BBA7}" name="Män _x000a_Implantat" dataDxfId="1106" dataCellStyle="Tabellltext"/>
    <tableColumn id="7" xr3:uid="{9A7BFE74-EC03-4D25-872A-628171900D33}" name="Kvinnor _x000a_Fyllning" dataDxfId="1105" dataCellStyle="Tabellltext"/>
    <tableColumn id="8" xr3:uid="{366297C9-5043-4C0B-B621-8CD69D906DC9}" name="Kvinnor _x000a_Rotbehandling" dataDxfId="1104" dataCellStyle="Tabellltext"/>
    <tableColumn id="9" xr3:uid="{31A3008D-8E5C-4A83-B4F8-32913013B36D}" name="Kvinnor _x000a_Krona" dataDxfId="1103" dataCellStyle="Tabellltext"/>
    <tableColumn id="10" xr3:uid="{4F8BD3CE-603F-4B1F-A8CE-E0E0D6DECD86}" name="Kvinnor _x000a_Extraktion*" dataDxfId="1102" dataCellStyle="Tabellltext"/>
    <tableColumn id="11" xr3:uid="{2340309C-0D97-43C6-B4BF-8308FCC4614E}" name="Kvinnor _x000a_Implantat" dataDxfId="1101" dataCellStyle="Tabellltext"/>
    <tableColumn id="12" xr3:uid="{D80AC862-6186-4741-B049-7A0D1B0061E0}" name="Totalt _x000a_Fyllning" dataDxfId="1100" dataCellStyle="Tabellltext"/>
    <tableColumn id="13" xr3:uid="{8E272975-B92C-4173-A280-0992E090B63F}" name="Totalt _x000a_Rotbehandling" dataDxfId="1099" dataCellStyle="Tabellltext"/>
    <tableColumn id="14" xr3:uid="{A92D210B-1D0F-42E7-995E-57BFB224D42D}" name="Totalt _x000a_Krona" dataDxfId="1098" dataCellStyle="Tabellltext"/>
    <tableColumn id="15" xr3:uid="{E6822C2B-3387-4C85-B80A-D8200045B54F}" name="Totalt _x000a_Extraktion*" dataDxfId="1097" dataCellStyle="Tabellltext"/>
    <tableColumn id="16" xr3:uid="{B1F8BFD2-27F2-4181-8CEA-15DDF61F789D}" name="Totalt _x000a_Implantat" dataDxfId="1096" dataCellStyle="Tabellltext"/>
  </tableColumns>
  <tableStyleInfo name="1. SoS Tabell blå"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9EFB968A-4517-49FA-B27A-DD0FEDEEB7FC}" name="Tabell44" displayName="Tabell44" ref="A20:P30" totalsRowShown="0" headerRowDxfId="1095" headerRowCellStyle="Tabell: rad- och kolumnrubrik" dataCellStyle="Tabellltext">
  <autoFilter ref="A20:P30" xr:uid="{26344647-E8B1-4267-A930-91D1980DF0B0}"/>
  <tableColumns count="16">
    <tableColumn id="1" xr3:uid="{D7520785-7923-4ADA-A165-04343AB91180}" name="Utbildningsnivå" dataDxfId="1094" dataCellStyle="Tabellltext"/>
    <tableColumn id="2" xr3:uid="{666CFA3A-AD78-4EE4-B94B-11F61DE15AD9}" name="Män _x000a_Fyllning (%)" dataDxfId="1093" dataCellStyle="Tabellltext"/>
    <tableColumn id="3" xr3:uid="{BE28EDC5-65BE-4057-A143-A2634A14A3C7}" name="Män _x000a_Rotbehandling (%)" dataDxfId="1092" dataCellStyle="Tabellltext"/>
    <tableColumn id="4" xr3:uid="{700C4C5A-CBC3-4970-B73C-19AC0B053A62}" name="Män _x000a_Krona (%)" dataDxfId="1091" dataCellStyle="Tabellltext"/>
    <tableColumn id="5" xr3:uid="{5DEBA6A7-4D1A-4C8C-B7DF-F7CC0F6E2B7F}" name="Män _x000a_Extraktion* (%)" dataDxfId="1090" dataCellStyle="Tabellltext"/>
    <tableColumn id="6" xr3:uid="{AF2065B5-76B2-479C-BAD3-199B6D1C216C}" name="Män _x000a_Implantat (%)" dataDxfId="1089" dataCellStyle="Tabellltext"/>
    <tableColumn id="7" xr3:uid="{5A609170-8D3A-48DC-AE16-70B307683969}" name="Kvinnor _x000a_Fyllning (%)" dataDxfId="1088" dataCellStyle="Tabellltext"/>
    <tableColumn id="8" xr3:uid="{2A4FB06F-CDF9-4EF6-B02C-6514DD39E90D}" name="Kvinnor _x000a_Rotbehandling (%)" dataDxfId="1087" dataCellStyle="Tabellltext"/>
    <tableColumn id="9" xr3:uid="{CCBA671B-37B3-45C6-A09E-38ADB2558283}" name="Kvinnor _x000a_Krona (%)" dataDxfId="1086" dataCellStyle="Tabellltext"/>
    <tableColumn id="10" xr3:uid="{02EC7F02-ED5A-4AC5-A353-AD99E258CDFE}" name="Kvinnor _x000a_Extraktion* (%)" dataDxfId="1085" dataCellStyle="Tabellltext"/>
    <tableColumn id="11" xr3:uid="{629EAC9C-C569-4144-A1BE-F4A78F8E2173}" name="Kvinnor _x000a_Implantat (%)" dataDxfId="1084" dataCellStyle="Tabellltext"/>
    <tableColumn id="12" xr3:uid="{81FADF7D-34B5-4CE1-8C5C-BDA70885C941}" name="Totalt _x000a_Fyllning (%)" dataDxfId="1083" dataCellStyle="Tabellltext"/>
    <tableColumn id="13" xr3:uid="{248C84B5-FC97-4AAB-874E-8B9746317307}" name="Totalt _x000a_Rotbehandling (%)" dataDxfId="1082" dataCellStyle="Tabellltext"/>
    <tableColumn id="14" xr3:uid="{B570E2E2-B7D1-4FA3-9CFD-3F27B5275665}" name="Totalt _x000a_Krona (%)" dataDxfId="1081" dataCellStyle="Tabellltext"/>
    <tableColumn id="15" xr3:uid="{304C91FD-F1BF-42E5-843F-44E40471EE89}" name="Totalt _x000a_Extraktion* (%)" dataDxfId="1080" dataCellStyle="Tabellltext"/>
    <tableColumn id="16" xr3:uid="{248A0011-357C-4484-9903-51C799D4D9D7}" name="Totalt _x000a_Implantat (%)" dataDxfId="1079" dataCellStyle="Tabellltext"/>
  </tableColumns>
  <tableStyleInfo name="1. SoS Tabell blå"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52228BBE-B49E-457D-86CE-2537A2631A54}" name="Tabell45" displayName="Tabell45" ref="A36:P46" totalsRowShown="0" headerRowDxfId="1078" headerRowCellStyle="Tabell: rad- och kolumnrubrik" dataCellStyle="Tabellltext">
  <autoFilter ref="A36:P46" xr:uid="{587D1088-C7AB-45F0-8CDF-BC1794458F6B}"/>
  <tableColumns count="16">
    <tableColumn id="1" xr3:uid="{003BFFF6-83A2-4A09-A1B1-5B3583F9DCAC}" name="Utbildningsnivå" dataDxfId="1077" dataCellStyle="Tabellltext"/>
    <tableColumn id="2" xr3:uid="{C4B6790B-92DB-46C7-8D4A-8CAE9174D4DF}" name="Män _x000a_Fyllning (%)" dataDxfId="1076" dataCellStyle="Tabellltext"/>
    <tableColumn id="3" xr3:uid="{D2031A40-B699-461B-AFB7-48D3B465FAD0}" name="Män _x000a_Rotbehandling (%)" dataDxfId="1075" dataCellStyle="Tabellltext"/>
    <tableColumn id="4" xr3:uid="{C1760F89-85D2-4998-A3B3-425B15B6F976}" name="Män _x000a_Krona (%)" dataDxfId="1074" dataCellStyle="Tabellltext"/>
    <tableColumn id="5" xr3:uid="{9E7699BB-FFC5-4598-861B-DA5913AE36FB}" name="Män _x000a_Extraktion* (%)" dataDxfId="1073" dataCellStyle="Tabellltext"/>
    <tableColumn id="6" xr3:uid="{11216533-E8B1-4E26-A103-B54CC6C8D2E5}" name="Män _x000a_Implantat (%)" dataDxfId="1072" dataCellStyle="Tabellltext"/>
    <tableColumn id="7" xr3:uid="{E108E7E8-7978-45ED-A29B-7DE6561CF4B1}" name="Kvinnor _x000a_Fyllning (%)" dataDxfId="1071" dataCellStyle="Tabellltext"/>
    <tableColumn id="8" xr3:uid="{CC452FE3-5A75-4E4C-B064-E60D50698E16}" name="Kvinnor _x000a_Rotbehandling (%)" dataDxfId="1070" dataCellStyle="Tabellltext"/>
    <tableColumn id="9" xr3:uid="{39845F91-F6B3-4A25-9EAB-E34CBFE241A6}" name="Kvinnor _x000a_Krona (%)" dataDxfId="1069" dataCellStyle="Tabellltext"/>
    <tableColumn id="10" xr3:uid="{7576E1B9-B4E2-4C7A-911A-E02825AB55C7}" name="Kvinnor _x000a_Extraktion* (%)" dataDxfId="1068" dataCellStyle="Tabellltext"/>
    <tableColumn id="11" xr3:uid="{D382E814-5A97-4D79-923B-8A69DF9D2EC9}" name="Kvinnor _x000a_Implantat (%)" dataDxfId="1067" dataCellStyle="Tabellltext"/>
    <tableColumn id="12" xr3:uid="{56E507FE-3358-4F02-8260-55B15F724BC2}" name="Totalt _x000a_Fyllning (%)" dataDxfId="1066" dataCellStyle="Tabellltext"/>
    <tableColumn id="13" xr3:uid="{BF2F0E8C-BC01-448C-A300-47F1E3223940}" name="Totalt _x000a_Rotbehandling (%)" dataDxfId="1065" dataCellStyle="Tabellltext"/>
    <tableColumn id="14" xr3:uid="{DBA9114E-EB9D-46E8-8394-88CBB902E499}" name="Totalt _x000a_Krona (%)" dataDxfId="1064" dataCellStyle="Tabellltext"/>
    <tableColumn id="15" xr3:uid="{CA7D6A80-5E14-4356-9328-F2E8D88A9945}" name="Totalt _x000a_Extraktion* (%)" dataDxfId="1063" dataCellStyle="Tabellltext"/>
    <tableColumn id="16" xr3:uid="{F0A70F5E-DFC9-4D01-94C8-4B702A0543F1}" name="Totalt _x000a_Implantat (%)" dataDxfId="1062" dataCellStyle="Tabellltext"/>
  </tableColumns>
  <tableStyleInfo name="1. SoS Tabell blå"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BE4FC7B9-6D73-4755-BF1D-2FAD7D961E1F}" name="Tabell46" displayName="Tabell46" ref="A4:K19" totalsRowShown="0" headerRowDxfId="1061" tableBorderDxfId="1060" headerRowCellStyle="Tabell: rad- och kolumnrubrik" dataCellStyle="Tabellltext">
  <autoFilter ref="A4:K19" xr:uid="{00AB0BF3-B928-4584-8443-09684C9EDAEB}"/>
  <tableColumns count="11">
    <tableColumn id="1" xr3:uid="{60967A8E-7BBB-4FD7-A7EA-D2C1FF92B186}" name="Ålder" dataCellStyle="Tabellltext"/>
    <tableColumn id="2" xr3:uid="{DEDD33DC-8FA3-4672-BF07-64F41FA21D4D}" name="2015" dataDxfId="1059" dataCellStyle="Tabellltext"/>
    <tableColumn id="3" xr3:uid="{159B67AA-435C-4BC6-9F23-5CB7DFFC24E0}" name="2016" dataDxfId="1058" dataCellStyle="Tabellltext"/>
    <tableColumn id="4" xr3:uid="{1837E85B-C975-4B09-B752-661F1A7DC186}" name="2017" dataDxfId="1057" dataCellStyle="Tabellltext"/>
    <tableColumn id="5" xr3:uid="{CFB95C8B-8DA1-4E44-988C-240E52458E0C}" name="2018" dataDxfId="1056" dataCellStyle="Tabellltext"/>
    <tableColumn id="6" xr3:uid="{BA8A624B-C631-43D4-957C-C2288884C900}" name="2019" dataDxfId="1055" dataCellStyle="Tabellltext"/>
    <tableColumn id="7" xr3:uid="{3DA27676-010D-4A15-8867-4D91FC911593}" name="2020" dataDxfId="1054" dataCellStyle="Tabellltext"/>
    <tableColumn id="8" xr3:uid="{1ED4A72E-D36A-4924-96C3-9FEB7F381B63}" name="2021" dataDxfId="1053" dataCellStyle="Tabellltext"/>
    <tableColumn id="9" xr3:uid="{61EFC4E5-58AA-418E-92B9-2770BA87B942}" name="2022" dataDxfId="1052" dataCellStyle="Tabellltext"/>
    <tableColumn id="10" xr3:uid="{531942F9-30D1-4513-B930-B7381AC8445B}" name="2023" dataDxfId="1051" dataCellStyle="Tabellltext"/>
    <tableColumn id="11" xr3:uid="{D7E27AA5-624D-48AC-BD0E-5591199303A3}" name="2024" dataDxfId="1050" dataCellStyle="Tabellltext"/>
  </tableColumns>
  <tableStyleInfo name="1. SoS Tabell blå"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2A03F9F2-1B2E-4821-BAB9-1FB5E016F040}" name="Tabell48" displayName="Tabell48" ref="A24:K39" totalsRowShown="0" headerRowDxfId="1049" tableBorderDxfId="1048" headerRowCellStyle="Tabell: rad- och kolumnrubrik" dataCellStyle="Tabellltext">
  <autoFilter ref="A24:K39" xr:uid="{ADABE615-EF29-417E-B016-61EEEB5B6A8D}"/>
  <tableColumns count="11">
    <tableColumn id="1" xr3:uid="{2C94A1AE-0900-427F-BD3E-5ACF6E10CA20}" name="Ålder" dataCellStyle="Tabellltext"/>
    <tableColumn id="2" xr3:uid="{1893043B-A7A2-46B6-9382-3B29B38F11D9}" name="2015" dataDxfId="1047" dataCellStyle="Tabellltext"/>
    <tableColumn id="3" xr3:uid="{07F86306-FC08-4F8D-9B1C-9FF2DF4AD5B5}" name="2016" dataDxfId="1046" dataCellStyle="Tabellltext"/>
    <tableColumn id="4" xr3:uid="{DA99AF39-396B-4D24-AFBC-CD689E291711}" name="2017" dataDxfId="1045" dataCellStyle="Tabellltext"/>
    <tableColumn id="5" xr3:uid="{88EB6743-C537-49A8-8B46-7544684478A1}" name="2018" dataDxfId="1044" dataCellStyle="Tabellltext"/>
    <tableColumn id="6" xr3:uid="{1B4A766F-0582-4393-ABED-883C8A27B24B}" name="2019" dataDxfId="1043" dataCellStyle="Tabellltext"/>
    <tableColumn id="7" xr3:uid="{68CE6BB0-BC2E-475E-8C65-9AB92F9AA781}" name="2020" dataDxfId="1042" dataCellStyle="Tabellltext"/>
    <tableColumn id="8" xr3:uid="{1829BA8E-C5D3-4A24-865B-DA9B438FBC0A}" name="2021" dataDxfId="1041" dataCellStyle="Tabellltext"/>
    <tableColumn id="9" xr3:uid="{A435276F-9353-40DF-98E0-CD6472095A9F}" name="2022" dataDxfId="1040" dataCellStyle="Tabellltext"/>
    <tableColumn id="10" xr3:uid="{A8DE9A1E-A30F-4393-9190-CF6EA1335B6F}" name="2023" dataDxfId="1039" dataCellStyle="Tabellltext"/>
    <tableColumn id="11" xr3:uid="{2F37C2E9-2E3D-4326-A262-C1049F5E26A0}" name="2024" dataDxfId="1038" dataCellStyle="Tabellltext"/>
  </tableColumns>
  <tableStyleInfo name="1. SoS Tabell blå"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FC859252-3B06-4822-86D7-FD22D73A666D}" name="Tabell49" displayName="Tabell49" ref="A44:K59" totalsRowShown="0" headerRowDxfId="1037" tableBorderDxfId="1036" headerRowCellStyle="Tabell: rad- och kolumnrubrik" dataCellStyle="Tabellltext">
  <autoFilter ref="A44:K59" xr:uid="{F9687D23-AA13-4A90-AB91-F1F8EB9E2B47}"/>
  <tableColumns count="11">
    <tableColumn id="1" xr3:uid="{EC5A6B82-E1F2-454E-A321-68B9C2C61954}" name="Ålder" dataCellStyle="Tabellltext"/>
    <tableColumn id="2" xr3:uid="{F1530DD8-EBA2-4175-AD0A-95274760A643}" name="2015" dataDxfId="1035" dataCellStyle="Tabellltext"/>
    <tableColumn id="3" xr3:uid="{7A2E66D0-BAB8-4D7E-B955-61617EE07E08}" name="2016" dataDxfId="1034" dataCellStyle="Tabellltext"/>
    <tableColumn id="4" xr3:uid="{4B8EA2B6-A956-4E1C-B7CC-49A4200A6AA4}" name="2017" dataDxfId="1033" dataCellStyle="Tabellltext"/>
    <tableColumn id="5" xr3:uid="{C9EA146C-8AF0-4615-B29E-167B1559BFB1}" name="2018" dataDxfId="1032" dataCellStyle="Tabellltext"/>
    <tableColumn id="6" xr3:uid="{9BE1EAA1-D5BC-48FF-824C-313F978DDDB4}" name="2019" dataDxfId="1031" dataCellStyle="Tabellltext"/>
    <tableColumn id="7" xr3:uid="{E9EBF20A-EFEA-48D9-9CED-18EDE072025D}" name="2020" dataDxfId="1030" dataCellStyle="Tabellltext"/>
    <tableColumn id="8" xr3:uid="{6DFA51C1-2081-4943-937A-3F2F8DE98231}" name="2021" dataDxfId="1029" dataCellStyle="Tabellltext"/>
    <tableColumn id="9" xr3:uid="{5D2A8C22-23C5-412D-BCBD-BE5291826522}" name="2022" dataDxfId="1028" dataCellStyle="Tabellltext"/>
    <tableColumn id="10" xr3:uid="{E524C9C6-C0B5-4F4D-B02D-63809DC06D71}" name="2023" dataDxfId="1027" dataCellStyle="Tabellltext"/>
    <tableColumn id="11" xr3:uid="{EAC21650-376C-498A-ABBD-B9101265A39E}" name="2024" dataDxfId="1026" dataCellStyle="Tabellltext"/>
  </tableColumns>
  <tableStyleInfo name="1. SoS Tabell blå"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4D6B499C-3DB0-48BB-BF7F-B1C50177ABBA}" name="Tabell47" displayName="Tabell47" ref="A4:P14" totalsRowShown="0" headerRowDxfId="1025" dataDxfId="1024" tableBorderDxfId="1023">
  <autoFilter ref="A4:P14" xr:uid="{2265A968-EAEB-4C57-AA22-D9959A7EF376}"/>
  <tableColumns count="16">
    <tableColumn id="1" xr3:uid="{77232CA8-781D-43F3-8510-9BC2BDB07F96}" name="År" dataDxfId="1022"/>
    <tableColumn id="2" xr3:uid="{1D270105-2E33-41A0-8586-17A5F0B1BDDC}" name="Män (%) _x000a_Förgymnasial" dataDxfId="1021"/>
    <tableColumn id="3" xr3:uid="{0AA50DE5-DD57-412C-93F2-205E60FC6D77}" name="Män (%) _x000a_Gymnasial" dataDxfId="1020"/>
    <tableColumn id="4" xr3:uid="{520E7256-EE19-44E2-B6C4-5746A8DD3CA8}" name="Män (%) _x000a_Eftergymnasial &lt; 3 år" dataDxfId="1019"/>
    <tableColumn id="5" xr3:uid="{81FE42FE-8592-4352-9028-E4756D61A358}" name="Män (%) _x000a_Eftergymnasial ≥ 3 år" dataDxfId="1018"/>
    <tableColumn id="6" xr3:uid="{80867527-48E1-4684-B480-7105B174C758}" name="Män (%) _x000a_Totalt" dataDxfId="1017"/>
    <tableColumn id="7" xr3:uid="{8700B02F-DA04-41AD-9829-6353E99EE4AC}" name="Kvinnor (%) _x000a_Förgymnasial" dataDxfId="1016"/>
    <tableColumn id="8" xr3:uid="{41A4C761-203C-43E8-AB27-6DD0C772B188}" name="Kvinnor (%) _x000a_Gymnasial" dataDxfId="1015"/>
    <tableColumn id="9" xr3:uid="{4C5CF97E-36BB-4BF5-8ECA-BD20412B715F}" name="Kvinnor (%) _x000a_Eftergymnasial &lt; 3 år" dataDxfId="1014"/>
    <tableColumn id="10" xr3:uid="{E0D2847C-75AA-4B0C-97DD-405D96FE9751}" name="Kvinnor (%) _x000a_Eftergymnasial ≥ 3 år" dataDxfId="1013"/>
    <tableColumn id="11" xr3:uid="{D9D4E5CE-8B05-4902-A9F6-8140925B54B4}" name="Kvinnor (%) _x000a_Totalt" dataDxfId="1012"/>
    <tableColumn id="12" xr3:uid="{71EE8A27-1F11-4A39-A903-F8E6D45231A2}" name="Totalt (%) _x000a_Förgymnasial" dataDxfId="1011"/>
    <tableColumn id="13" xr3:uid="{69AF86E2-58BE-4D18-A279-256D4FFE183D}" name="Totalt (%) _x000a_Gymnasial" dataDxfId="1010"/>
    <tableColumn id="14" xr3:uid="{135BBA9F-10F0-4720-8FB1-97F6FBD7E82E}" name="Totalt (%) _x000a_Eftergymnasial &lt; 3 år" dataDxfId="1009"/>
    <tableColumn id="15" xr3:uid="{057149D7-1D66-4582-AA06-0C1884FB577B}" name="Totalt (%) _x000a_Eftergymnasial ≥ 3 år" dataDxfId="1008"/>
    <tableColumn id="16" xr3:uid="{AFD011BB-4CEF-4006-895E-89D889D79B35}" name="Totalt (%) _x000a_Totalt" dataDxfId="1007"/>
  </tableColumns>
  <tableStyleInfo name="1. SoS Tabell blå"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2958A1E2-B425-4EFB-8305-28326B2CAE01}" name="Tabell50" displayName="Tabell50" ref="A19:P29" totalsRowShown="0" headerRowDxfId="1006" dataDxfId="1005" tableBorderDxfId="1004">
  <autoFilter ref="A19:P29" xr:uid="{97B2B81C-EF25-4D2C-B0D4-965EF2364D58}"/>
  <tableColumns count="16">
    <tableColumn id="1" xr3:uid="{CF87FD9E-B46E-4330-82B1-08E78EB204A1}" name="År" dataDxfId="1003"/>
    <tableColumn id="2" xr3:uid="{EC97FF9D-0A53-47B9-B28D-9DDF96F2BBEB}" name="Män (%) _x000a_Förgymnasial" dataDxfId="1002"/>
    <tableColumn id="3" xr3:uid="{A68446F6-F8A1-45B3-9823-4EAFF7CA7617}" name="Män (%) _x000a_Gymnasial" dataDxfId="1001"/>
    <tableColumn id="4" xr3:uid="{9C18AF5C-4D61-48AE-91F1-187271B878EF}" name="Män (%) _x000a_Eftergymnasial &lt; 3 år" dataDxfId="1000"/>
    <tableColumn id="5" xr3:uid="{3CCE0E2B-6521-4D9D-BA5F-8C6948409F73}" name="Män (%) _x000a_Eftergymnasial ≥ 3 år" dataDxfId="999"/>
    <tableColumn id="6" xr3:uid="{859358CB-5826-41E7-81FD-9443711DB49F}" name="Män (%) _x000a_Totalt" dataDxfId="998"/>
    <tableColumn id="7" xr3:uid="{C414AB93-45A6-4DBC-9032-4B1BC9846611}" name="Kvinnor (%) _x000a_Förgymnasial" dataDxfId="997"/>
    <tableColumn id="8" xr3:uid="{EADF16B2-7349-4AB0-AC65-6BF723C3C179}" name="Kvinnor (%) _x000a_Gymnasial" dataDxfId="996"/>
    <tableColumn id="9" xr3:uid="{65F6506E-F4AF-4C77-A9B2-48E53D451376}" name="Kvinnor (%) _x000a_Eftergymnasial &lt; 3 år" dataDxfId="995"/>
    <tableColumn id="10" xr3:uid="{B76AF97E-B452-43FC-8A75-5E7D02F2BFF6}" name="Kvinnor (%) _x000a_Eftergymnasial ≥ 3 år" dataDxfId="994"/>
    <tableColumn id="11" xr3:uid="{0AE479B7-1A29-4605-B54F-18D975CF8793}" name="Kvinnor (%) _x000a_Totalt" dataDxfId="993"/>
    <tableColumn id="12" xr3:uid="{DCA1F10C-808D-4639-A0B1-4218EDDE51C3}" name="Totalt (%) _x000a_Förgymnasial" dataDxfId="992"/>
    <tableColumn id="13" xr3:uid="{93C3A608-6812-442A-A6AA-64B8A19E7D7C}" name="Totalt (%) _x000a_Gymnasial" dataDxfId="991"/>
    <tableColumn id="14" xr3:uid="{837BE07A-0F5D-4EA7-802F-63E291EC2588}" name="Totalt (%) _x000a_Eftergymnasial &lt; 3 år" dataDxfId="990"/>
    <tableColumn id="15" xr3:uid="{287D1414-75E2-4AFD-8A1F-E2D38E16D1F4}" name="Totalt (%) _x000a_Eftergymnasial ≥ 3 år" dataDxfId="989"/>
    <tableColumn id="16" xr3:uid="{AD3F0420-A344-4DF7-85DA-3F5D05E978A3}" name="Totalt (%) _x000a_Totalt" dataDxfId="988"/>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CC5C63F-1FDD-4FF5-A31F-6E831406E2F4}" name="Tabell7" displayName="Tabell7" ref="A44:B54" totalsRowShown="0" headerRowDxfId="1685" dataDxfId="1684">
  <autoFilter ref="A44:B54" xr:uid="{3682048C-ACCB-4D7B-ADAF-8FC387E2431C}"/>
  <tableColumns count="2">
    <tableColumn id="1" xr3:uid="{4D526632-3E03-476E-935A-4CFF3C8AE9B6}" name="Kod" dataDxfId="1683"/>
    <tableColumn id="2" xr3:uid="{D90C3590-64DD-4FF4-9533-4EF2BBBDEE34}" name="Åtgärd" dataDxfId="1682"/>
  </tableColumns>
  <tableStyleInfo name="1. SoS Tabell blå text"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2D00BD8E-22D2-4542-A528-927B791777B1}" name="Tabell53" displayName="Tabell53" ref="A4:S19" totalsRowShown="0" headerRowDxfId="987" tableBorderDxfId="986" headerRowCellStyle="Tabell: rad- och kolumnrubrik" dataCellStyle="Tabellltext">
  <autoFilter ref="A4:S19" xr:uid="{1B855B0E-DE97-4ACF-B567-229B7FEBA130}"/>
  <tableColumns count="19">
    <tableColumn id="1" xr3:uid="{559060A5-B8DE-4880-8353-AD2B62065643}" name="Ålder vid årets slut" dataCellStyle="Tabellltext"/>
    <tableColumn id="2" xr3:uid="{F54357E5-CAF7-46D6-A1C4-E38F395802A1}" name="Män (%) _x000a_periimplantit" dataDxfId="985" dataCellStyle="Tabellltext"/>
    <tableColumn id="3" xr3:uid="{012B1757-5288-4C84-AE72-B267ED6DC45F}" name="Män (%) _x000a_Parodontit*" dataDxfId="984" dataCellStyle="Tabellltext"/>
    <tableColumn id="4" xr3:uid="{0429242D-C8F3-4A38-9782-191C395EC3B4}" name="Män (%) _x000a_Parodontit**" dataDxfId="983" dataCellStyle="Tabellltext"/>
    <tableColumn id="5" xr3:uid="{3E311515-A88C-4CE1-84E4-8D93203AE839}" name="Män (%) _x000a_Tandslitage på grund av _x000a_erosion, abrasion eller attrition" dataDxfId="982" dataCellStyle="Tabellltext"/>
    <tableColumn id="6" xr3:uid="{79CEE8A5-7CD9-4DF4-94D0-874EB1401665}" name="Män (%) _x000a_Kavitet på grund av karies" dataDxfId="981" dataCellStyle="Tabellltext"/>
    <tableColumn id="7" xr3:uid="{67458686-67B6-455D-9C79-BFDAB8640F15}" name="Män (%) _x000a_Förhöjd risk för karies eller initialkaries" dataDxfId="980" dataCellStyle="Tabellltext"/>
    <tableColumn id="8" xr3:uid="{AEC1A710-5F53-4A62-991A-88704BF455FD}" name="Kvinnor (%) _x000a_periimplantit" dataDxfId="979" dataCellStyle="Tabellltext"/>
    <tableColumn id="9" xr3:uid="{BF7A82F0-1742-4A19-BF4D-273DAF5046B6}" name="Kvinnor (%) _x000a_Parodontit*" dataDxfId="978" dataCellStyle="Tabellltext"/>
    <tableColumn id="10" xr3:uid="{F99B648D-1D8E-4A34-9610-0C999312FF3B}" name="Kvinnor (%) _x000a_Parodontit**" dataDxfId="977" dataCellStyle="Tabellltext"/>
    <tableColumn id="11" xr3:uid="{3ACA305F-0139-403C-89D6-2D3571A723E1}" name="Kvinnor (%) _x000a_Tandslitage på grund av _x000a_erosion, abrasion eller attrition" dataDxfId="976" dataCellStyle="Tabellltext"/>
    <tableColumn id="12" xr3:uid="{589D65A3-B811-419F-9218-4A8B02CA7C78}" name="Kvinnor (%) _x000a_Kavitet på grund av karies" dataDxfId="975" dataCellStyle="Tabellltext"/>
    <tableColumn id="13" xr3:uid="{B3C440C2-4A1E-4599-BFDD-D37FCA3FE7AF}" name="Kvinnor (%) _x000a_Förhöjd risk för karies eller initialkaries" dataDxfId="974" dataCellStyle="Tabellltext"/>
    <tableColumn id="14" xr3:uid="{840F6A6C-6066-4473-B951-C5AB31ABA4C9}" name="Totalt (%) _x000a_periimplantit" dataDxfId="973" dataCellStyle="Tabellltext"/>
    <tableColumn id="15" xr3:uid="{87D46401-D6AB-44BC-92EB-80BBDC93FDE1}" name="Totalt (%) _x000a_Parodontit*" dataDxfId="972" dataCellStyle="Tabellltext"/>
    <tableColumn id="16" xr3:uid="{2AC34866-525C-405E-B50A-D65181C7ED64}" name="Totalt (%) _x000a_Parodontit**" dataDxfId="971" dataCellStyle="Tabellltext"/>
    <tableColumn id="17" xr3:uid="{2DBA74F2-FF30-4A7B-8279-C793FAEEB0F9}" name="Totalt (%) _x000a_Tandslitage på grund av _x000a_erosion, abrasion eller attrition" dataDxfId="970" dataCellStyle="Tabellltext"/>
    <tableColumn id="18" xr3:uid="{7ABEA2A4-4DC4-4F77-A40F-3EA16D0680D1}" name="Totalt (%) _x000a_Kavitet på grund av karies" dataDxfId="969" dataCellStyle="Tabellltext"/>
    <tableColumn id="19" xr3:uid="{8C066B5C-A064-414C-9447-F5BF0477F126}" name="Totalt (%) _x000a_Förhöjd risk för karies eller initialkaries" dataDxfId="968" dataCellStyle="Tabellltext"/>
  </tableColumns>
  <tableStyleInfo name="1. SoS Tabell blå"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C21169C-96F3-4961-9510-CA0FF7E4D175}" name="Tabell54" displayName="Tabell54" ref="A26:S41" totalsRowShown="0" headerRowDxfId="967" tableBorderDxfId="966" headerRowCellStyle="Tabell: rad- och kolumnrubrik" dataCellStyle="Tabellltext">
  <autoFilter ref="A26:S41" xr:uid="{0CE44094-6C4A-4BFF-9F4A-DB9C39789D37}"/>
  <tableColumns count="19">
    <tableColumn id="1" xr3:uid="{7CFF51FE-14D7-4438-8918-159C2B9C4698}" name="Ålder vid årets slut" dataCellStyle="Tabellltext"/>
    <tableColumn id="2" xr3:uid="{CF595FC4-7CB3-4D2D-95B8-D7E5319C5B75}" name="Män (%) _x000a_periimplantit" dataDxfId="965" dataCellStyle="Tabellltext"/>
    <tableColumn id="3" xr3:uid="{7C5BA591-4795-4EAC-81F3-CC780713035F}" name="Män (%) _x000a_Parodontit*" dataDxfId="964" dataCellStyle="Tabellltext"/>
    <tableColumn id="4" xr3:uid="{871AC2E0-14DB-44EA-9AB1-C4C95B06F356}" name="Män (%) _x000a_Parodontit**" dataDxfId="963" dataCellStyle="Tabellltext"/>
    <tableColumn id="5" xr3:uid="{248DA3F4-A66F-4A78-BE81-CF0C26C35ADA}" name="Män (%) _x000a_Tandslitage på grund av _x000a_erosion, abrasion eller attrition" dataDxfId="962" dataCellStyle="Tabellltext"/>
    <tableColumn id="6" xr3:uid="{DF5932F3-CCD0-4159-B3D6-A033151958E8}" name="Män (%) _x000a_Kavitet på grund av karies" dataDxfId="961" dataCellStyle="Tabellltext"/>
    <tableColumn id="7" xr3:uid="{BEE7EC0A-4955-4FA4-B449-4E0FF945A9F7}" name="Män (%) _x000a_Förhöjd risk för karies eller initialkaries" dataDxfId="960" dataCellStyle="Tabellltext"/>
    <tableColumn id="8" xr3:uid="{2CB490A7-5DAC-4287-B1D3-F5C822DE4588}" name="Kvinnor (%) _x000a_periimplantit" dataDxfId="959" dataCellStyle="Tabellltext"/>
    <tableColumn id="9" xr3:uid="{8AC824F0-26CB-4630-B93A-CA06CCB4A85E}" name="Kvinnor (%) _x000a_Parodontit*" dataDxfId="958" dataCellStyle="Tabellltext"/>
    <tableColumn id="10" xr3:uid="{8851ADDD-396E-4277-866A-D8630BCAA22A}" name="Kvinnor (%) _x000a_Parodontit**" dataDxfId="957" dataCellStyle="Tabellltext"/>
    <tableColumn id="11" xr3:uid="{2D89BC11-AC72-4815-9DF0-7314DF5EC406}" name="Kvinnor (%) _x000a_Tandslitage på grund av _x000a_erosion, abrasion eller attrition" dataDxfId="956" dataCellStyle="Tabellltext"/>
    <tableColumn id="12" xr3:uid="{CA84F7BB-E62B-41A3-832F-BFFE2D3C1BD5}" name="Kvinnor (%) _x000a_Kavitet på grund av karies" dataDxfId="955" dataCellStyle="Tabellltext"/>
    <tableColumn id="13" xr3:uid="{BCEEEC1B-AF11-470D-870B-56DE2A1A573F}" name="Kvinnor (%) _x000a_Förhöjd risk för karies eller initialkaries" dataDxfId="954" dataCellStyle="Tabellltext"/>
    <tableColumn id="14" xr3:uid="{00030D8E-9A99-495A-9420-EE902358A269}" name="Totalt (%) _x000a_periimplantit" dataDxfId="953" dataCellStyle="Tabellltext"/>
    <tableColumn id="15" xr3:uid="{A4B1EF09-0366-4A7A-9751-45DC98B18915}" name="Totalt (%) _x000a_Parodontit*" dataDxfId="952" dataCellStyle="Tabellltext"/>
    <tableColumn id="16" xr3:uid="{CFAF5272-C6D0-4A2E-A2FA-0E6AC16B3E61}" name="Totalt (%) _x000a_Parodontit**" dataDxfId="951" dataCellStyle="Tabellltext"/>
    <tableColumn id="17" xr3:uid="{5A0719B4-07CC-43F0-AE2F-D4EDE80D2852}" name="Totalt (%) _x000a_Tandslitage på grund av _x000a_erosion, abrasion eller attrition" dataDxfId="950" dataCellStyle="Tabellltext"/>
    <tableColumn id="18" xr3:uid="{FAC73160-1E47-456B-8FE0-B8C0CE9CC2BA}" name="Totalt (%) _x000a_Kavitet på grund av karies" dataDxfId="949" dataCellStyle="Tabellltext"/>
    <tableColumn id="19" xr3:uid="{7737B03E-F9F7-4104-A52F-E6C035DACF6A}" name="Totalt (%) _x000a_Förhöjd risk för karies eller initialkaries" dataDxfId="948" dataCellStyle="Tabellltext"/>
  </tableColumns>
  <tableStyleInfo name="1. SoS Tabell blå"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24537872-780F-44E2-BA02-B1CFB07A39A5}" name="Tabell51" displayName="Tabell51" ref="A4:P26" totalsRowShown="0" headerRowDxfId="947" dataDxfId="946" tableBorderDxfId="945" headerRowCellStyle="Tabell: rad- och kolumnrubrik">
  <autoFilter ref="A4:P26" xr:uid="{ED3F9F71-2581-4470-B135-559786763BA9}"/>
  <tableColumns count="16">
    <tableColumn id="1" xr3:uid="{ECE63387-939F-4FF3-B1FA-4C9CCB5CCF6B}" name="Län" dataDxfId="944"/>
    <tableColumn id="2" xr3:uid="{7BD4F1F4-91D7-424F-895A-225064F12CFB}" name="Män (%) _x000a_periimplantit" dataDxfId="943" dataCellStyle="Tabellltext"/>
    <tableColumn id="3" xr3:uid="{9A794B77-4D40-475E-9A4A-CBAA9A92BB2F}" name="Män (%) _x000a_Parodontit*" dataDxfId="942" dataCellStyle="Tabellltext"/>
    <tableColumn id="4" xr3:uid="{A8AC5AC3-9C2A-4A50-8350-28BDC157E308}" name="Män (%) _x000a_Parodontit**" dataDxfId="941" dataCellStyle="Tabellltext"/>
    <tableColumn id="5" xr3:uid="{4FE0FD5D-24E6-4B28-A861-2210A46445EB}" name="Män (%) _x000a_Tandslitage på grund av _x000a_erosion, abrasion eller attrition" dataDxfId="940" dataCellStyle="Tabellltext"/>
    <tableColumn id="6" xr3:uid="{E1DA7946-FEEE-4992-9798-C427B9FC8EB0}" name="Män (%) _x000a_Kavitet på grund av karies" dataDxfId="939" dataCellStyle="Tabellltext"/>
    <tableColumn id="7" xr3:uid="{7AB21FD8-403A-461E-83B3-3AC9BEBCDB1F}" name="Kvinnor (%) _x000a_periimplantit" dataDxfId="938" dataCellStyle="Tabellltext"/>
    <tableColumn id="8" xr3:uid="{6DBB6BBB-E3CE-40BF-B7C1-6C35B1A2470F}" name="Kvinnor (%) _x000a_Parodontit*" dataDxfId="937" dataCellStyle="Tabellltext"/>
    <tableColumn id="9" xr3:uid="{A5D3F2F7-E198-40CD-9058-31464D65ECF0}" name="Kvinnor (%) _x000a_Parodontit**" dataDxfId="936" dataCellStyle="Tabellltext"/>
    <tableColumn id="10" xr3:uid="{E1AB2CDA-3E05-4AB5-99C9-588B1E9DEAB9}" name="Kvinnor (%) _x000a_Tandslitage på grund av _x000a_erosion, abrasion eller attrition" dataDxfId="935" dataCellStyle="Tabellltext"/>
    <tableColumn id="11" xr3:uid="{328073D3-D060-493D-895F-A57C9E82DB4F}" name="Kvinnor (%) _x000a_Kavitet på grund av karies" dataDxfId="934" dataCellStyle="Tabellltext"/>
    <tableColumn id="12" xr3:uid="{FEE8F954-F428-4D8C-BD02-21341B9B6400}" name="Totalt (%) _x000a_periimplantit" dataDxfId="933" dataCellStyle="Tabellltext"/>
    <tableColumn id="13" xr3:uid="{973B3E19-EC96-453D-AAFE-B61D293ED6F8}" name="Totalt (%) _x000a_Parodontit*" dataDxfId="932" dataCellStyle="Tabellltext"/>
    <tableColumn id="14" xr3:uid="{3DD26332-E708-4D18-A214-6E4329E5051A}" name="Totalt (%) _x000a_Parodontit**" dataDxfId="931" dataCellStyle="Tabellltext"/>
    <tableColumn id="15" xr3:uid="{F632B0B1-E011-4694-8521-995E03ABF0D1}" name="Totalt (%) _x000a_Tandslitage på grund av _x000a_erosion, abrasion eller attrition" dataDxfId="930" dataCellStyle="Tabellltext"/>
    <tableColumn id="16" xr3:uid="{68C3A2E2-8101-45F1-B180-9CDA3B10CA55}" name="Totalt (%) _x000a_Kavitet på grund av karies" dataDxfId="929" dataCellStyle="Tabellltext"/>
  </tableColumns>
  <tableStyleInfo name="1. SoS Tabell blå"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9D6FEED-14DE-4CC3-BE5B-E69F80AB7798}" name="Tabell52" displayName="Tabell52" ref="A33:P55" totalsRowShown="0" headerRowDxfId="928" tableBorderDxfId="927" headerRowCellStyle="Tabell: rad- och kolumnrubrik" dataCellStyle="Tabellltext">
  <autoFilter ref="A33:P55" xr:uid="{BBFEB6A5-5A78-448C-9CD4-65FB412E62DA}"/>
  <tableColumns count="16">
    <tableColumn id="1" xr3:uid="{3C212BA3-AB94-4A77-AF24-5F7A1082B125}" name="Län" dataCellStyle="Tabellltext"/>
    <tableColumn id="2" xr3:uid="{6D294527-4FF1-4E7B-BE1D-510171DE1BC4}" name="Män (%) _x000a_periimplantit" dataDxfId="926" dataCellStyle="Tabellltext"/>
    <tableColumn id="3" xr3:uid="{48DAB451-93E9-42AC-AC04-F38DA8A51FC2}" name="Män (%) _x000a_Parodontit*" dataDxfId="925" dataCellStyle="Tabellltext"/>
    <tableColumn id="4" xr3:uid="{A6F9B601-5D6A-4B95-969A-B8D616F01DE5}" name="Män (%) _x000a_Parodontit**" dataDxfId="924" dataCellStyle="Tabellltext"/>
    <tableColumn id="5" xr3:uid="{254EBCD8-5027-45A0-A317-8398264FF31C}" name="Män (%) _x000a_Tandslitage på grund av _x000a_erosion, abrasion eller attrition" dataDxfId="923" dataCellStyle="Tabellltext"/>
    <tableColumn id="6" xr3:uid="{81717659-F4D2-446F-9E16-574B3775226E}" name="Män (%) _x000a_Kavitet på grund av karies" dataDxfId="922" dataCellStyle="Tabellltext"/>
    <tableColumn id="7" xr3:uid="{4A27D5B2-4030-4E00-9C89-1B6673E058F2}" name="Kvinnor (%) _x000a_periimplantit" dataDxfId="921" dataCellStyle="Tabellltext"/>
    <tableColumn id="8" xr3:uid="{C34F7767-14A5-446E-AF48-3FA7F3AA81B1}" name="Kvinnor (%) _x000a_Parodontit*" dataDxfId="920" dataCellStyle="Tabellltext"/>
    <tableColumn id="9" xr3:uid="{D1D14D95-123D-4F79-BD97-5505854430D8}" name="Kvinnor (%) _x000a_Parodontit**" dataDxfId="919" dataCellStyle="Tabellltext"/>
    <tableColumn id="10" xr3:uid="{2A800AA7-56F6-4C37-93BE-64D267C46D84}" name="Kvinnor (%) _x000a_Tandslitage på grund av _x000a_erosion, abrasion eller attrition" dataDxfId="918" dataCellStyle="Tabellltext"/>
    <tableColumn id="11" xr3:uid="{CFB87414-4CCE-449B-824F-E842047CAB34}" name="Kvinnor (%) _x000a_Kavitet på grund av karies" dataDxfId="917" dataCellStyle="Tabellltext"/>
    <tableColumn id="12" xr3:uid="{B88E8076-631B-4057-80A3-90A395694A34}" name="Totalt (%) _x000a_periimplantit" dataDxfId="916" dataCellStyle="Tabellltext"/>
    <tableColumn id="13" xr3:uid="{5332F11B-72C6-4753-9D21-6E77BA01533A}" name="Totalt (%) _x000a_Parodontit*" dataDxfId="915" dataCellStyle="Tabellltext"/>
    <tableColumn id="14" xr3:uid="{9BAEB4FB-F8F9-473B-B3F5-EC946D6BB94F}" name="Totalt (%) _x000a_Parodontit**" dataDxfId="914" dataCellStyle="Tabellltext"/>
    <tableColumn id="15" xr3:uid="{6AE5080E-0A40-4379-BBBD-DEE8508E3CF6}" name="Totalt (%) _x000a_Tandslitage på grund av _x000a_erosion, abrasion eller attrition" dataDxfId="913" dataCellStyle="Tabellltext"/>
    <tableColumn id="16" xr3:uid="{C4A29D62-806D-4CC8-B75D-0366F23E2CBC}" name="Totalt (%) _x000a_Kavitet på grund av karies" dataDxfId="912" dataCellStyle="Tabellltext"/>
  </tableColumns>
  <tableStyleInfo name="1. SoS Tabell blå"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2A4FE8E3-6529-4D35-BC3B-8CDFB1F6205C}" name="Tabell55" displayName="Tabell55" ref="A4:P6" totalsRowShown="0" headerRowDxfId="911" tableBorderDxfId="910" headerRowCellStyle="Tabell: rad- och kolumnrubrik" dataCellStyle="Tabellltext">
  <autoFilter ref="A4:P6" xr:uid="{6F4BF4AF-7496-44FA-9A42-C26E1C6BBB07}"/>
  <tableColumns count="16">
    <tableColumn id="1" xr3:uid="{1DEA619A-D024-4394-BB2E-CA81506B0216}" name="Vårdgivarkategori" dataCellStyle="Tabellltext"/>
    <tableColumn id="2" xr3:uid="{B3BB6153-EF53-47FE-BC7B-AB308BA266D9}" name="Män (%) _x000a_periimplantit" dataDxfId="909" dataCellStyle="Tabellltext"/>
    <tableColumn id="3" xr3:uid="{1FFB7E7B-1539-415A-AE0F-9B9AF6BF3058}" name="Män (%)_x000a_Parodontit*" dataDxfId="908" dataCellStyle="Tabellltext"/>
    <tableColumn id="4" xr3:uid="{0E9AFFCD-3B5B-4188-9DCD-5F6908E73411}" name="Män (%) _x000a_Parodontit**" dataDxfId="907" dataCellStyle="Tabellltext"/>
    <tableColumn id="5" xr3:uid="{7820CE2D-47C8-4414-9786-9457E381C2D1}" name="Män (%) _x000a_Tandslitage på grund av _x000a_erosion, abrasion eller attrition" dataDxfId="906" dataCellStyle="Tabellltext"/>
    <tableColumn id="6" xr3:uid="{DF32BC7C-0455-4288-A565-5D50395CBC3D}" name="Män (%) _x000a_Kavitet på grund av karies" dataDxfId="905" dataCellStyle="Tabellltext"/>
    <tableColumn id="7" xr3:uid="{8BBFBA16-7FE6-434B-A149-019304A6C544}" name="Kvinnor (%) _x000a_periimplantit" dataDxfId="904" dataCellStyle="Tabellltext"/>
    <tableColumn id="8" xr3:uid="{4C812830-B5D7-4425-8526-78175A208FAF}" name="Kvinnor (%) _x000a_Parodontit*" dataDxfId="903" dataCellStyle="Tabellltext"/>
    <tableColumn id="9" xr3:uid="{6F94B078-B41D-481A-B0B7-2240A1EC2E00}" name="Kvinnor (%) _x000a_Parodontit**" dataDxfId="902" dataCellStyle="Tabellltext"/>
    <tableColumn id="10" xr3:uid="{7E7E3254-3883-469E-885E-B06DE495FE35}" name="Kvinnor (%) _x000a_Tandslitage på grund av _x000a_erosion, abrasion eller attrition" dataDxfId="901" dataCellStyle="Tabellltext"/>
    <tableColumn id="11" xr3:uid="{D817BA1F-49A6-4233-AA5F-AD479C37C90B}" name="Kvinnor (%) _x000a_Kavitet på grund av karies" dataDxfId="900" dataCellStyle="Tabellltext"/>
    <tableColumn id="12" xr3:uid="{CDE17CED-B89B-418B-B70A-F067E645E106}" name="Totalt (%) _x000a_periimplantit" dataDxfId="899" dataCellStyle="Tabellltext"/>
    <tableColumn id="13" xr3:uid="{D8CB679F-2C8C-4351-B47E-8281CF439FDF}" name="Totalt (%) _x000a_Parodontit*" dataDxfId="898" dataCellStyle="Tabellltext"/>
    <tableColumn id="14" xr3:uid="{1A5C8D25-9E7D-447B-B067-3D2FE988E5BD}" name="Totalt (%) _x000a_Parodontit**" dataDxfId="897" dataCellStyle="Tabellltext"/>
    <tableColumn id="15" xr3:uid="{62C9A118-9507-4827-8A9C-CFBF1526B845}" name="Totalt (%) _x000a_Tandslitage på grund av _x000a_erosion, abrasion eller attrition" dataDxfId="896" dataCellStyle="Tabellltext"/>
    <tableColumn id="16" xr3:uid="{101B028A-0284-4423-8A01-37DFD75CE932}" name="Totalt (%) _x000a_Kavitet på grund av karies" dataDxfId="895" dataCellStyle="Tabellltext"/>
  </tableColumns>
  <tableStyleInfo name="1. SoS Tabell blå"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8E0D663E-AE40-4F08-ADEC-2B1DD2646AFE}" name="Tabell56" displayName="Tabell56" ref="A12:P14" totalsRowShown="0" headerRowDxfId="894" headerRowCellStyle="Tabell: rad- och kolumnrubrik" dataCellStyle="Tabellltext">
  <autoFilter ref="A12:P14" xr:uid="{43D94C7A-BB35-4B3F-98EC-CA3064D8CA67}"/>
  <tableColumns count="16">
    <tableColumn id="1" xr3:uid="{32BAD380-5044-4B0A-B451-27E0CD17BD4C}" name="Vårdgivarkategori" dataCellStyle="Tabellltext"/>
    <tableColumn id="2" xr3:uid="{A81FB1AC-9C37-4DAF-9A0A-45B11488BD8D}" name="Män (%) _x000a_periimplantit" dataDxfId="893" dataCellStyle="Tabellltext"/>
    <tableColumn id="3" xr3:uid="{FD6BF61B-7AC9-4B40-98C5-9A9B80A50FE9}" name="Män (%)_x000a_Parodontit*" dataDxfId="892" dataCellStyle="Tabellltext"/>
    <tableColumn id="4" xr3:uid="{645CFEBD-E045-4E7B-A4BA-E015EC4C28C3}" name="Män (%) _x000a_Parodontit**" dataDxfId="891" dataCellStyle="Tabellltext"/>
    <tableColumn id="5" xr3:uid="{18DE8EB6-A87A-446E-82CD-3CAF376CD2E5}" name="Män (%) _x000a_Tandslitage på grund av _x000a_erosion, abrasion eller attrition" dataDxfId="890" dataCellStyle="Tabellltext"/>
    <tableColumn id="6" xr3:uid="{0C45B587-D96D-4F0F-8BE9-9E40A1CAEF02}" name="Män (%) _x000a_Kavitet på grund av karies" dataDxfId="889" dataCellStyle="Tabellltext"/>
    <tableColumn id="7" xr3:uid="{FC5778BB-108A-4910-B826-B9610816F77B}" name="Kvinnor (%) _x000a_periimplantit" dataDxfId="888" dataCellStyle="Tabellltext"/>
    <tableColumn id="8" xr3:uid="{E013CF80-AA5B-422C-BE6B-193DC8C70353}" name="Kvinnor (%) _x000a_Parodontit*" dataDxfId="887" dataCellStyle="Tabellltext"/>
    <tableColumn id="9" xr3:uid="{0CAE7A4E-2095-446F-AEAA-D6D1B0A41124}" name="Kvinnor (%) _x000a_Parodontit**" dataDxfId="886" dataCellStyle="Tabellltext"/>
    <tableColumn id="10" xr3:uid="{0713668D-9CE9-43F2-9DB2-3AE6BFCA0DC1}" name="Kvinnor (%) _x000a_Tandslitage på grund av _x000a_erosion, abrasion eller attrition" dataDxfId="885" dataCellStyle="Tabellltext"/>
    <tableColumn id="11" xr3:uid="{738D8553-AE52-4DBA-AACA-F2859B1C11D4}" name="Kvinnor (%) _x000a_Kavitet på grund av karies" dataDxfId="884" dataCellStyle="Tabellltext"/>
    <tableColumn id="12" xr3:uid="{422075DB-02D4-445E-99D6-3B36A4BA4D13}" name="Totalt (%) _x000a_periimplantit" dataDxfId="883" dataCellStyle="Tabellltext"/>
    <tableColumn id="13" xr3:uid="{30DA4C4F-B0BC-44BE-B9D3-BF53A1937614}" name="Totalt (%) _x000a_Parodontit*" dataDxfId="882" dataCellStyle="Tabellltext"/>
    <tableColumn id="14" xr3:uid="{0CED4282-758D-4C99-920E-222F8A50214F}" name="Totalt (%) _x000a_Parodontit**" dataDxfId="881" dataCellStyle="Tabellltext"/>
    <tableColumn id="15" xr3:uid="{A06ECD5E-80BB-4FB3-86C9-27E44CE2B861}" name="Totalt (%) _x000a_Tandslitage på grund av _x000a_erosion, abrasion eller attrition" dataDxfId="880" dataCellStyle="Tabellltext"/>
    <tableColumn id="16" xr3:uid="{C8DE3E48-F322-463F-9523-C3AAB32F641F}" name="Totalt (%) _x000a_Kavitet på grund av karies" dataDxfId="879" dataCellStyle="Tabellltext"/>
  </tableColumns>
  <tableStyleInfo name="1. SoS Tabell blå"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85A14A21-7C72-4F1F-BA94-CCC3DC994154}" name="Tabell57" displayName="Tabell57" ref="A4:P8" totalsRowShown="0" headerRowCellStyle="Tabell: rad- och kolumnrubrik" dataCellStyle="Tabellltext">
  <autoFilter ref="A4:P8" xr:uid="{24E86CE2-49A3-4B83-A68C-0F716D659343}"/>
  <tableColumns count="16">
    <tableColumn id="1" xr3:uid="{377D6F9F-031D-4718-AE7F-1B8AF5E2CD7B}" name="Utbildningsnivå" dataCellStyle="Tabellltext"/>
    <tableColumn id="2" xr3:uid="{7F641E7F-66AE-42AF-9E0E-DCAA5672B25A}" name="Män (%) _x000a_periimplantit" dataDxfId="878" dataCellStyle="Tabellltext"/>
    <tableColumn id="3" xr3:uid="{F6E9DF61-6E77-4902-9F8A-09E2219D75BD}" name="Män (%)_x000a_Parodontit*" dataDxfId="877" dataCellStyle="Tabellltext"/>
    <tableColumn id="4" xr3:uid="{C9645354-0423-4864-99B6-E5608F25B64A}" name="Män (%) _x000a_Parodontit**" dataDxfId="876" dataCellStyle="Tabellltext"/>
    <tableColumn id="5" xr3:uid="{852F4DEE-654F-40D5-93DE-4D80E3F6401F}" name="Män (%) _x000a_Tandslitage på grund av _x000a_erosion, abrasion eller attrition" dataDxfId="875" dataCellStyle="Tabellltext"/>
    <tableColumn id="6" xr3:uid="{06D00AE0-6D04-4CBA-AC29-4B16C02E93D1}" name="Män (%) _x000a_Kavitet på grund av karies" dataDxfId="874" dataCellStyle="Tabellltext"/>
    <tableColumn id="7" xr3:uid="{1BFF5AAC-25AC-4E6F-A8A0-CC61394CF710}" name="Kvinnor (%) _x000a_periimplantit" dataDxfId="873" dataCellStyle="Tabellltext"/>
    <tableColumn id="8" xr3:uid="{4A223FAA-D59D-476B-9C8D-CC499D96227C}" name="Kvinnor (%) _x000a_Parodontit*" dataDxfId="872" dataCellStyle="Tabellltext"/>
    <tableColumn id="9" xr3:uid="{73EDBBFC-7F94-4200-B140-6D8A99C4517D}" name="Kvinnor (%) _x000a_Parodontit**" dataDxfId="871" dataCellStyle="Tabellltext"/>
    <tableColumn id="10" xr3:uid="{466078DF-3D3E-40EA-8753-BA2C8A714C7E}" name="Kvinnor (%) _x000a_Tandslitage på grund av _x000a_erosion, abrasion eller attrition" dataDxfId="870" dataCellStyle="Tabellltext"/>
    <tableColumn id="11" xr3:uid="{7058C100-57FD-48F8-B3A6-9FBF8899CD7F}" name="Kvinnor (%) _x000a_Kavitet på grund av karies" dataDxfId="869" dataCellStyle="Tabellltext"/>
    <tableColumn id="12" xr3:uid="{F4E802BD-371B-4FD2-A255-BFBB680CC247}" name="Totalt (%) _x000a_periimplantit" dataDxfId="868" dataCellStyle="Tabellltext"/>
    <tableColumn id="13" xr3:uid="{60E7C1FB-FC83-4535-AB05-5E72BB8751A4}" name="Totalt (%) _x000a_Parodontit*" dataDxfId="867" dataCellStyle="Tabellltext"/>
    <tableColumn id="14" xr3:uid="{B31722FA-2639-482F-92BB-C3B994E3D73B}" name="Totalt (%) _x000a_Parodontit**" dataDxfId="866" dataCellStyle="Tabellltext"/>
    <tableColumn id="15" xr3:uid="{8D9E5F24-072B-47BB-9FC9-B2EC7C7BABC7}" name="Totalt (%) _x000a_Tandslitage på grund av _x000a_erosion, abrasion eller attrition" dataDxfId="865" dataCellStyle="Tabellltext"/>
    <tableColumn id="16" xr3:uid="{2F961429-A4B1-4DA3-B02A-7D1DCC44C4BF}" name="Totalt (%) _x000a_Kavitet på grund av karies" dataDxfId="864" dataCellStyle="Tabellltext"/>
  </tableColumns>
  <tableStyleInfo name="1. SoS Tabell blå"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2DE8241C-C306-4F31-9A5E-0B305A751B80}" name="Tabell58" displayName="Tabell58" ref="A14:P18" totalsRowShown="0" headerRowDxfId="863" tableBorderDxfId="862" headerRowCellStyle="Tabell: rad- och kolumnrubrik" dataCellStyle="Tabellltext">
  <autoFilter ref="A14:P18" xr:uid="{023FFBC2-6BA3-45D4-A503-B7BCB4F99E7D}"/>
  <tableColumns count="16">
    <tableColumn id="1" xr3:uid="{3CD65F7B-67DF-4D6E-9E31-763535087ABD}" name="Utbildningsnivå" dataCellStyle="Tabellltext"/>
    <tableColumn id="2" xr3:uid="{772D7F81-0E9F-46C1-92B8-405DE9B2E9B1}" name="Män (%) _x000a_periimplantit" dataDxfId="861" dataCellStyle="Tabellltext"/>
    <tableColumn id="3" xr3:uid="{ADC2E738-D05C-470A-86FC-B27356A8A642}" name="Män (%)_x000a_Parodontit*" dataDxfId="860" dataCellStyle="Tabellltext"/>
    <tableColumn id="4" xr3:uid="{7A0481F2-9399-443C-B2D5-8F99B96CC930}" name="Män (%) _x000a_Parodontit**" dataDxfId="859" dataCellStyle="Tabellltext"/>
    <tableColumn id="5" xr3:uid="{610B546A-9822-402E-8ACF-B99BAF9931B2}" name="Män (%) _x000a_Tandslitage på grund av _x000a_erosion, abrasion eller attrition" dataDxfId="858" dataCellStyle="Tabellltext"/>
    <tableColumn id="6" xr3:uid="{B1607C07-650A-4FDE-959F-04E790B57534}" name="Män (%) _x000a_Kavitet på grund av karies" dataDxfId="857" dataCellStyle="Tabellltext"/>
    <tableColumn id="7" xr3:uid="{84DB2355-B55E-4CEA-A76D-2EBE22BA07B7}" name="Kvinnor (%) _x000a_periimplantit" dataDxfId="856" dataCellStyle="Tabellltext"/>
    <tableColumn id="8" xr3:uid="{AE189036-AD8A-4800-87EF-1580DB561A1C}" name="Kvinnor (%) _x000a_Parodontit*" dataDxfId="855" dataCellStyle="Tabellltext"/>
    <tableColumn id="9" xr3:uid="{7AC14141-F4C6-4573-A823-078725FD2FA3}" name="Kvinnor (%) _x000a_Parodontit**" dataDxfId="854" dataCellStyle="Tabellltext"/>
    <tableColumn id="10" xr3:uid="{25BD181A-94C6-4D29-A16A-0085B73A34A1}" name="Kvinnor (%) _x000a_Tandslitage på grund av _x000a_erosion, abrasion eller attrition" dataDxfId="853" dataCellStyle="Tabellltext"/>
    <tableColumn id="11" xr3:uid="{69501866-5C5D-4CDD-8DFD-48F9A45B426E}" name="Kvinnor (%) _x000a_Kavitet på grund av karies" dataDxfId="852" dataCellStyle="Tabellltext"/>
    <tableColumn id="12" xr3:uid="{B553AC17-5F4B-4045-BB0F-321130261B92}" name="Totalt (%) _x000a_periimplantit" dataDxfId="851" dataCellStyle="Tabellltext"/>
    <tableColumn id="13" xr3:uid="{D146A631-2901-4779-BE2E-B2FC2848394C}" name="Totalt (%) _x000a_Parodontit*" dataDxfId="850" dataCellStyle="Tabellltext"/>
    <tableColumn id="14" xr3:uid="{00093D3E-5FC3-4946-9AB7-87C997C60CD6}" name="Totalt (%) _x000a_Parodontit**" dataDxfId="849" dataCellStyle="Tabellltext"/>
    <tableColumn id="15" xr3:uid="{59E50BF3-BFB6-4A1D-BF11-AF415E651F18}" name="Totalt (%) _x000a_Tandslitage på grund av _x000a_erosion, abrasion eller attrition" dataDxfId="848" dataCellStyle="Tabellltext"/>
    <tableColumn id="16" xr3:uid="{CF32F2EC-0D09-4DA8-91E7-EFBE94E9E322}" name="Totalt (%) _x000a_Kavitet på grund av karies" dataDxfId="847" dataCellStyle="Tabellltext"/>
  </tableColumns>
  <tableStyleInfo name="1. SoS Tabell blå"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65663DAD-C855-4EE6-83BD-AE2972C021C9}" name="Tabell59" displayName="Tabell59" ref="A4:W34" totalsRowShown="0" headerRowDxfId="846" dataDxfId="845" tableBorderDxfId="844" headerRowCellStyle="Tabell: rad- och kolumnrubrik">
  <autoFilter ref="A4:W34" xr:uid="{439A8E02-2367-4D7A-88F4-33D8DD1D3EAA}"/>
  <tableColumns count="23">
    <tableColumn id="1" xr3:uid="{F8C7132C-0FD3-4D30-B7A1-A0DCBF374616}" name="År" dataDxfId="843"/>
    <tableColumn id="2" xr3:uid="{E793E782-26FD-4E7A-8C3F-5876446CFDDE}" name="Ålder vid årets slut" dataDxfId="842"/>
    <tableColumn id="3" xr3:uid="{41AE97A8-2A81-40E5-A73E-DDC2B420E615}" name="Män, Fyllning av en yta på framtand eller hörntand" dataDxfId="841"/>
    <tableColumn id="4" xr3:uid="{5412F782-0879-44FD-B9C7-B3651BCB2077}" name="Män, Fyllning av två ytor på framtand eller hörntand" dataDxfId="840"/>
    <tableColumn id="5" xr3:uid="{2BE1F441-1491-4B44-B6C0-080C9A4596A1}" name="Män, Fyllning av tre eller flera ytor på framtand eller hörntand" dataDxfId="839"/>
    <tableColumn id="6" xr3:uid="{6DACC4F1-2F31-4E19-9DE5-B40694C6E53E}" name="Män, Fyllning av en yta på molar eller premolar" dataDxfId="838"/>
    <tableColumn id="7" xr3:uid="{3C2131B2-73AF-45C4-B33E-789AC88087DE}" name="Män, Fyllning av två ytor på molar eller premolar" dataDxfId="837"/>
    <tableColumn id="8" xr3:uid="{CC21EA73-7EB1-4C6B-A3EA-3BA7D5A750D4}" name="Män, Fyllning av tre eller flera ytor på molar eller premolar" dataDxfId="836"/>
    <tableColumn id="9" xr3:uid="{49CC36DC-F7EF-4047-86AE-CE869B45C8AA}" name="Män, Krona i plastiskt material, klinikframställd" dataDxfId="835"/>
    <tableColumn id="10" xr3:uid="{55530CB3-1EC5-4391-A61A-CEFD5FD295A2}" name="Kvinnor, Fyllning av en yta på framtand eller hörntand" dataDxfId="834"/>
    <tableColumn id="11" xr3:uid="{C31FD7D4-AFDB-4FC9-9B03-DCA35DF71FBD}" name="Kvinnor, Fyllning av två ytor på framtand eller hörntand" dataDxfId="833"/>
    <tableColumn id="12" xr3:uid="{422510D5-C252-4D63-B61E-3DDEEBA1E5E1}" name="Kvinnor, Fyllning av tre eller flera ytor på framtand eller hörntand" dataDxfId="832"/>
    <tableColumn id="13" xr3:uid="{21A4FC53-07C9-4E4D-A8EA-96EC84981B6B}" name="Kvinnor, Fyllning av en yta på molar eller premolar" dataDxfId="831"/>
    <tableColumn id="14" xr3:uid="{A0CCE7B2-DB47-4916-8A25-F71C97B76F8B}" name="Kvinnor, Fyllning av två ytor på molar eller premolar" dataDxfId="830"/>
    <tableColumn id="15" xr3:uid="{27F56566-28C5-48C3-BE5A-B3446C975667}" name="Kvinnor, Fyllning av tre eller flera ytor på molar eller premolar" dataDxfId="829"/>
    <tableColumn id="16" xr3:uid="{F7791E8F-65B6-47B8-8E91-9A0CD67065C9}" name="Kvinnor, Krona i plastiskt material, klinikframställd" dataDxfId="828"/>
    <tableColumn id="17" xr3:uid="{50942C73-B5CE-4169-9658-A97C581FEB26}" name="Totalt, Fyllning av en yta på framtand eller hörntand" dataDxfId="827"/>
    <tableColumn id="18" xr3:uid="{AB4AB04C-8312-40EF-9B66-E6672F58CAB2}" name="Totalt, Fyllning av två ytor på framtand eller hörntand" dataDxfId="826"/>
    <tableColumn id="19" xr3:uid="{326829DD-B4F6-45F2-AA84-2301610F4879}" name="Totalt, Fyllning av tre eller flera ytor på framtand eller hörntand" dataDxfId="825"/>
    <tableColumn id="20" xr3:uid="{CA55B34A-1997-4A93-A58A-F4D3D8D25DA2}" name="Totalt, Fyllning av en yta på molar eller premolar" dataDxfId="824"/>
    <tableColumn id="21" xr3:uid="{68E1CF60-5788-4255-A3F0-C20E7977FAF6}" name="Totalt, Fyllning av två ytor på molar eller premolar" dataDxfId="823"/>
    <tableColumn id="22" xr3:uid="{4788DB4D-6374-4906-BF35-F3429F376A22}" name="Totalt, Fyllning av tre eller flera ytor på molar eller premolar" dataDxfId="822"/>
    <tableColumn id="23" xr3:uid="{99E48161-C98E-41F6-A957-A5EEA993FF01}" name="Totalt, Krona i plastiskt material, klinikframställd" dataDxfId="821"/>
  </tableColumns>
  <tableStyleInfo name="1. SoS Tabell blå"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5A17329-7A07-4AF0-9FD9-3186D8EF7CA1}" name="Tabell60" displayName="Tabell60" ref="A38:W68" totalsRowShown="0" headerRowDxfId="820" dataDxfId="819" tableBorderDxfId="818" headerRowCellStyle="Tabell: rad- och kolumnrubrik">
  <autoFilter ref="A38:W68" xr:uid="{2EF03AD0-7156-4857-92C2-B6602E3AE94C}"/>
  <tableColumns count="23">
    <tableColumn id="1" xr3:uid="{B24AFCD7-0BAE-4351-A645-DE618A20F902}" name="År" dataDxfId="817"/>
    <tableColumn id="2" xr3:uid="{1E729FD2-4352-4F60-A884-D5422E3D2338}" name="Ålder vid årets slut" dataDxfId="816"/>
    <tableColumn id="3" xr3:uid="{2AA35B8C-A0C5-4AD1-A735-7C9ED127EACC}" name="Män, Fyllning av en yta på framtand eller hörntand" dataDxfId="815"/>
    <tableColumn id="4" xr3:uid="{F47C97AD-9425-43B1-9ACB-79226F4999F0}" name="Män, Fyllning av två ytor på framtand eller hörntand" dataDxfId="814"/>
    <tableColumn id="5" xr3:uid="{6D0070DE-2BB4-423A-B985-0EF546538F9C}" name="Män, Fyllning av tre eller flera ytor på framtand eller hörntand" dataDxfId="813"/>
    <tableColumn id="6" xr3:uid="{F3C983B8-7955-4D40-8883-617B5BF3CC48}" name="Män, Fyllning av en yta på molar eller premolar" dataDxfId="812"/>
    <tableColumn id="7" xr3:uid="{F445E832-4C52-480D-8DC6-0597E011B8A3}" name="Män, Fyllning av två ytor på molar eller premolar" dataDxfId="811"/>
    <tableColumn id="8" xr3:uid="{2A702DB8-AEEC-489D-AAAA-319E6E442047}" name="Män, Fyllning av tre eller flera ytor på molar eller premolar" dataDxfId="810"/>
    <tableColumn id="9" xr3:uid="{FC938D79-7AAA-4B3F-8CC0-C209048C616B}" name="Män, Krona i plastiskt material, klinikframställd" dataDxfId="809"/>
    <tableColumn id="10" xr3:uid="{C27205BF-8255-47EF-9DDE-EBF0C38BA509}" name="Kvinnor, Fyllning av en yta på framtand eller hörntand" dataDxfId="808"/>
    <tableColumn id="11" xr3:uid="{487A915F-F428-4479-8EFF-668AD812CF43}" name="Kvinnor, Fyllning av två ytor på framtand eller hörntand" dataDxfId="807"/>
    <tableColumn id="12" xr3:uid="{5495873C-6611-4CB3-A591-F166E8DEA86E}" name="Kvinnor, Fyllning av tre eller flera ytor på framtand eller hörntand" dataDxfId="806"/>
    <tableColumn id="13" xr3:uid="{8A80A8D0-299F-446B-B4FB-D44056A5075C}" name="Kvinnor, Fyllning av en yta på molar eller premolar" dataDxfId="805"/>
    <tableColumn id="14" xr3:uid="{1357C112-314C-4D0E-8C1B-B7E21BC0B705}" name="Kvinnor, Fyllning av två ytor på molar eller premolar" dataDxfId="804"/>
    <tableColumn id="15" xr3:uid="{AB61CAAE-BC81-43E5-95A5-F63DB9363A13}" name="Kvinnor, Fyllning av tre eller flera ytor på molar eller premolar" dataDxfId="803"/>
    <tableColumn id="16" xr3:uid="{A1F66A26-58D8-434F-A461-F623DB317C51}" name="Kvinnor, Krona i plastiskt material, klinikframställd" dataDxfId="802"/>
    <tableColumn id="17" xr3:uid="{E5ED0198-7A15-4CD4-B945-A4DD73A69253}" name="Totalt, Fyllning av en yta på framtand eller hörntand" dataDxfId="801"/>
    <tableColumn id="18" xr3:uid="{F88B3251-F35C-4820-BDE8-2A4D0A41F0C6}" name="Totalt, Fyllning av två ytor på framtand eller hörntand" dataDxfId="800"/>
    <tableColumn id="19" xr3:uid="{BA2275C8-98B0-42B9-995D-64790DDCB74C}" name="Totalt, Fyllning av tre eller flera ytor på framtand eller hörntand" dataDxfId="799"/>
    <tableColumn id="20" xr3:uid="{B7018F50-9ADE-4C2D-A17C-0A451B9DBD41}" name="Totalt, Fyllning av en yta på molar eller premolar" dataDxfId="798"/>
    <tableColumn id="21" xr3:uid="{FD2A1DB1-50D6-4590-9F92-D57B1F727D77}" name="Totalt, Fyllning av två ytor på molar eller premolar" dataDxfId="797"/>
    <tableColumn id="22" xr3:uid="{4BA3105A-4EC7-45AD-AD8A-2D4CB1A109E7}" name="Totalt, Fyllning av tre eller flera ytor på molar eller premolar" dataDxfId="796"/>
    <tableColumn id="23" xr3:uid="{B006D05C-5C9A-469E-B9A0-BC76E9BD3B05}" name="Totalt, Krona i plastiskt material, klinikframställd" dataDxfId="795"/>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DBE04B-30A1-47B5-98C0-52A1C39F3DB6}" name="Tabell10" displayName="Tabell10" ref="A4:J19" totalsRowShown="0" headerRowDxfId="1681" tableBorderDxfId="1680" headerRowCellStyle="Tabell: rad- och kolumnrubrik" dataCellStyle="Tabellltext">
  <autoFilter ref="A4:J19" xr:uid="{36B158AE-315D-4A55-B941-46F314A5E2B3}"/>
  <tableColumns count="10">
    <tableColumn id="1" xr3:uid="{D2495785-55A3-44AA-82BE-D5EE2EB503C8}" name="Ålder 2024" dataCellStyle="Tabellltext"/>
    <tableColumn id="2" xr3:uid="{CB6F2A9D-7EAD-490B-B2C3-075832115725}" name="Män 2024" dataDxfId="1679" dataCellStyle="Tabellltext"/>
    <tableColumn id="3" xr3:uid="{B8B55D9D-803E-45D3-94D7-9A886C0A9945}" name="Män 2023–2024" dataDxfId="1678" dataCellStyle="Tabellltext"/>
    <tableColumn id="4" xr3:uid="{02D9EA79-2286-455E-AE98-0641E531117B}" name="Män 2022–2024" dataDxfId="1677" dataCellStyle="Tabellltext"/>
    <tableColumn id="5" xr3:uid="{402E1864-BCF8-4BE0-9713-FCB30E87F48F}" name="Kvinnor 2024" dataDxfId="1676" dataCellStyle="Tabellltext"/>
    <tableColumn id="6" xr3:uid="{4DD849EF-92D1-4BC1-A355-707334266616}" name="Kvinnor 2023-2024" dataDxfId="1675" dataCellStyle="Tabellltext"/>
    <tableColumn id="7" xr3:uid="{A15FF453-D147-4824-85B5-1AE6D68438FE}" name="Kvinnor 2022–2024" dataDxfId="1674" dataCellStyle="Tabellltext"/>
    <tableColumn id="8" xr3:uid="{4D2AC609-9966-4CEB-932C-822A1EE747F9}" name="Totalt 2024" dataDxfId="1673" dataCellStyle="Tabellltext"/>
    <tableColumn id="9" xr3:uid="{334225D6-607D-471A-94B2-810C9829FE68}" name="Totalt 2023–2024" dataDxfId="1672" dataCellStyle="Tabellltext"/>
    <tableColumn id="10" xr3:uid="{AD7D4F41-9DD5-4E42-A43C-0769236E3F7C}" name="Totalt 2022–2024" dataDxfId="1671" dataCellStyle="Tabellltext"/>
  </tableColumns>
  <tableStyleInfo name="1. SoS Tabell blå"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E6C3E4ED-019D-4AE5-9418-E0AB7354DA89}" name="Tabell6061" displayName="Tabell6061" ref="A72:W102" totalsRowShown="0" headerRowDxfId="794" dataDxfId="793" tableBorderDxfId="792" headerRowCellStyle="Tabell: rad- och kolumnrubrik">
  <autoFilter ref="A72:W102" xr:uid="{5AB09B43-0041-4E53-822A-4CD9A922E1CB}"/>
  <tableColumns count="23">
    <tableColumn id="1" xr3:uid="{A5A9724C-3090-4386-87D3-FF0F719F6195}" name="År" dataDxfId="791"/>
    <tableColumn id="2" xr3:uid="{F21D96E3-7108-44D7-A549-A7D1A11126AB}" name="Ålder vid årets slut" dataDxfId="790"/>
    <tableColumn id="3" xr3:uid="{E8F60925-C1AE-4E7B-951C-1128942AB6DA}" name="Män, Fyllning av en yta på framtand eller hörntand" dataDxfId="789"/>
    <tableColumn id="4" xr3:uid="{CADA5C33-91A6-4033-958F-517F5A081FAC}" name="Män, Fyllning av två ytor på framtand eller hörntand" dataDxfId="788"/>
    <tableColumn id="5" xr3:uid="{F05948E7-81E6-4F9B-A9F9-26DFA9B9424E}" name="Män, Fyllning av tre eller flera ytor på framtand eller hörntand" dataDxfId="787"/>
    <tableColumn id="6" xr3:uid="{B754AD79-CD9A-4B16-8FF6-007C378D87E0}" name="Män, Fyllning av en yta på molar eller premolar" dataDxfId="786"/>
    <tableColumn id="7" xr3:uid="{0E4BF509-1BD8-4219-AF3D-B2480676627B}" name="Män, Fyllning av två ytor på molar eller premolar" dataDxfId="785"/>
    <tableColumn id="8" xr3:uid="{0728D6B6-D0FE-462C-B152-518D301B50E4}" name="Män, Fyllning av tre eller flera ytor på molar eller premolar" dataDxfId="784"/>
    <tableColumn id="9" xr3:uid="{A7EBE240-B090-450B-BE02-E0E14D966165}" name="Män, Krona i plastiskt material, klinikframställd" dataDxfId="783"/>
    <tableColumn id="10" xr3:uid="{99115033-29B6-4E00-A740-E607BC037AEE}" name="Kvinnor, Fyllning av en yta på framtand eller hörntand" dataDxfId="782"/>
    <tableColumn id="11" xr3:uid="{C05298F9-2713-40E5-AA64-0E66EA75C641}" name="Kvinnor, Fyllning av två ytor på framtand eller hörntand" dataDxfId="781"/>
    <tableColumn id="12" xr3:uid="{2F521457-2623-424F-96C8-0AEBAAE25158}" name="Kvinnor, Fyllning av tre eller flera ytor på framtand eller hörntand" dataDxfId="780"/>
    <tableColumn id="13" xr3:uid="{AF3130D6-6AB3-47DC-8306-777233749003}" name="Kvinnor, Fyllning av en yta på molar eller premolar" dataDxfId="779"/>
    <tableColumn id="14" xr3:uid="{7357719A-89A7-49EF-B117-C797F160D026}" name="Kvinnor, Fyllning av två ytor på molar eller premolar" dataDxfId="778"/>
    <tableColumn id="15" xr3:uid="{F72EE19D-DF77-4D5A-B5F6-0A18037CB388}" name="Kvinnor, Fyllning av tre eller flera ytor på molar eller premolar" dataDxfId="777"/>
    <tableColumn id="16" xr3:uid="{5A8F1772-4117-4974-9F7C-154B600F699A}" name="Kvinnor, Krona i plastiskt material, klinikframställd" dataDxfId="776"/>
    <tableColumn id="17" xr3:uid="{B969FE40-760F-4E27-84DD-17C809AA1BC7}" name="Totalt, Fyllning av en yta på framtand eller hörntand" dataDxfId="775"/>
    <tableColumn id="18" xr3:uid="{0AA3754D-8043-4941-B847-7A507C6F6CDD}" name="Totalt, Fyllning av två ytor på framtand eller hörntand" dataDxfId="774"/>
    <tableColumn id="19" xr3:uid="{0708DB21-7050-4B70-B9C7-C8A89926B4A9}" name="Totalt, Fyllning av tre eller flera ytor på framtand eller hörntand" dataDxfId="773"/>
    <tableColumn id="20" xr3:uid="{E19F7CE1-008C-4FBE-B4C1-3F555FD2973F}" name="Totalt, Fyllning av en yta på molar eller premolar" dataDxfId="772"/>
    <tableColumn id="21" xr3:uid="{867C624A-DF7C-41D4-A770-7315739B81BB}" name="Totalt, Fyllning av två ytor på molar eller premolar" dataDxfId="771"/>
    <tableColumn id="22" xr3:uid="{95F33D09-0663-4C1E-B175-AD0C95D582FA}" name="Totalt, Fyllning av tre eller flera ytor på molar eller premolar" dataDxfId="770"/>
    <tableColumn id="23" xr3:uid="{23C7CCA9-1AB4-46C0-AAF2-C32A5E755CA0}" name="Totalt, Krona i plastiskt material, klinikframställd" dataDxfId="769"/>
  </tableColumns>
  <tableStyleInfo name="1. SoS Tabell blå"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9C27A54B-B7BF-4830-A54E-20AFDDF232A0}" name="Tabell61" displayName="Tabell61" ref="A4:W48" totalsRowShown="0" headerRowDxfId="768" dataDxfId="767" tableBorderDxfId="766" headerRowCellStyle="Tabell: rad- och kolumnrubrik">
  <autoFilter ref="A4:W48" xr:uid="{A1CD38A0-87E3-40C4-83DB-F07713944E99}"/>
  <tableColumns count="23">
    <tableColumn id="1" xr3:uid="{C33CB9FA-A78D-450E-87C8-FCA29C81C77F}" name="År" dataDxfId="765"/>
    <tableColumn id="2" xr3:uid="{5A0FE2EC-0C10-4AA6-8DB8-E6791076D6F6}" name="Län" dataDxfId="764"/>
    <tableColumn id="3" xr3:uid="{6BDA04B7-BFD9-4E0C-8794-D08EC1AEE304}" name="Män, Fyllning av en yta på framtand eller hörntand" dataDxfId="763"/>
    <tableColumn id="4" xr3:uid="{354DF4C7-4E5C-4E0F-8F5C-1C256CF7E276}" name="Män, Fyllning av två ytor på framtand eller hörntand" dataDxfId="762"/>
    <tableColumn id="5" xr3:uid="{7D98CB2B-48D2-4390-97AE-4DDA696940C8}" name="Män, Fyllning av tre eller flera ytor på framtand eller hörntand" dataDxfId="761"/>
    <tableColumn id="6" xr3:uid="{784D6F66-47B6-4391-B5B5-8EE1CE36166C}" name="Män, Fyllning av en yta på molar eller premolar" dataDxfId="760"/>
    <tableColumn id="7" xr3:uid="{FAAE6DA9-F8DF-42F8-8806-0B1144DFCD8B}" name="Män, Fyllning av två ytor på molar eller premolar" dataDxfId="759"/>
    <tableColumn id="8" xr3:uid="{731A6688-D23F-44BE-A1E7-7391541663B5}" name="Män, Fyllning av tre eller flera ytor på molar eller premolar" dataDxfId="758"/>
    <tableColumn id="9" xr3:uid="{3FC5D965-F317-4E27-90DB-0D910A47E8B4}" name="Män, Krona i plastiskt material, klinikframställd" dataDxfId="757"/>
    <tableColumn id="10" xr3:uid="{230EA4E0-C7D0-473C-9B48-708AF6C8506D}" name="Kvinnor, Fyllning av en yta på framtand eller hörntand" dataDxfId="756"/>
    <tableColumn id="11" xr3:uid="{45BA6FB4-CBFF-45CA-B1B0-00A386474449}" name="Kvinnor, Fyllning av två ytor på framtand eller hörntand" dataDxfId="755"/>
    <tableColumn id="12" xr3:uid="{86E965C5-89FA-4B00-AB19-DAFB2248084E}" name="Kvinnor, Fyllning av tre eller flera ytor på framtand eller hörntand" dataDxfId="754"/>
    <tableColumn id="13" xr3:uid="{2D54CC5D-197F-4979-B722-E20F7BE9B6F1}" name="Kvinnor, Fyllning av en yta på molar eller premolar" dataDxfId="753"/>
    <tableColumn id="14" xr3:uid="{86154B84-6C3A-4676-ABA8-0BFF9712C050}" name="Kvinnor, Fyllning av två ytor på molar eller premolar" dataDxfId="752"/>
    <tableColumn id="15" xr3:uid="{FFB82053-A141-446C-B60E-626E1B4D7276}" name="Kvinnor, Fyllning av tre eller flera ytor på molar eller premolar" dataDxfId="751"/>
    <tableColumn id="16" xr3:uid="{40EF99E7-3027-4569-BF7C-3B465DCAB87B}" name="Kvinnor, Krona i plastiskt material, klinikframställd" dataDxfId="750"/>
    <tableColumn id="17" xr3:uid="{8A4C72A6-268A-4DED-A5D6-2934E002C34E}" name="Totalt, Fyllning av en yta på framtand eller hörntand" dataDxfId="749"/>
    <tableColumn id="18" xr3:uid="{1DC9B532-42A3-414D-BA01-4E68A87A7296}" name="Totalt, Fyllning av två ytor på framtand eller hörntand" dataDxfId="748"/>
    <tableColumn id="19" xr3:uid="{251AC3B5-C470-4946-B94D-2B059B2F4CFE}" name="Totalt, Fyllning av tre eller flera ytor på framtand eller hörntand" dataDxfId="747"/>
    <tableColumn id="20" xr3:uid="{4012DC29-AAAA-4685-9843-8C0A0935E534}" name="Totalt, Fyllning av en yta på molar eller premolar" dataDxfId="746"/>
    <tableColumn id="21" xr3:uid="{1837C7AE-BE6B-4665-B28C-CD960459766E}" name="Totalt, Fyllning av två ytor på molar eller premolar" dataDxfId="745"/>
    <tableColumn id="22" xr3:uid="{B96C9819-201B-4605-9573-41D4BEF0D465}" name="Totalt, Fyllning av tre eller flera ytor på molar eller premolar" dataDxfId="744"/>
    <tableColumn id="23" xr3:uid="{9EC20273-2F29-4CBC-9F9E-3C978BCCD987}" name="Totalt, Krona i plastiskt material, klinikframställd" dataDxfId="743"/>
  </tableColumns>
  <tableStyleInfo name="1. SoS Tabell blå"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A77E0260-C523-443E-BFA2-CE9061A2179F}" name="Tabell6163" displayName="Tabell6163" ref="A52:W96" totalsRowShown="0" headerRowDxfId="742" dataDxfId="741" tableBorderDxfId="740" headerRowCellStyle="Tabell: rad- och kolumnrubrik">
  <autoFilter ref="A52:W96" xr:uid="{92329E49-F963-4178-B31E-44E1B04239AE}"/>
  <tableColumns count="23">
    <tableColumn id="1" xr3:uid="{D57EF01D-7ED7-4D08-9492-640680FEE031}" name="År" dataDxfId="739"/>
    <tableColumn id="2" xr3:uid="{AAB4EEBB-B978-4AFF-9013-931C6B168570}" name="Län" dataDxfId="738"/>
    <tableColumn id="3" xr3:uid="{B27F8011-36F8-4FC2-BF21-027EB18354F3}" name="Män, Fyllning av en yta på framtand eller hörntand" dataDxfId="737"/>
    <tableColumn id="4" xr3:uid="{08C6CAA6-37BE-4D46-9B1D-9EE29A0B0A45}" name="Män, Fyllning av två ytor på framtand eller hörntand" dataDxfId="736"/>
    <tableColumn id="5" xr3:uid="{EACF5448-8978-4115-9E4F-6A990DF37B41}" name="Män, Fyllning av tre eller flera ytor på framtand eller hörntand" dataDxfId="735"/>
    <tableColumn id="6" xr3:uid="{D2336351-6472-4258-8D8F-2580FC7C5E86}" name="Män, Fyllning av en yta på molar eller premolar" dataDxfId="734"/>
    <tableColumn id="7" xr3:uid="{BBAC9E42-A005-42A5-AE3B-845A49613C91}" name="Män, Fyllning av två ytor på molar eller premolar" dataDxfId="733"/>
    <tableColumn id="8" xr3:uid="{E7E63B8A-EA7C-4D67-81B6-EE7CA259A571}" name="Män, Fyllning av tre eller flera ytor på molar eller premolar" dataDxfId="732"/>
    <tableColumn id="9" xr3:uid="{CEBF00D5-A117-43B8-8A08-B600BAD16008}" name="Män, Krona i plastiskt material, klinikframställd" dataDxfId="731"/>
    <tableColumn id="10" xr3:uid="{691535AD-58EC-4FEC-862C-5F16CF258C88}" name="Kvinnor, Fyllning av en yta på framtand eller hörntand" dataDxfId="730"/>
    <tableColumn id="11" xr3:uid="{A73AD0D9-1FD9-409A-99F0-47A15EE5D86C}" name="Kvinnor, Fyllning av två ytor på framtand eller hörntand" dataDxfId="729"/>
    <tableColumn id="12" xr3:uid="{15BB312C-B3BD-4641-8E86-A4696F6ACED1}" name="Kvinnor, Fyllning av tre eller flera ytor på framtand eller hörntand" dataDxfId="728"/>
    <tableColumn id="13" xr3:uid="{7A9B594A-0147-45E8-AC6A-2C0C2D612B24}" name="Kvinnor, Fyllning av en yta på molar eller premolar" dataDxfId="727"/>
    <tableColumn id="14" xr3:uid="{E21C318A-D31E-40A5-8A41-9D2A186CBEEC}" name="Kvinnor, Fyllning av två ytor på molar eller premolar" dataDxfId="726"/>
    <tableColumn id="15" xr3:uid="{FB13B63A-9219-407D-9D97-B7100A56A634}" name="Kvinnor, Fyllning av tre eller flera ytor på molar eller premolar" dataDxfId="725"/>
    <tableColumn id="16" xr3:uid="{1427CC8B-A942-48D1-A4D8-F9FB66E71E45}" name="Kvinnor, Krona i plastiskt material, klinikframställd" dataDxfId="724"/>
    <tableColumn id="17" xr3:uid="{FFDEF040-9081-4E4C-8678-3F28218DE493}" name="Totalt, Fyllning av en yta på framtand eller hörntand" dataDxfId="723"/>
    <tableColumn id="18" xr3:uid="{BA1043F6-381F-45C6-989C-4AB41209CC6A}" name="Totalt, Fyllning av två ytor på framtand eller hörntand" dataDxfId="722"/>
    <tableColumn id="19" xr3:uid="{972D4528-166E-43FF-8C7F-274064B26026}" name="Totalt, Fyllning av tre eller flera ytor på framtand eller hörntand" dataDxfId="721"/>
    <tableColumn id="20" xr3:uid="{EC855088-3BFA-47E0-93D8-45FE1890C54F}" name="Totalt, Fyllning av en yta på molar eller premolar" dataDxfId="720"/>
    <tableColumn id="21" xr3:uid="{2D32EA73-3411-4FF7-8B72-D292F0B48E3B}" name="Totalt, Fyllning av två ytor på molar eller premolar" dataDxfId="719"/>
    <tableColumn id="22" xr3:uid="{18D9EDD4-BD4F-4A5F-8AC3-699D97B7D2A3}" name="Totalt, Fyllning av tre eller flera ytor på molar eller premolar" dataDxfId="718"/>
    <tableColumn id="23" xr3:uid="{82684EAA-0A47-4B4D-AA14-5D71113A4537}" name="Totalt, Krona i plastiskt material, klinikframställd" dataDxfId="717"/>
  </tableColumns>
  <tableStyleInfo name="1. SoS Tabell blå"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CC112BFC-2DF7-4D6F-AC09-0F5BB115E94C}" name="Tabell616364" displayName="Tabell616364" ref="A100:W144" totalsRowShown="0" headerRowDxfId="716" dataDxfId="715" tableBorderDxfId="714" headerRowCellStyle="Tabell: rad- och kolumnrubrik">
  <autoFilter ref="A100:W144" xr:uid="{C3068D04-5F5D-4BA0-8C1A-87FFAA2581E7}"/>
  <tableColumns count="23">
    <tableColumn id="1" xr3:uid="{7CE15EC9-FB65-411B-86A4-A81E4BEB4FC8}" name="År" dataDxfId="713"/>
    <tableColumn id="2" xr3:uid="{0B130DED-21DA-49FD-BEED-3B586F8A0615}" name="Län" dataDxfId="712"/>
    <tableColumn id="3" xr3:uid="{87F756A6-2E4F-4A26-86D7-B3D6B662D63A}" name="Män, Fyllning av en yta på framtand eller hörntand" dataDxfId="711"/>
    <tableColumn id="4" xr3:uid="{2F0DDA02-E7D7-4CCF-974D-7F983AB33F10}" name="Män, Fyllning av två ytor på framtand eller hörntand" dataDxfId="710"/>
    <tableColumn id="5" xr3:uid="{7A5DEEF9-072A-47B3-B055-2B6A563257E3}" name="Män, Fyllning av tre eller flera ytor på framtand eller hörntand" dataDxfId="709"/>
    <tableColumn id="6" xr3:uid="{C9260E90-5176-49FA-94F4-AED3256148F0}" name="Män, Fyllning av en yta på molar eller premolar" dataDxfId="708"/>
    <tableColumn id="7" xr3:uid="{8DD9F152-F1BB-40F5-897F-1D6177FDF3E8}" name="Män, Fyllning av två ytor på molar eller premolar" dataDxfId="707"/>
    <tableColumn id="8" xr3:uid="{AF173962-191B-46A1-A527-EA5B65011AB3}" name="Män, Fyllning av tre eller flera ytor på molar eller premolar" dataDxfId="706"/>
    <tableColumn id="9" xr3:uid="{55CFCC82-EAD2-413F-A397-2D263FB3796B}" name="Män, Krona i plastiskt material, klinikframställd" dataDxfId="705"/>
    <tableColumn id="10" xr3:uid="{AB6C819A-A3F3-475E-8EDF-0C024B2404D8}" name="Kvinnor, Fyllning av en yta på framtand eller hörntand" dataDxfId="704"/>
    <tableColumn id="11" xr3:uid="{94B19676-FF59-4925-A509-F496A3580BA8}" name="Kvinnor, Fyllning av två ytor på framtand eller hörntand" dataDxfId="703"/>
    <tableColumn id="12" xr3:uid="{2D9B75CC-E7B2-4ADC-B955-89B42A70D75A}" name="Kvinnor, Fyllning av tre eller flera ytor på framtand eller hörntand" dataDxfId="702"/>
    <tableColumn id="13" xr3:uid="{0807E00F-5510-4A06-9F9B-37BAE0A21721}" name="Kvinnor, Fyllning av en yta på molar eller premolar" dataDxfId="701"/>
    <tableColumn id="14" xr3:uid="{5F136F85-BCCC-4D89-8360-89618DFE3B2C}" name="Kvinnor, Fyllning av två ytor på molar eller premolar" dataDxfId="700"/>
    <tableColumn id="15" xr3:uid="{7B69155A-0B2D-481C-A1C1-40F3831C36D4}" name="Kvinnor, Fyllning av tre eller flera ytor på molar eller premolar" dataDxfId="699"/>
    <tableColumn id="16" xr3:uid="{69149F51-5EB2-4F65-A796-96843140B505}" name="Kvinnor, Krona i plastiskt material, klinikframställd" dataDxfId="698"/>
    <tableColumn id="17" xr3:uid="{15F7711A-3195-4356-9DC6-ADCB2E756A93}" name="Totalt, Fyllning av en yta på framtand eller hörntand" dataDxfId="697"/>
    <tableColumn id="18" xr3:uid="{7A86849B-D1C6-4B89-A9C7-FA8580875B2F}" name="Totalt, Fyllning av två ytor på framtand eller hörntand" dataDxfId="696"/>
    <tableColumn id="19" xr3:uid="{FDEB2C78-A528-4C78-849A-B8FD92220039}" name="Totalt, Fyllning av tre eller flera ytor på framtand eller hörntand" dataDxfId="695"/>
    <tableColumn id="20" xr3:uid="{7CF48274-C8D9-4578-B2FC-1A71FC8E5095}" name="Totalt, Fyllning av en yta på molar eller premolar" dataDxfId="694"/>
    <tableColumn id="21" xr3:uid="{6BD90B6A-8EFD-42F7-AEC1-DF4E5403EE16}" name="Totalt, Fyllning av två ytor på molar eller premolar" dataDxfId="693"/>
    <tableColumn id="22" xr3:uid="{28FA1BF5-43CA-49B8-9C3B-5E812835CC58}" name="Totalt, Fyllning av tre eller flera ytor på molar eller premolar" dataDxfId="692"/>
    <tableColumn id="23" xr3:uid="{2F25EABE-6D57-44CD-AD33-F850D5A46E64}" name="Totalt, Krona i plastiskt material, klinikframställd" dataDxfId="691"/>
  </tableColumns>
  <tableStyleInfo name="1. SoS Tabell blå"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B9F6D887-49A9-46C6-A7C0-25664A8901E9}" name="Tabell64" displayName="Tabell64" ref="A4:AR34" totalsRowShown="0" headerRowDxfId="690" dataDxfId="689" tableBorderDxfId="688" headerRowCellStyle="Tabell: rad- och kolumnrubrik">
  <autoFilter ref="A4:AR34" xr:uid="{50B68A5C-FCAE-4D1C-A1FC-6E966881E66B}"/>
  <tableColumns count="44">
    <tableColumn id="1" xr3:uid="{067AD97E-2BA8-427E-A63E-08FECF3A37C2}" name="År" dataDxfId="687"/>
    <tableColumn id="2" xr3:uid="{0CB9BC00-B5C8-46FA-8FCD-3536B00ECCF0}" name="Ålder" dataDxfId="686"/>
    <tableColumn id="3" xr3:uid="{18B2F629-7C66-48A0-A6AF-453963340074}" name="Män, Region, _x000a_Fyllning av en yta på framtand eller hörntand" dataDxfId="685"/>
    <tableColumn id="4" xr3:uid="{A12A6B32-79A8-44C9-9E3A-0E98BD7C64AA}" name="Män, Region, _x000a_Fyllning av två ytor på framtand eller hörntand" dataDxfId="684"/>
    <tableColumn id="5" xr3:uid="{18BF5945-6A50-496F-958D-0A9C2F54F048}" name="Män, Region, _x000a_Fyllning av tre eller flera ytor på framtand eller hörntand" dataDxfId="683"/>
    <tableColumn id="6" xr3:uid="{09440130-15C5-4D96-9C56-A830AB4EB64F}" name="Män, Region, _x000a_Fyllning av en yta på molar eller premolar" dataDxfId="682"/>
    <tableColumn id="7" xr3:uid="{9EED28D0-EE33-4455-85CC-FF1222868096}" name="Män, Region, _x000a_Fyllning av två ytor på molar eller premolar" dataDxfId="681"/>
    <tableColumn id="8" xr3:uid="{EBB6AF45-15F8-494A-8FD7-217BCB2ABDB5}" name="Män, Region, _x000a_Fyllning av tre eller flera ytor på molar eller premolar" dataDxfId="680"/>
    <tableColumn id="9" xr3:uid="{8A92A23B-072F-47B6-A8DA-29F7AEFF0A6F}" name="Män, Region, _x000a_Krona i plastiskt material, klinikframställd" dataDxfId="679"/>
    <tableColumn id="10" xr3:uid="{5E910EEB-E57D-4B90-88CE-AEC194E01DCE}" name="Män, Privat, _x000a_Fyllning av en yta på framtand eller hörntand" dataDxfId="678"/>
    <tableColumn id="11" xr3:uid="{DD5E7A67-268E-43A4-BB1C-6F8345431266}" name="Män, Privat, _x000a_Fyllning av två ytor på framtand eller hörntand" dataDxfId="677"/>
    <tableColumn id="12" xr3:uid="{23C991CD-E0B7-4C99-8E91-02BA24D8073D}" name="Män, Privat, _x000a_Fyllning av tre eller flera ytor på framtand eller hörntand" dataDxfId="676"/>
    <tableColumn id="13" xr3:uid="{93630B40-D3EB-423A-8500-BE5DDB923951}" name="Män, Privat, _x000a_Fyllning av en yta på molar eller premolar" dataDxfId="675"/>
    <tableColumn id="14" xr3:uid="{DC89D7E1-167B-4D56-B0E7-130DCEC6275E}" name="Män, Privat, _x000a_Fyllning av två ytor på molar eller premolar" dataDxfId="674"/>
    <tableColumn id="15" xr3:uid="{BBA5376F-E763-4FDB-AC86-24C784754C95}" name="Män, Privat, _x000a_Fyllning av tre eller flera ytor på molar eller premolar" dataDxfId="673"/>
    <tableColumn id="16" xr3:uid="{D50250D6-528E-4DB9-B84B-2A707F5EC1EE}" name="Män, Privat, _x000a_Krona i plastiskt material, klinikframställd" dataDxfId="672"/>
    <tableColumn id="17" xr3:uid="{9BC7B7FC-3CD1-410F-A52F-26EFF2FC0389}" name="Kvinnor, Region, _x000a_Fyllning av en yta på framtand eller hörntand" dataDxfId="671"/>
    <tableColumn id="18" xr3:uid="{410B76EC-541D-407C-891A-483C40756859}" name="Kvinnor, Region, _x000a_Fyllning av två ytor på framtand eller hörntand" dataDxfId="670"/>
    <tableColumn id="19" xr3:uid="{87AA4958-2D6A-4F4E-83ED-EC4AEA23B2A6}" name="Kvinnor, Region, _x000a_Fyllning av tre eller flera ytor på framtand eller hörntand" dataDxfId="669"/>
    <tableColumn id="20" xr3:uid="{C7BA5B4C-91F0-4005-9EBB-1A5324BA3150}" name="Kvinnor, Region, _x000a_Fyllning av en yta på molar eller premolar" dataDxfId="668"/>
    <tableColumn id="21" xr3:uid="{ED00EDDC-C2CC-4FD6-B39D-25350F520DBE}" name="Kvinnor, Region, _x000a_Fyllning av två ytor på molar eller premolar" dataDxfId="667"/>
    <tableColumn id="22" xr3:uid="{A877EE63-F5E3-4EDE-8C33-2481DADF1ECF}" name="Kvinnor, Region, _x000a_Fyllning av tre eller flera ytor på molar eller premolar" dataDxfId="666"/>
    <tableColumn id="23" xr3:uid="{84FD6EFD-2AA6-4E5A-BA9B-EFF08A919699}" name="Kvinnor, Region, _x000a_Krona i plastiskt material, klinikframställd" dataDxfId="665"/>
    <tableColumn id="24" xr3:uid="{E41F38C9-BC48-47C2-87DF-4031B524E600}" name="Kvinnor, Privat, _x000a_Fyllning av en yta på framtand eller hörntand" dataDxfId="664"/>
    <tableColumn id="25" xr3:uid="{15D15D9B-FA5F-4FEE-8B20-0E1725B0249C}" name="Kvinnor, Privat, _x000a_Fyllning av två ytor på framtand eller hörntand" dataDxfId="663"/>
    <tableColumn id="26" xr3:uid="{8196FB91-D7D5-4AEA-A5BB-FE11CD02B6CF}" name="Kvinnor, Privat, _x000a_Fyllning av tre eller flera ytor på framtand eller hörntand" dataDxfId="662"/>
    <tableColumn id="27" xr3:uid="{BD6A0795-4C31-4106-BB55-0D5440DA6751}" name="Kvinnor, Privat, _x000a_Fyllning av en yta på molar eller premolar" dataDxfId="661"/>
    <tableColumn id="28" xr3:uid="{39F11406-AD9B-4CCC-A565-BF841F8C76D3}" name="Kvinnor, Privat, _x000a_Fyllning av två ytor på molar eller premolar" dataDxfId="660"/>
    <tableColumn id="29" xr3:uid="{DB891FF2-9C9F-46E4-964B-66E02ACD4F5F}" name="Kvinnor, Privat, _x000a_Fyllning av tre eller flera ytor på molar eller premolar" dataDxfId="659"/>
    <tableColumn id="30" xr3:uid="{2EAF9E97-C527-4C7D-96E1-F5A3702E0CE1}" name="Kvinnor, Privat, _x000a_Krona i plastiskt material, klinikframställd" dataDxfId="658"/>
    <tableColumn id="31" xr3:uid="{59EBA071-91E8-49C3-BF48-8D3871E64DAD}" name="Totalt, Region, _x000a_Fyllning av en yta på framtand eller hörntand" dataDxfId="657"/>
    <tableColumn id="32" xr3:uid="{458706D1-BF3F-4ED2-AC42-4FB6FBE70C45}" name="Totalt, Region, _x000a_Fyllning av två ytor på framtand eller hörntand" dataDxfId="656"/>
    <tableColumn id="33" xr3:uid="{400875BD-52D9-4C70-86FF-580DEDC23625}" name="Totalt, Region,_x000a_Fyllning av tre eller flera ytor på framtand eller hörntand" dataDxfId="655"/>
    <tableColumn id="34" xr3:uid="{3D37208B-508A-4389-A4F5-411A4A356783}" name="Totalt, Region, _x000a_Fyllning av en yta på molar eller premolar" dataDxfId="654"/>
    <tableColumn id="35" xr3:uid="{AC068A8F-54B6-461B-998F-200D1EE4FA24}" name="Totalt, Region, _x000a_Fyllning av två ytor på molar eller premolar" dataDxfId="653"/>
    <tableColumn id="36" xr3:uid="{95ECD74C-8F29-46DD-918F-1652EF7A178C}" name="Totalt, Region, _x000a_Fyllning av tre eller flera ytor på molar eller premolar" dataDxfId="652"/>
    <tableColumn id="37" xr3:uid="{367C9367-20D0-4ABC-AA4F-52872AADC15A}" name="Totalt, Region, _x000a_Krona i plastiskt material, klinikframställd" dataDxfId="651"/>
    <tableColumn id="38" xr3:uid="{21E80853-6C79-415C-A511-C39E9CBCE602}" name="Totalt, Privat, _x000a_Fyllning av en yta på framtand eller hörntand" dataDxfId="650"/>
    <tableColumn id="39" xr3:uid="{C1AABFF3-9049-4E89-80E9-5B47DA3287DC}" name="Totalt, Privat, _x000a_Fyllning av två ytor på framtand eller hörntand" dataDxfId="649"/>
    <tableColumn id="40" xr3:uid="{DE629598-1208-45FB-8E71-F6B7AA4AA074}" name="Totalt, Privat, _x000a_Fyllning av tre eller flera ytor på framtand eller hörntand" dataDxfId="648"/>
    <tableColumn id="41" xr3:uid="{FD921AF2-D64C-4AD5-B883-BAB2D3904F2C}" name="Totalt, Privat, _x000a_Fyllning av en yta på molar eller premolar" dataDxfId="647"/>
    <tableColumn id="42" xr3:uid="{2CD3B37C-8663-4BE8-93B6-12C1F04C09A1}" name="Totalt, Privat, _x000a_Fyllning av två ytor på molar eller premolar" dataDxfId="646"/>
    <tableColumn id="43" xr3:uid="{AB10ACB0-F24A-42F7-BF02-32697264B73B}" name="Totalt, Privat, _x000a_Fyllning av tre eller flera ytor på molar eller premolar" dataDxfId="645"/>
    <tableColumn id="44" xr3:uid="{6BBD9671-47F1-4B71-8E80-E4CABF11677C}" name="Totalt, Privat, _x000a_Krona i plastiskt material, klinikframställd" dataDxfId="644"/>
  </tableColumns>
  <tableStyleInfo name="1. SoS Tabell blå"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C8A6CFA-80C1-413C-8965-645740781365}" name="Tabell6466" displayName="Tabell6466" ref="A38:AR68" totalsRowShown="0" headerRowDxfId="643" dataDxfId="642" tableBorderDxfId="641" headerRowCellStyle="Tabell: rad- och kolumnrubrik">
  <autoFilter ref="A38:AR68" xr:uid="{A44A3F4D-86FE-4A60-9D8E-C97E48EB24CC}"/>
  <tableColumns count="44">
    <tableColumn id="1" xr3:uid="{9FB9CF34-D05D-4C12-8693-12A804FD19B4}" name="År" dataDxfId="640"/>
    <tableColumn id="2" xr3:uid="{67959EB1-3017-4293-97ED-770DDDBF4D7D}" name="Ålder" dataDxfId="639"/>
    <tableColumn id="3" xr3:uid="{70F14F98-FD61-4631-B99C-A9B4D9B37ED5}" name="Män, Region, _x000a_Fyllning av en yta på framtand eller hörntand" dataDxfId="638"/>
    <tableColumn id="4" xr3:uid="{A9597D93-CD7F-4E1E-8762-3A8602EEEEC1}" name="Män, Region, _x000a_Fyllning av två ytor på framtand eller hörntand" dataDxfId="637"/>
    <tableColumn id="5" xr3:uid="{F974A55B-D9BF-4037-BC24-CFB7B5141FC5}" name="Män, Region, _x000a_Fyllning av tre eller flera ytor på framtand eller hörntand" dataDxfId="636"/>
    <tableColumn id="6" xr3:uid="{88F6A20B-3AE5-4B50-BFC2-6330F1CD25AA}" name="Män, Region, _x000a_Fyllning av en yta på molar eller premolar" dataDxfId="635"/>
    <tableColumn id="7" xr3:uid="{EA4D9F72-112C-4D9D-B8E4-3A3700A0A24F}" name="Män, Region, _x000a_Fyllning av två ytor på molar eller premolar" dataDxfId="634"/>
    <tableColumn id="8" xr3:uid="{4529C61C-6287-4B69-B171-C8E5122FBDB5}" name="Män, Region, _x000a_Fyllning av tre eller flera ytor på molar eller premolar" dataDxfId="633"/>
    <tableColumn id="9" xr3:uid="{90F92836-FDFE-4022-8C9E-3A0877F826DA}" name="Män, Region, _x000a_Krona i plastiskt material, klinikframställd" dataDxfId="632"/>
    <tableColumn id="10" xr3:uid="{CF3844DF-19CE-4E2B-B432-6B96FD1839EC}" name="Män, Privat, _x000a_Fyllning av en yta på framtand eller hörntand" dataDxfId="631"/>
    <tableColumn id="11" xr3:uid="{CA6F7A07-D428-42D0-B81A-28543FB2E34A}" name="Män, Privat, _x000a_Fyllning av två ytor på framtand eller hörntand" dataDxfId="630"/>
    <tableColumn id="12" xr3:uid="{94B8D67C-ADBF-4284-B64A-2484164DAC61}" name="Män, Privat, _x000a_Fyllning av tre eller flera ytor på framtand eller hörntand" dataDxfId="629"/>
    <tableColumn id="13" xr3:uid="{AF7D54A5-61A8-4DAB-B20B-19EF4867008E}" name="Män, Privat, _x000a_Fyllning av en yta på molar eller premolar" dataDxfId="628"/>
    <tableColumn id="14" xr3:uid="{3F054AA4-3A74-4B4D-A86B-1743362712A8}" name="Män, Privat, _x000a_Fyllning av två ytor på molar eller premolar" dataDxfId="627"/>
    <tableColumn id="15" xr3:uid="{D1A1DBF1-474E-4043-B656-30E32AF73620}" name="Män, Privat, _x000a_Fyllning av tre eller flera ytor på molar eller premolar" dataDxfId="626"/>
    <tableColumn id="16" xr3:uid="{D7C1E948-0E1E-4438-8FA5-99A0E7150144}" name="Män, Privat, _x000a_Krona i plastiskt material, klinikframställd" dataDxfId="625"/>
    <tableColumn id="17" xr3:uid="{BB84C2B4-4B49-446B-9E39-41053A2D742F}" name="Kvinnor, Region, _x000a_Fyllning av en yta på framtand eller hörntand" dataDxfId="624"/>
    <tableColumn id="18" xr3:uid="{ED8B834D-606D-4D8C-BDFB-0A3730073520}" name="Kvinnor, Region, _x000a_Fyllning av två ytor på framtand eller hörntand" dataDxfId="623"/>
    <tableColumn id="19" xr3:uid="{226C3F4D-3886-49F9-AF40-306125A37C2C}" name="Kvinnor, Region, _x000a_Fyllning av tre eller flera ytor på framtand eller hörntand" dataDxfId="622"/>
    <tableColumn id="20" xr3:uid="{6FC45A54-387E-48ED-B910-ED9990342EDB}" name="Kvinnor, Region, _x000a_Fyllning av en yta på molar eller premolar" dataDxfId="621"/>
    <tableColumn id="21" xr3:uid="{7E86A08E-D56C-475E-BA1E-6766589E8C0C}" name="Kvinnor, Region, _x000a_Fyllning av två ytor på molar eller premolar" dataDxfId="620"/>
    <tableColumn id="22" xr3:uid="{545A6C60-D42D-4395-98CA-273ED841CA2C}" name="Kvinnor, Region, _x000a_Fyllning av tre eller flera ytor på molar eller premolar" dataDxfId="619"/>
    <tableColumn id="23" xr3:uid="{5A95845D-F22F-4994-8177-9F1B506E41FC}" name="Kvinnor, Region, _x000a_Krona i plastiskt material, klinikframställd" dataDxfId="618"/>
    <tableColumn id="24" xr3:uid="{C669E611-DA2B-4464-8FA5-3DD8C5273013}" name="Kvinnor, Privat, _x000a_Fyllning av en yta på framtand eller hörntand" dataDxfId="617"/>
    <tableColumn id="25" xr3:uid="{A553998A-DB76-4984-AA45-267E52ACB76A}" name="Kvinnor, Privat, _x000a_Fyllning av två ytor på framtand eller hörntand" dataDxfId="616"/>
    <tableColumn id="26" xr3:uid="{3EB0E3D1-C0E9-455B-BA6F-C33AA87669FC}" name="Kvinnor, Privat, _x000a_Fyllning av tre eller flera ytor på framtand eller hörntand" dataDxfId="615"/>
    <tableColumn id="27" xr3:uid="{274BC07C-06DB-4824-BB59-F678F827CD8F}" name="Kvinnor, Privat, _x000a_Fyllning av en yta på molar eller premolar" dataDxfId="614"/>
    <tableColumn id="28" xr3:uid="{D339C74E-BFB7-4F84-8EE1-CBB9F47DF173}" name="Kvinnor, Privat, _x000a_Fyllning av två ytor på molar eller premolar" dataDxfId="613"/>
    <tableColumn id="29" xr3:uid="{F6CFFAF5-485B-4C32-8B60-9E69D8A70101}" name="Kvinnor, Privat, _x000a_Fyllning av tre eller flera ytor på molar eller premolar" dataDxfId="612"/>
    <tableColumn id="30" xr3:uid="{B7C04B34-3D01-41BC-B550-6137DB6EE5BB}" name="Kvinnor, Privat, _x000a_Krona i plastiskt material, klinikframställd" dataDxfId="611"/>
    <tableColumn id="31" xr3:uid="{82FE0704-3995-48DF-A706-345FF7E87DE4}" name="Totalt, Region, _x000a_Fyllning av en yta på framtand eller hörntand" dataDxfId="610"/>
    <tableColumn id="32" xr3:uid="{CA4DF9A8-773D-4ECA-8575-25407285302C}" name="Totalt, Region, _x000a_Fyllning av två ytor på framtand eller hörntand" dataDxfId="609"/>
    <tableColumn id="33" xr3:uid="{3ED5F085-7B27-4ED0-ABF3-6229EF11A2D6}" name="Totalt, Region,_x000a_Fyllning av tre eller flera ytor på framtand eller hörntand" dataDxfId="608"/>
    <tableColumn id="34" xr3:uid="{DE41DECF-75A3-48A0-BC4F-39A809BD04CF}" name="Totalt, Region, _x000a_Fyllning av en yta på molar eller premolar" dataDxfId="607"/>
    <tableColumn id="35" xr3:uid="{D83656E7-870F-4F1C-95E4-9F00BF738D23}" name="Totalt, Region, _x000a_Fyllning av två ytor på molar eller premolar" dataDxfId="606"/>
    <tableColumn id="36" xr3:uid="{BC4E8748-6DF2-4467-A848-3B2CFEF5B897}" name="Totalt, Region, _x000a_Fyllning av tre eller flera ytor på molar eller premolar" dataDxfId="605"/>
    <tableColumn id="37" xr3:uid="{2FDBE8B1-FA87-48B7-9CFF-77ADD4325C4B}" name="Totalt, Region, _x000a_Krona i plastiskt material, klinikframställd" dataDxfId="604"/>
    <tableColumn id="38" xr3:uid="{CE68549E-7747-401E-A285-040AEAAA6938}" name="Totalt, Privat, _x000a_Fyllning av en yta på framtand eller hörntand" dataDxfId="603"/>
    <tableColumn id="39" xr3:uid="{A40EEA48-002B-4657-A227-32A419E2E113}" name="Totalt, Privat, _x000a_Fyllning av två ytor på framtand eller hörntand" dataDxfId="602"/>
    <tableColumn id="40" xr3:uid="{C9EFAF04-E26D-49BD-80B4-A832BAEA738A}" name="Totalt, Privat, _x000a_Fyllning av tre eller flera ytor på framtand eller hörntand" dataDxfId="601"/>
    <tableColumn id="41" xr3:uid="{E7D19960-C62C-407C-B289-6BB10A964262}" name="Totalt, Privat, _x000a_Fyllning av en yta på molar eller premolar" dataDxfId="600"/>
    <tableColumn id="42" xr3:uid="{64819A41-D6BB-4A97-8969-492977796283}" name="Totalt, Privat, _x000a_Fyllning av två ytor på molar eller premolar" dataDxfId="599"/>
    <tableColumn id="43" xr3:uid="{45F69905-32AD-494A-BCFD-27B0996D47D1}" name="Totalt, Privat, _x000a_Fyllning av tre eller flera ytor på molar eller premolar" dataDxfId="598"/>
    <tableColumn id="44" xr3:uid="{B1200EBE-9538-453A-B909-69333BC0C7EF}" name="Totalt, Privat, _x000a_Krona i plastiskt material, klinikframställd" dataDxfId="597"/>
  </tableColumns>
  <tableStyleInfo name="1. SoS Tabell blå"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FACA256B-69C4-42BE-A6EB-3B744B5A334D}" name="Tabell66" displayName="Tabell66" ref="A4:W12" totalsRowShown="0" headerRowDxfId="596" dataDxfId="595" tableBorderDxfId="594" headerRowCellStyle="Tabell: rad- och kolumnrubrik">
  <autoFilter ref="A4:W12" xr:uid="{C6B235F2-08AD-48F1-AD87-559CDB171045}"/>
  <tableColumns count="23">
    <tableColumn id="1" xr3:uid="{B747C680-63E4-4785-9E91-4250ABD3ABBA}" name="År" dataDxfId="593"/>
    <tableColumn id="2" xr3:uid="{F960C761-2F95-4AB1-88BC-7C9ADAB03932}" name="Utbildningsnivå" dataDxfId="592"/>
    <tableColumn id="3" xr3:uid="{AF38EE45-91E4-406C-A3AA-A49792A7E586}" name="Män, Fyllning av en yta på framtand eller hörntand" dataDxfId="591"/>
    <tableColumn id="4" xr3:uid="{5652710B-AA0B-4798-B46B-4F87B4656FAE}" name="Män, Fyllning av två ytor på framtand eller hörntand" dataDxfId="590"/>
    <tableColumn id="5" xr3:uid="{0598514E-4A52-404D-9543-2838D1E61CEC}" name="Män, Fyllning av tre eller flera ytor på framtand eller hörntand" dataDxfId="589"/>
    <tableColumn id="6" xr3:uid="{DEE80216-1B5E-40BF-8718-68D62733E543}" name="Män, Fyllning av en yta på molar eller premolar" dataDxfId="588"/>
    <tableColumn id="7" xr3:uid="{B9059977-BFE5-4AD5-BD93-047621A1E7C6}" name="Män, Fyllning av två ytor på molar eller premolar" dataDxfId="587"/>
    <tableColumn id="8" xr3:uid="{992DEE1D-5069-434B-813F-F3F86F88CBA8}" name="Män, Fyllning av tre eller flera ytor på molar eller premolar" dataDxfId="586"/>
    <tableColumn id="9" xr3:uid="{DD919D47-31D6-4729-A317-3650EC54DF0D}" name="Män, Krona i plastiskt material, klinikframställd" dataDxfId="585"/>
    <tableColumn id="10" xr3:uid="{82222CED-35B3-4945-BB7E-0E8A8DDDF121}" name="Kvinnor, Fyllning av en yta på framtand eller hörntand" dataDxfId="584"/>
    <tableColumn id="11" xr3:uid="{02014A9A-C732-4E0B-9989-4793FC4431F1}" name="Kvinnor, Fyllning av två ytor på framtand eller hörntand" dataDxfId="583"/>
    <tableColumn id="12" xr3:uid="{5CD48D80-7170-4EC2-AF9F-484C29DBD4AA}" name="Kvinnor, Fyllning av tre eller flera ytor på framtand eller hörntand" dataDxfId="582"/>
    <tableColumn id="13" xr3:uid="{E90B2FD6-7FAC-4F11-86A5-D0FAB1B9FE6C}" name="Kvinnor, Fyllning av en yta på molar eller premolar" dataDxfId="581"/>
    <tableColumn id="14" xr3:uid="{552A13A2-CB9F-4AA2-8B34-881EF408BCA8}" name="Kvinnor, Fyllning av två ytor på molar eller premolar" dataDxfId="580"/>
    <tableColumn id="15" xr3:uid="{2FCDFC81-CC05-48AC-817C-D3DBD2F093FF}" name="Kvinnor, Fyllning av tre eller flera ytor på molar eller premolar" dataDxfId="579"/>
    <tableColumn id="16" xr3:uid="{33EB43D0-A999-47F6-BDE0-B8E947D182AF}" name="Kvinnor, Krona i plastiskt material, klinikframställd" dataDxfId="578"/>
    <tableColumn id="17" xr3:uid="{655F6A25-876C-4095-B20D-3BA5907D2F4C}" name="Totalt, Fyllning av en yta på framtand eller hörntand" dataDxfId="577"/>
    <tableColumn id="18" xr3:uid="{B4CE63C4-5063-4F1A-8107-75D25F13EEE2}" name="Totalt, Fyllning av två ytor på framtand eller hörntand" dataDxfId="576"/>
    <tableColumn id="19" xr3:uid="{7A394DED-477F-4B19-9937-35C3CC737006}" name="Totalt, Fyllning av tre eller flera ytor på framtand eller hörntand" dataDxfId="575"/>
    <tableColumn id="20" xr3:uid="{6110352D-6FAF-47F4-978E-794F310BD40B}" name="Totalt, Fyllning av en yta på molar eller premolar" dataDxfId="574"/>
    <tableColumn id="21" xr3:uid="{09687ADC-4B8B-4E54-BB18-711DA9F35BCD}" name="Totalt, Fyllning av två ytor på molar eller premolar" dataDxfId="573"/>
    <tableColumn id="22" xr3:uid="{1712B96C-EF3E-4C60-BFD4-B55190885BFD}" name="Totalt, Fyllning av tre eller flera ytor på molar eller premolar" dataDxfId="572"/>
    <tableColumn id="23" xr3:uid="{AC4D15A7-8B47-4CAE-AA15-539E3904303E}" name="Totalt, Krona i plastiskt material, klinikframställd" dataDxfId="571"/>
  </tableColumns>
  <tableStyleInfo name="1. SoS Tabell blå"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E4E7E1BE-6828-41C6-8F45-41A493719E37}" name="Tabell6668" displayName="Tabell6668" ref="A16:W24" totalsRowShown="0" headerRowDxfId="570" dataDxfId="569" tableBorderDxfId="568" headerRowCellStyle="Tabell: rad- och kolumnrubrik">
  <autoFilter ref="A16:W24" xr:uid="{61F18C2B-EE12-43C5-AF51-BFB379DAE426}"/>
  <tableColumns count="23">
    <tableColumn id="1" xr3:uid="{C6AB8366-B2F7-4039-AF2F-139A76F528F2}" name="År" dataDxfId="567"/>
    <tableColumn id="2" xr3:uid="{1FFDE705-A925-4482-A74A-B4F1F01A5B57}" name="Utbildningsnivå" dataDxfId="566"/>
    <tableColumn id="3" xr3:uid="{E955A4AF-D44B-4393-951A-C54B145AAEBF}" name="Män, Fyllning av en yta på framtand eller hörntand" dataDxfId="565"/>
    <tableColumn id="4" xr3:uid="{5CE56952-EDCE-4C0C-9809-A8B3FFD8D8B1}" name="Män, Fyllning av två ytor på framtand eller hörntand" dataDxfId="564"/>
    <tableColumn id="5" xr3:uid="{46ACDD24-4929-4699-8BE1-C2606B1349B6}" name="Män, Fyllning av tre eller flera ytor på framtand eller hörntand" dataDxfId="563"/>
    <tableColumn id="6" xr3:uid="{7524B254-3884-4C7A-990E-8BFEF435C1DE}" name="Män, Fyllning av en yta på molar eller premolar" dataDxfId="562"/>
    <tableColumn id="7" xr3:uid="{B6AEF50B-629B-4B35-938B-A9AA76FFD39C}" name="Män, Fyllning av två ytor på molar eller premolar" dataDxfId="561"/>
    <tableColumn id="8" xr3:uid="{CFE31369-69AC-426B-BAB2-0317D48212A9}" name="Män, Fyllning av tre eller flera ytor på molar eller premolar" dataDxfId="560"/>
    <tableColumn id="9" xr3:uid="{62BE118B-8864-46B2-98E8-18B0B58C301A}" name="Män, Krona i plastiskt material, klinikframställd" dataDxfId="559"/>
    <tableColumn id="10" xr3:uid="{8BF07F09-B893-4885-BA03-2777CE4D1B37}" name="Kvinnor, Fyllning av en yta på framtand eller hörntand" dataDxfId="558"/>
    <tableColumn id="11" xr3:uid="{64C78C67-8F88-49A8-9543-2143BDD7BB03}" name="Kvinnor, Fyllning av två ytor på framtand eller hörntand" dataDxfId="557"/>
    <tableColumn id="12" xr3:uid="{A7C5D642-6584-40DF-97F5-269F7717DEC3}" name="Kvinnor, Fyllning av tre eller flera ytor på framtand eller hörntand" dataDxfId="556"/>
    <tableColumn id="13" xr3:uid="{F56D28BB-D146-4BBD-BCCA-3B1F516F227A}" name="Kvinnor, Fyllning av en yta på molar eller premolar" dataDxfId="555"/>
    <tableColumn id="14" xr3:uid="{6D7C102F-8C8B-4E82-AE35-2B0BD331BC18}" name="Kvinnor, Fyllning av två ytor på molar eller premolar" dataDxfId="554"/>
    <tableColumn id="15" xr3:uid="{8A291EFA-A7E2-411B-9497-1CE7DACCD092}" name="Kvinnor, Fyllning av tre eller flera ytor på molar eller premolar" dataDxfId="553"/>
    <tableColumn id="16" xr3:uid="{92CD8A4B-C96A-4E73-AAE1-19EDE0CF071F}" name="Kvinnor, Krona i plastiskt material, klinikframställd" dataDxfId="552"/>
    <tableColumn id="17" xr3:uid="{68BEFD3B-D4DA-4EA1-A73A-C01CC6271D57}" name="Totalt, Fyllning av en yta på framtand eller hörntand" dataDxfId="551"/>
    <tableColumn id="18" xr3:uid="{68FD2F0D-A501-4F78-BE25-E1BD1A15BE91}" name="Totalt, Fyllning av två ytor på framtand eller hörntand" dataDxfId="550"/>
    <tableColumn id="19" xr3:uid="{EEE423DA-51D5-42FD-830D-DB1C68D7291D}" name="Totalt, Fyllning av tre eller flera ytor på framtand eller hörntand" dataDxfId="549"/>
    <tableColumn id="20" xr3:uid="{04B2E796-DE1F-47BE-A612-4FF696CC4933}" name="Totalt, Fyllning av en yta på molar eller premolar" dataDxfId="548"/>
    <tableColumn id="21" xr3:uid="{5DBF51C2-6E97-4C34-AD2A-9AF1CF69D198}" name="Totalt, Fyllning av två ytor på molar eller premolar" dataDxfId="547"/>
    <tableColumn id="22" xr3:uid="{D7CBE976-EDBA-42FF-9F10-E1E9BFB276C3}" name="Totalt, Fyllning av tre eller flera ytor på molar eller premolar" dataDxfId="546"/>
    <tableColumn id="23" xr3:uid="{9DC14A97-23D9-4192-9B51-0A754B314750}" name="Totalt, Krona i plastiskt material, klinikframställd" dataDxfId="545"/>
  </tableColumns>
  <tableStyleInfo name="1. SoS Tabell blå"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25A3229A-5FE8-46A6-ABD2-910212034C38}" name="Tabell666869" displayName="Tabell666869" ref="A28:W36" totalsRowShown="0" headerRowDxfId="544" dataDxfId="543" tableBorderDxfId="542" headerRowCellStyle="Tabell: rad- och kolumnrubrik">
  <autoFilter ref="A28:W36" xr:uid="{F59CAA64-D945-4214-8B9C-D3E9DE486606}"/>
  <tableColumns count="23">
    <tableColumn id="1" xr3:uid="{4EA95A54-BB0A-4AE5-9F0C-3E1A4AB40637}" name="År" dataDxfId="541"/>
    <tableColumn id="2" xr3:uid="{83B31723-9AA2-4649-875A-523BB76D8F5F}" name="Utbildningsnivå" dataDxfId="540"/>
    <tableColumn id="3" xr3:uid="{67D572E6-29EE-428B-8AF7-0A06DDCAA02A}" name="Män, Fyllning av en yta på framtand eller hörntand" dataDxfId="539"/>
    <tableColumn id="4" xr3:uid="{4A4DCFB1-E0D8-436B-9469-52828F92139F}" name="Män, Fyllning av två ytor på framtand eller hörntand" dataDxfId="538"/>
    <tableColumn id="5" xr3:uid="{DB89680B-6AB7-4A9B-857D-669E28CFFFDD}" name="Män, Fyllning av tre eller flera ytor på framtand eller hörntand" dataDxfId="537"/>
    <tableColumn id="6" xr3:uid="{86B7E910-7BFE-4463-A166-F3912DAAA27F}" name="Män, Fyllning av en yta på molar eller premolar" dataDxfId="536"/>
    <tableColumn id="7" xr3:uid="{01B12FB9-6A7A-413B-B682-8A588FD46A0D}" name="Män, Fyllning av två ytor på molar eller premolar" dataDxfId="535"/>
    <tableColumn id="8" xr3:uid="{289A677A-6AE1-4BCB-8544-951ACB7A2FD2}" name="Män, Fyllning av tre eller flera ytor på molar eller premolar" dataDxfId="534"/>
    <tableColumn id="9" xr3:uid="{65DBB20A-05D7-4F7C-86D8-FA128E1B1A81}" name="Män, Krona i plastiskt material, klinikframställd" dataDxfId="533"/>
    <tableColumn id="10" xr3:uid="{C02E2DD2-BBAA-4504-BD73-C799A490151A}" name="Kvinnor, Fyllning av en yta på framtand eller hörntand" dataDxfId="532"/>
    <tableColumn id="11" xr3:uid="{371C823A-0E17-49A4-B102-60CBECD3B9CF}" name="Kvinnor, Fyllning av två ytor på framtand eller hörntand" dataDxfId="531"/>
    <tableColumn id="12" xr3:uid="{7A8319AE-C9BE-4688-9B5B-0F1CD8CA2973}" name="Kvinnor, Fyllning av tre eller flera ytor på framtand eller hörntand" dataDxfId="530"/>
    <tableColumn id="13" xr3:uid="{AFC0AAB8-CE4A-4E84-9D88-8E6D68A6C8EC}" name="Kvinnor, Fyllning av en yta på molar eller premolar" dataDxfId="529"/>
    <tableColumn id="14" xr3:uid="{6E9D9B13-BDC8-42E3-B665-2122C0F172E6}" name="Kvinnor, Fyllning av två ytor på molar eller premolar" dataDxfId="528"/>
    <tableColumn id="15" xr3:uid="{F3AD0305-7E77-442B-BE19-18EF38E52350}" name="Kvinnor, Fyllning av tre eller flera ytor på molar eller premolar" dataDxfId="527"/>
    <tableColumn id="16" xr3:uid="{F7E761F8-3D8C-4286-B5D7-0A224693F657}" name="Kvinnor, Krona i plastiskt material, klinikframställd" dataDxfId="526"/>
    <tableColumn id="17" xr3:uid="{A3AEFA1F-3702-4D7A-A7A1-368449433087}" name="Totalt, Fyllning av en yta på framtand eller hörntand" dataDxfId="525"/>
    <tableColumn id="18" xr3:uid="{4F2C329F-EE55-45AA-AD1B-BD4290E95D0B}" name="Totalt, Fyllning av två ytor på framtand eller hörntand" dataDxfId="524"/>
    <tableColumn id="19" xr3:uid="{834E93C1-5D4D-4BB4-B7D0-9DC99900D223}" name="Totalt, Fyllning av tre eller flera ytor på framtand eller hörntand" dataDxfId="523"/>
    <tableColumn id="20" xr3:uid="{2C99A40D-85C4-4A28-9A94-1BDCDC45B399}" name="Totalt, Fyllning av en yta på molar eller premolar" dataDxfId="522"/>
    <tableColumn id="21" xr3:uid="{6F7E8E61-FC01-42E3-B579-A6EBFC1DC95E}" name="Totalt, Fyllning av två ytor på molar eller premolar" dataDxfId="521"/>
    <tableColumn id="22" xr3:uid="{EDD4ED7C-F73D-4BAF-A6EB-B0E1F4114210}" name="Totalt, Fyllning av tre eller flera ytor på molar eller premolar" dataDxfId="520"/>
    <tableColumn id="23" xr3:uid="{D2AA8BE7-871F-403A-A58E-6BC9F245C5DF}" name="Totalt, Krona i plastiskt material, klinikframställd" dataDxfId="519"/>
  </tableColumns>
  <tableStyleInfo name="1. SoS Tabell blå"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D7F9E6B5-6202-49E0-A319-48B6D20F96D7}" name="Tabell69" displayName="Tabell69" ref="A4:S19" totalsRowShown="0" headerRowDxfId="518" dataDxfId="517" tableBorderDxfId="516" headerRowCellStyle="Tabell: rad- och kolumnrubrik">
  <autoFilter ref="A4:S19" xr:uid="{7A9A9517-7867-4077-9F95-2FC4E11C3A7B}"/>
  <tableColumns count="19">
    <tableColumn id="1" xr3:uid="{5881B92A-7411-4A26-A21B-5DA2656CC1A5}" name="Ålder " dataDxfId="515"/>
    <tableColumn id="2" xr3:uid="{59FFAA19-19C6-4292-B36C-703841D0F0FE}" name="Minst en fyllning, _x000a_Antal personer" dataDxfId="514"/>
    <tableColumn id="3" xr3:uid="{9ED0C02E-AC9F-464F-BAE8-28BD35A1E7C6}" name="Minst en fyllning, _x000a_Andel (%) bland befolkningen" dataDxfId="513"/>
    <tableColumn id="4" xr3:uid="{87DA551A-B3A5-4776-A0CA-A82988012F5B}" name="Minst en fyllning, _x000a_Andel (%) bland samtliga besökare" dataDxfId="512"/>
    <tableColumn id="5" xr3:uid="{7EF6D176-F0EC-44D1-AAE1-4B8CCE57396D}" name="Minst en fyllning p.g.a. primärkaries, _x000a_Antal personer" dataDxfId="511"/>
    <tableColumn id="6" xr3:uid="{0AAD65F8-31B7-44E8-AC66-2FDC0F2F3EDC}" name="Minst en fyllning p.g.a. primärkaries, _x000a_Andel (%) bland samtliga besökare" dataDxfId="510"/>
    <tableColumn id="7" xr3:uid="{46841237-9554-4E65-B34A-7545656292A1}" name="Minst en fyllning p.g.a. primärkaries,_x000a_Andel (%) bland samtliga som gjort en fyllning" dataDxfId="509"/>
    <tableColumn id="8" xr3:uid="{96AD9BAD-E0B7-43D1-9589-05E167E3BB0D}" name="Minst en fyllning p.g.a. sekundärkaries,_x000a_Antal personer" dataDxfId="508"/>
    <tableColumn id="9" xr3:uid="{1374F218-4480-4A1B-90F9-C55A4D081035}" name="Minst en fyllning p.g.a. sekundärkaries,_x000a_Andel (%) bland samtliga besökare" dataDxfId="507"/>
    <tableColumn id="10" xr3:uid="{6DAFC1C8-6F5C-461B-9525-379211F909A0}" name="Minst en fyllning p.g.a. sekundärkaries,_x000a_Andel (%) bland samtliga som gjort en fyllning" dataDxfId="506"/>
    <tableColumn id="11" xr3:uid="{66D256A6-205C-47E2-8A14-289A966C7B2A}" name="Minst en fyllning p.g.a. fraktur eller förlust av tandsubstans, _x000a_Antal personer" dataDxfId="505"/>
    <tableColumn id="12" xr3:uid="{99470543-44D3-488D-BF95-AED4E27D8E60}" name="Minst en fyllning p.g.a. fraktur eller förlust av tandsubstans, _x000a_Andel (%) bland samtliga besökare" dataDxfId="504"/>
    <tableColumn id="13" xr3:uid="{84CF93A0-CB20-40FC-8EA1-33818B5A55DB}" name="Minst en fyllning p.g.a. fraktur eller förlust av tandsubstans, _x000a_Andel (%) bland samtliga som gjort en fyllning" dataDxfId="503"/>
    <tableColumn id="14" xr3:uid="{5094B666-C4C4-4F9A-872E-7AA37EAB2D75}" name="Minst en fyllning p.g.a. fraktur eller förlust av fyllningsmaterial, _x000a_Antal personer" dataDxfId="502"/>
    <tableColumn id="15" xr3:uid="{E99E6BC4-3B46-456A-8E4E-932F539B4AD8}" name="Minst en fyllning p.g.a. fraktur eller förlust av fyllningsmaterial, _x000a_Andel (%) bland samtliga besökare" dataDxfId="501"/>
    <tableColumn id="16" xr3:uid="{96F8661D-8AB6-48F1-B88F-FD1CD66AED0B}" name="Minst en fyllning p.g.a. fraktur eller förlust av fyllningsmaterial, _x000a_Andel (%) bland samtliga som gjort en fyllning" dataDxfId="500"/>
    <tableColumn id="17" xr3:uid="{D6DC069C-3DBA-40BA-902D-08AA63169788}" name="Minst en fyllning p.g.a. annan orsak, _x000a_Antal personer" dataDxfId="499"/>
    <tableColumn id="18" xr3:uid="{BF4101FC-8C07-486A-9959-5300F4DF93F2}" name="Minst en fyllning p.g.a. annan orsak, _x000a_Andel (%) bland samtliga besökare" dataDxfId="498"/>
    <tableColumn id="19" xr3:uid="{78F44740-2BF4-4F0C-90B0-9FD1FA6B149E}" name="Minst en fyllning p.g.a. annan orsak, _x000a_Andel (%) bland samtliga som gjort en fyllning" dataDxfId="497"/>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3B3AE7C-1660-4FE1-B6B8-8AF1E158ADB0}" name="Tabell109" displayName="Tabell109" ref="A23:J38" totalsRowShown="0" headerRowDxfId="1670" headerRowCellStyle="Tabell: rad- och kolumnrubrik" dataCellStyle="Tabellltext">
  <autoFilter ref="A23:J38" xr:uid="{C3388285-1591-4B5A-A2F6-5C515B18351D}"/>
  <tableColumns count="10">
    <tableColumn id="1" xr3:uid="{F1D6A2FC-D63C-4554-A6DD-4BBC7222B705}" name="Ålder 2024" dataCellStyle="Tabellltext"/>
    <tableColumn id="2" xr3:uid="{904D9283-91F1-4851-8FFB-5409291E93C1}" name="Män 2024" dataDxfId="1669" dataCellStyle="Tabellltext"/>
    <tableColumn id="3" xr3:uid="{2DC5F77D-848E-44DC-941C-827FD250683E}" name="Män 2023–2024" dataDxfId="1668" dataCellStyle="Tabellltext"/>
    <tableColumn id="4" xr3:uid="{CD003A30-9DD7-43ED-9C68-14BC14FD322E}" name="Män 2022–2024" dataDxfId="1667" dataCellStyle="Tabellltext"/>
    <tableColumn id="5" xr3:uid="{EA63ED45-0DB3-4E1D-838E-57776601DE16}" name="Kvinnor 2024" dataDxfId="1666" dataCellStyle="Tabellltext"/>
    <tableColumn id="6" xr3:uid="{E552D400-97EF-4F03-B7CC-E1BAEC5E5DCD}" name="Kvinnor 2023-2024" dataDxfId="1665" dataCellStyle="Tabellltext"/>
    <tableColumn id="7" xr3:uid="{1B4EBD3B-5F94-4371-87B7-BC1B8A05EB6C}" name="Kvinnor 2022–2024" dataDxfId="1664" dataCellStyle="Tabellltext"/>
    <tableColumn id="8" xr3:uid="{4F73F9D9-325E-4692-801C-D4DB4D1B650D}" name="Totalt 2024" dataDxfId="1663" dataCellStyle="Tabellltext"/>
    <tableColumn id="9" xr3:uid="{252A7212-AFEF-42F4-9E06-AD06585C9993}" name="Totalt 2023–2024" dataDxfId="1662" dataCellStyle="Tabellltext"/>
    <tableColumn id="10" xr3:uid="{B7EFD6C4-A3F1-47DD-A026-ECAB7ACDCC06}" name="Totalt 2022–2024" dataDxfId="1661" dataCellStyle="Tabellltext"/>
  </tableColumns>
  <tableStyleInfo name="1. SoS Tabell blå"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7EF46AA2-58CE-47EA-9906-912C6F3AFE07}" name="Tabell6971" displayName="Tabell6971" ref="A23:S38" totalsRowShown="0" headerRowDxfId="496" dataDxfId="495" tableBorderDxfId="494" headerRowCellStyle="Tabell: rad- och kolumnrubrik">
  <autoFilter ref="A23:S38" xr:uid="{4D415B2F-601F-4BB3-9BA8-E6B95175418B}"/>
  <tableColumns count="19">
    <tableColumn id="1" xr3:uid="{C89010A0-BA3D-4D0A-A311-6D7C29FE5B4A}" name="Ålder " dataDxfId="493"/>
    <tableColumn id="2" xr3:uid="{CC5BA3B0-99C4-4592-A7AB-D6D03B3691C2}" name="Minst en fyllning, _x000a_Antal personer" dataDxfId="492"/>
    <tableColumn id="3" xr3:uid="{40D92E36-B91D-47FD-8CCC-11E6CEFB9544}" name="Minst en fyllning, _x000a_Andel (%) bland befolkningen" dataDxfId="491"/>
    <tableColumn id="4" xr3:uid="{A4A50A1C-9F01-4A59-9624-8DE7AF600661}" name="Minst en fyllning, _x000a_Andel (%) bland samtliga besökare" dataDxfId="490"/>
    <tableColumn id="5" xr3:uid="{B28A70AC-CADB-4E3D-9669-8762E09D6930}" name="Minst en fyllning p.g.a. primärkaries, _x000a_Antal personer" dataDxfId="489"/>
    <tableColumn id="6" xr3:uid="{A142B001-8222-4051-9845-3FA5BF898144}" name="Minst en fyllning p.g.a. primärkaries, _x000a_Andel (%) bland samtliga besökare" dataDxfId="488"/>
    <tableColumn id="7" xr3:uid="{FAB80425-21FA-4AA4-A7C4-D97C78CD5248}" name="Minst en fyllning p.g.a. primärkaries,_x000a_Andel (%) bland samtliga som gjort en fyllning" dataDxfId="487"/>
    <tableColumn id="8" xr3:uid="{75987BFA-A6E1-4753-A3A1-0679905B385F}" name="Minst en fyllning p.g.a. sekundärkaries,_x000a_Antal personer" dataDxfId="486"/>
    <tableColumn id="9" xr3:uid="{3AD1A024-8583-40DA-AB27-9537E140C63E}" name="Minst en fyllning p.g.a. sekundärkaries,_x000a_Andel (%) bland samtliga besökare" dataDxfId="485"/>
    <tableColumn id="10" xr3:uid="{F7AA0F87-01AF-46BF-89C7-5D4898971581}" name="Minst en fyllning p.g.a. sekundärkaries,_x000a_Andel (%) bland samtliga som gjort en fyllning" dataDxfId="484"/>
    <tableColumn id="11" xr3:uid="{CF7A4B16-D280-4616-BD71-00A2A8B2BC64}" name="Minst en fyllning p.g.a. fraktur eller förlust av tandsubstans, _x000a_Antal personer" dataDxfId="483"/>
    <tableColumn id="12" xr3:uid="{39F8C137-EB67-4EA4-ACEC-7867C48EF4B5}" name="Minst en fyllning p.g.a. fraktur eller förlust av tandsubstans, _x000a_Andel (%) bland samtliga besökare" dataDxfId="482"/>
    <tableColumn id="13" xr3:uid="{2468FEA3-1B99-4B36-921A-118B435717D8}" name="Minst en fyllning p.g.a. fraktur eller förlust av tandsubstans, _x000a_Andel (%) bland samtliga som gjort en fyllning" dataDxfId="481"/>
    <tableColumn id="14" xr3:uid="{8D3FAE8C-CA24-4383-A183-4DD2522AA9FB}" name="Minst en fyllning p.g.a. fraktur eller förlust av fyllningsmaterial, _x000a_Antal personer" dataDxfId="480"/>
    <tableColumn id="15" xr3:uid="{1816C204-64A8-49BE-BFE7-4E6FB3ECEC5E}" name="Minst en fyllning p.g.a. fraktur eller förlust av fyllningsmaterial, _x000a_Andel (%) bland samtliga besökare" dataDxfId="479"/>
    <tableColumn id="16" xr3:uid="{40A25C26-195D-4E3D-AD9D-42B636ED4A89}" name="Minst en fyllning p.g.a. fraktur eller förlust av fyllningsmaterial, _x000a_Andel (%) bland samtliga som gjort en fyllning" dataDxfId="478"/>
    <tableColumn id="17" xr3:uid="{39D7C2F8-84BD-4764-B84A-BC6A9EBFDF3F}" name="Minst en fyllning p.g.a. annan orsak, _x000a_Antal personer" dataDxfId="477"/>
    <tableColumn id="18" xr3:uid="{E7D6462B-A291-4C0B-B801-85B7377C08C8}" name="Minst en fyllning p.g.a. annan orsak, _x000a_Andel (%) bland samtliga besökare" dataDxfId="476"/>
    <tableColumn id="19" xr3:uid="{65350C4A-F7EA-4269-8715-F42C04FB026C}" name="Minst en fyllning p.g.a. annan orsak, _x000a_Andel (%) bland samtliga som gjort en fyllning" dataDxfId="475"/>
  </tableColumns>
  <tableStyleInfo name="1. SoS Tabell blå"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567BDD1E-5A70-47FD-94E7-F6C98936A01A}" name="Tabell697172" displayName="Tabell697172" ref="A42:S57" totalsRowShown="0" headerRowDxfId="474" dataDxfId="473" tableBorderDxfId="472" headerRowCellStyle="Tabell: rad- och kolumnrubrik">
  <autoFilter ref="A42:S57" xr:uid="{FF56C443-D4D6-46CC-B0DE-594CDE394C78}"/>
  <tableColumns count="19">
    <tableColumn id="1" xr3:uid="{DBD24816-456B-4474-82CE-9C428B50B616}" name="Ålder " dataDxfId="471"/>
    <tableColumn id="2" xr3:uid="{165A29AA-7820-46BF-9D27-2A4D7FD45003}" name="Minst en fyllning, _x000a_Antal personer" dataDxfId="470"/>
    <tableColumn id="3" xr3:uid="{3C459885-B1C6-4CA6-AE67-C6BD6761F12A}" name="Minst en fyllning, _x000a_Andel (%) bland befolkningen" dataDxfId="469"/>
    <tableColumn id="4" xr3:uid="{12C5022B-AFFD-44A9-AE82-5720A49BED40}" name="Minst en fyllning, _x000a_Andel (%) bland samtliga besökare" dataDxfId="468"/>
    <tableColumn id="5" xr3:uid="{14EA28AF-2F58-4E5F-9A35-0B3EE093A328}" name="Minst en fyllning p.g.a. primärkaries, _x000a_Antal personer" dataDxfId="467"/>
    <tableColumn id="6" xr3:uid="{F6E95AE3-D13D-43CB-8A95-DAF45271DB0A}" name="Minst en fyllning p.g.a. primärkaries, _x000a_Andel (%) bland samtliga besökare" dataDxfId="466"/>
    <tableColumn id="7" xr3:uid="{B58C1F14-AB71-44F3-9F3F-8308710920FA}" name="Minst en fyllning p.g.a. primärkaries,_x000a_Andel (%) bland samtliga som gjort en fyllning" dataDxfId="465"/>
    <tableColumn id="8" xr3:uid="{4EF70840-C117-4E4C-8AA1-6A31EC70EBD4}" name="Minst en fyllning p.g.a. sekundärkaries,_x000a_Antal personer" dataDxfId="464"/>
    <tableColumn id="9" xr3:uid="{3DEFF795-5443-4203-BD3E-C15CE49009C7}" name="Minst en fyllning p.g.a. sekundärkaries,_x000a_Andel (%) bland samtliga besökare" dataDxfId="463"/>
    <tableColumn id="10" xr3:uid="{CC9DE27E-8581-4F8E-9468-BA5B01468DC6}" name="Minst en fyllning p.g.a. sekundärkaries,_x000a_Andel (%) bland samtliga som gjort en fyllning" dataDxfId="462"/>
    <tableColumn id="11" xr3:uid="{CDEC1A8A-45B4-4C22-B71B-E03FE6238279}" name="Minst en fyllning p.g.a. fraktur eller förlust av tandsubstans, _x000a_Antal personer" dataDxfId="461"/>
    <tableColumn id="12" xr3:uid="{F0210E97-F593-4AB3-8BE2-1D88FD3813A0}" name="Minst en fyllning p.g.a. fraktur eller förlust av tandsubstans, _x000a_Andel (%) bland samtliga besökare" dataDxfId="460"/>
    <tableColumn id="13" xr3:uid="{F6029CE9-567B-40A1-ACCF-A2EEA67632D2}" name="Minst en fyllning p.g.a. fraktur eller förlust av tandsubstans, _x000a_Andel (%) bland samtliga som gjort en fyllning" dataDxfId="459"/>
    <tableColumn id="14" xr3:uid="{E877ADF6-EBD9-4FF5-96C8-6E3539233B8F}" name="Minst en fyllning p.g.a. fraktur eller förlust av fyllningsmaterial, _x000a_Antal personer" dataDxfId="458"/>
    <tableColumn id="15" xr3:uid="{C4BA2C34-34A1-4763-B4E9-F9BD6607C0EF}" name="Minst en fyllning p.g.a. fraktur eller förlust av fyllningsmaterial, _x000a_Andel (%) bland samtliga besökare" dataDxfId="457"/>
    <tableColumn id="16" xr3:uid="{24DEAB80-0B26-49B3-9B78-27A77EFB1B85}" name="Minst en fyllning p.g.a. fraktur eller förlust av fyllningsmaterial, _x000a_Andel (%) bland samtliga som gjort en fyllning" dataDxfId="456"/>
    <tableColumn id="17" xr3:uid="{8ADED645-4F81-424A-B221-01373251AC18}" name="Minst en fyllning p.g.a. annan orsak, _x000a_Antal personer" dataDxfId="455"/>
    <tableColumn id="18" xr3:uid="{BA8F0667-0635-4F34-A00B-67FF73AFDB65}" name="Minst en fyllning p.g.a. annan orsak, _x000a_Andel (%) bland samtliga besökare" dataDxfId="454"/>
    <tableColumn id="19" xr3:uid="{175E8498-DC90-4660-BF33-9019D1E44DAF}" name="Minst en fyllning p.g.a. annan orsak, _x000a_Andel (%) bland samtliga som gjort en fyllning" dataDxfId="453"/>
  </tableColumns>
  <tableStyleInfo name="1. SoS Tabell blå"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28A8C9F0-840A-4FF7-806D-AD4241372F3D}" name="Tabell72" displayName="Tabell72" ref="A4:S26" totalsRowShown="0" headerRowDxfId="452" dataDxfId="450" headerRowBorderDxfId="451" tableBorderDxfId="449" headerRowCellStyle="Tabell: rad- och kolumnrubrik">
  <autoFilter ref="A4:S26" xr:uid="{D8C18A2B-81E4-4355-B372-61C77DB584C6}"/>
  <tableColumns count="19">
    <tableColumn id="1" xr3:uid="{AEED3915-4B4E-4451-B491-5D5B6A36BE97}" name="Län" dataDxfId="448"/>
    <tableColumn id="2" xr3:uid="{367C2467-8A70-45D4-B7D5-69196026F5E0}" name="Minst en fyllning, _x000a_Antal personer" dataDxfId="447"/>
    <tableColumn id="3" xr3:uid="{9CF2034E-C86B-43DF-9F80-2AE358AC54D0}" name="Minst en fyllning, _x000a_Andel (%) bland befolkningen" dataDxfId="446"/>
    <tableColumn id="4" xr3:uid="{0F6E111B-D1AA-4528-9033-72F10F2B036E}" name="Minst en fyllning, _x000a_Andel (%) bland samtliga besökare" dataDxfId="445"/>
    <tableColumn id="5" xr3:uid="{9440BB7A-2CB5-4293-B11D-2654D958603A}" name="Minst en fyllning p.g.a. primärkaries, _x000a_Antal personer" dataDxfId="444"/>
    <tableColumn id="6" xr3:uid="{19414613-FCEA-4551-B1D5-018BF0020D14}" name="Minst en fyllning p.g.a. primärkaries, _x000a_Andel (%) bland samtliga besökare" dataDxfId="443"/>
    <tableColumn id="7" xr3:uid="{F0AAB317-C039-43FE-A030-435E06E69A52}" name="Minst en fyllning p.g.a. primärkaries,_x000a_Andel (%) bland samtliga som gjort en fyllning" dataDxfId="442"/>
    <tableColumn id="8" xr3:uid="{BDD83611-22B9-47FD-93A5-CACF539FF6D4}" name="Minst en fyllning p.g.a. sekundärkaries,_x000a_Antal personer" dataDxfId="441"/>
    <tableColumn id="9" xr3:uid="{3A8E1BA5-05D5-4162-80A4-B1E176F2F9DE}" name="Minst en fyllning p.g.a. sekundärkaries,_x000a_Andel (%) bland samtliga besökare" dataDxfId="440"/>
    <tableColumn id="10" xr3:uid="{76E12FDE-A690-4D3B-9897-4ECF8B9B1FBE}" name="Minst en fyllning p.g.a. sekundärkaries,_x000a_Andel (%) bland samtliga som gjort en fyllning" dataDxfId="439"/>
    <tableColumn id="11" xr3:uid="{1505AD5E-3DA4-4F1F-96FA-38509272B302}" name="Minst en fyllning p.g.a. fraktur eller förlust av tandsubstans, _x000a_Antal personer" dataDxfId="438"/>
    <tableColumn id="12" xr3:uid="{8628A5C9-6185-4B76-96A1-D4B5E51435EE}" name="Minst en fyllning p.g.a. fraktur eller förlust av tandsubstans, _x000a_Andel (%) bland samtliga besökare" dataDxfId="437"/>
    <tableColumn id="13" xr3:uid="{00C0A662-A226-48FE-BD25-075FF1CCB800}" name="Minst en fyllning p.g.a. fraktur eller förlust av tandsubstans, _x000a_Andel (%) bland samtliga som gjort en fyllning" dataDxfId="436"/>
    <tableColumn id="14" xr3:uid="{BEDD2D6D-C90B-4526-A6FD-600DB673A194}" name="Minst en fyllning p.g.a. fraktur eller förlust av fyllningsmaterial, _x000a_Antal personer" dataDxfId="435"/>
    <tableColumn id="15" xr3:uid="{AF580057-8EDF-46C3-A7C6-150C20E53E6E}" name="Minst en fyllning p.g.a. fraktur eller förlust av fyllningsmaterial, _x000a_Andel (%) bland samtliga besökare" dataDxfId="434"/>
    <tableColumn id="16" xr3:uid="{9BECD2C6-1F2E-4DAB-B9F8-9BB290CCED35}" name="Minst en fyllning p.g.a. fraktur eller förlust av fyllningsmaterial, _x000a_Andel (%) bland samtliga som gjort en fyllning" dataDxfId="433"/>
    <tableColumn id="17" xr3:uid="{6C228125-0F31-4B86-B87E-4E9CB73FF4B7}" name="Minst en fyllning p.g.a. annan orsak, _x000a_Antal personer" dataDxfId="432"/>
    <tableColumn id="18" xr3:uid="{A34CC5A5-199E-4AF6-8A59-F500DB3AC1DB}" name="Minst en fyllning p.g.a. annan orsak, _x000a_Andel (%) bland samtliga besökare" dataDxfId="431"/>
    <tableColumn id="19" xr3:uid="{975E74EF-3AC9-4C2E-9C93-AEA48F091AE2}" name="Minst en fyllning p.g.a. annan orsak, _x000a_Andel (%) bland samtliga som gjort en fyllning" dataDxfId="430"/>
  </tableColumns>
  <tableStyleInfo name="1. SoS Tabell blå"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1713EC90-1796-44EF-9567-4DE227DFE331}" name="Tabell7274" displayName="Tabell7274" ref="A30:S52" totalsRowShown="0" headerRowDxfId="429" dataDxfId="427" headerRowBorderDxfId="428" tableBorderDxfId="426" headerRowCellStyle="Tabell: rad- och kolumnrubrik">
  <autoFilter ref="A30:S52" xr:uid="{C77BC796-E605-412F-B324-EDEC1ACB41BF}"/>
  <tableColumns count="19">
    <tableColumn id="1" xr3:uid="{6AA1F64A-14E7-47FA-BD58-D9AE7F50369F}" name="Län" dataDxfId="425"/>
    <tableColumn id="2" xr3:uid="{3CF88410-B4A6-45C7-AFF3-F1A9202E219F}" name="Minst en fyllning, _x000a_Antal personer" dataDxfId="424"/>
    <tableColumn id="3" xr3:uid="{1DF39CA5-9B80-41A6-8C0F-9C13B5D420B0}" name="Minst en fyllning, _x000a_Andel (%) bland befolkningen" dataDxfId="423"/>
    <tableColumn id="4" xr3:uid="{816B9CFC-70F9-48D2-9B93-6EFDD919D033}" name="Minst en fyllning, _x000a_Andel (%) bland samtliga besökare" dataDxfId="422"/>
    <tableColumn id="5" xr3:uid="{3B817DF7-AEE9-405B-B90D-A44C5BCCCF28}" name="Minst en fyllning p.g.a. primärkaries, _x000a_Antal personer" dataDxfId="421"/>
    <tableColumn id="6" xr3:uid="{47C8024B-39B7-44AF-975F-AC10C3269929}" name="Minst en fyllning p.g.a. primärkaries, _x000a_Andel (%) bland samtliga besökare" dataDxfId="420"/>
    <tableColumn id="7" xr3:uid="{0FE75AFB-4A8A-4CB2-A4CA-BFDAB6FA47E0}" name="Minst en fyllning p.g.a. primärkaries,_x000a_Andel (%) bland samtliga som gjort en fyllning" dataDxfId="419"/>
    <tableColumn id="8" xr3:uid="{FB11E53F-5789-4A59-8999-03D425134F2B}" name="Minst en fyllning p.g.a. sekundärkaries,_x000a_Antal personer" dataDxfId="418"/>
    <tableColumn id="9" xr3:uid="{9547DEDC-9DA3-4A85-922A-828166443DB7}" name="Minst en fyllning p.g.a. sekundärkaries,_x000a_Andel (%) bland samtliga besökare" dataDxfId="417"/>
    <tableColumn id="10" xr3:uid="{75E3F06C-33CB-4E98-B819-341E9B2E0A3E}" name="Minst en fyllning p.g.a. sekundärkaries,_x000a_Andel (%) bland samtliga som gjort en fyllning" dataDxfId="416"/>
    <tableColumn id="11" xr3:uid="{B79A8E5B-7326-408F-8BEB-FC2CE9919EFD}" name="Minst en fyllning p.g.a. fraktur eller förlust av tandsubstans, _x000a_Antal personer" dataDxfId="415"/>
    <tableColumn id="12" xr3:uid="{2C28BA01-79A8-4184-ABD2-B4680CA90B52}" name="Minst en fyllning p.g.a. fraktur eller förlust av tandsubstans, _x000a_Andel (%) bland samtliga besökare" dataDxfId="414"/>
    <tableColumn id="13" xr3:uid="{AC0107E7-EC29-4647-AEE9-4A138B07DA14}" name="Minst en fyllning p.g.a. fraktur eller förlust av tandsubstans, _x000a_Andel (%) bland samtliga som gjort en fyllning" dataDxfId="413"/>
    <tableColumn id="14" xr3:uid="{E3A75592-29E0-4BA5-AADF-4EA8747CA4F5}" name="Minst en fyllning p.g.a. fraktur eller förlust av fyllningsmaterial, _x000a_Antal personer" dataDxfId="412"/>
    <tableColumn id="15" xr3:uid="{6EF3252D-5CC7-42AF-905A-141234D6373F}" name="Minst en fyllning p.g.a. fraktur eller förlust av fyllningsmaterial, _x000a_Andel (%) bland samtliga besökare" dataDxfId="411"/>
    <tableColumn id="16" xr3:uid="{19447C29-E8A4-48EE-9EC8-7E0321DFA8EB}" name="Minst en fyllning p.g.a. fraktur eller förlust av fyllningsmaterial, _x000a_Andel (%) bland samtliga som gjort en fyllning" dataDxfId="410"/>
    <tableColumn id="17" xr3:uid="{7AEE78C0-0EBD-45D2-9702-D1A009883F9E}" name="Minst en fyllning p.g.a. annan orsak, _x000a_Antal personer" dataDxfId="409"/>
    <tableColumn id="18" xr3:uid="{EFD4F09A-B89F-4AD0-A43F-3418AE655724}" name="Minst en fyllning p.g.a. annan orsak, _x000a_Andel (%) bland samtliga besökare" dataDxfId="408"/>
    <tableColumn id="19" xr3:uid="{67BD42A5-ABF0-4AA2-8858-348333E7BBAA}" name="Minst en fyllning p.g.a. annan orsak, _x000a_Andel (%) bland samtliga som gjort en fyllning" dataDxfId="407"/>
  </tableColumns>
  <tableStyleInfo name="1. SoS Tabell blå"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38B47850-1F1F-4020-8989-E5162A989ABE}" name="Tabell727475" displayName="Tabell727475" ref="A56:S78" totalsRowShown="0" headerRowDxfId="406" dataDxfId="404" headerRowBorderDxfId="405" tableBorderDxfId="403" headerRowCellStyle="Tabell: rad- och kolumnrubrik">
  <autoFilter ref="A56:S78" xr:uid="{8862CF02-0826-429A-9708-2E87C7DEFE05}"/>
  <tableColumns count="19">
    <tableColumn id="1" xr3:uid="{C34A355A-46C1-4CF3-B790-68653B0A747D}" name="Län" dataDxfId="402"/>
    <tableColumn id="2" xr3:uid="{9030DC78-FACF-4D32-A84D-50DE7F91586F}" name="Minst en fyllning, _x000a_Antal personer" dataDxfId="401"/>
    <tableColumn id="3" xr3:uid="{323A82D8-873C-413B-9375-398096925D4D}" name="Minst en fyllning, _x000a_Andel (%) bland befolkningen" dataDxfId="400"/>
    <tableColumn id="4" xr3:uid="{97AAF305-6B92-44F2-82AD-AD89B1B2B0EB}" name="Minst en fyllning, _x000a_Andel (%) bland samtliga besökare" dataDxfId="399"/>
    <tableColumn id="5" xr3:uid="{46AA176A-8D9F-4ED2-836E-92B76D0E99B2}" name="Minst en fyllning p.g.a. primärkaries, _x000a_Antal personer" dataDxfId="398"/>
    <tableColumn id="6" xr3:uid="{89DC2E4B-2FEC-414E-A993-5F8C647EEEBF}" name="Minst en fyllning p.g.a. primärkaries, _x000a_Andel (%) bland samtliga besökare" dataDxfId="397"/>
    <tableColumn id="7" xr3:uid="{E37056C2-EB39-466F-B863-1E745D026627}" name="Minst en fyllning p.g.a. primärkaries,_x000a_Andel (%) bland samtliga som gjort en fyllning" dataDxfId="396"/>
    <tableColumn id="8" xr3:uid="{A3D58344-8BB2-4A0A-A286-04E1787F0507}" name="Minst en fyllning p.g.a. sekundärkaries,_x000a_Antal personer" dataDxfId="395"/>
    <tableColumn id="9" xr3:uid="{7160F392-7FDD-43A3-A1D9-FACE21D88FB5}" name="Minst en fyllning p.g.a. sekundärkaries,_x000a_Andel (%) bland samtliga besökare" dataDxfId="394"/>
    <tableColumn id="10" xr3:uid="{726A3400-241E-4573-905C-72F543F6FEB9}" name="Minst en fyllning p.g.a. sekundärkaries,_x000a_Andel (%) bland samtliga som gjort en fyllning" dataDxfId="393"/>
    <tableColumn id="11" xr3:uid="{7BE10E45-816B-4215-8CE9-3C1C761E7DB0}" name="Minst en fyllning p.g.a. fraktur eller förlust av tandsubstans, _x000a_Antal personer" dataDxfId="392"/>
    <tableColumn id="12" xr3:uid="{BF8B64ED-F05C-4C4A-A374-1862C0A5A596}" name="Minst en fyllning p.g.a. fraktur eller förlust av tandsubstans, _x000a_Andel (%) bland samtliga besökare" dataDxfId="391"/>
    <tableColumn id="13" xr3:uid="{6F4A4B4D-0B81-4E15-B978-98954ADAF515}" name="Minst en fyllning p.g.a. fraktur eller förlust av tandsubstans, _x000a_Andel (%) bland samtliga som gjort en fyllning" dataDxfId="390"/>
    <tableColumn id="14" xr3:uid="{CD723086-1D83-4CB5-B83E-C22A46C4AC7F}" name="Minst en fyllning p.g.a. fraktur eller förlust av fyllningsmaterial, _x000a_Antal personer" dataDxfId="389"/>
    <tableColumn id="15" xr3:uid="{78A7B037-0652-4247-AAAF-589053C4D55D}" name="Minst en fyllning p.g.a. fraktur eller förlust av fyllningsmaterial, _x000a_Andel (%) bland samtliga besökare" dataDxfId="388"/>
    <tableColumn id="16" xr3:uid="{82991406-65D9-4243-9FE2-9813DD3FCBF8}" name="Minst en fyllning p.g.a. fraktur eller förlust av fyllningsmaterial, _x000a_Andel (%) bland samtliga som gjort en fyllning" dataDxfId="387"/>
    <tableColumn id="17" xr3:uid="{A7564A6E-EC4E-49B2-AD80-623745F286DA}" name="Minst en fyllning p.g.a. annan orsak, _x000a_Antal personer" dataDxfId="386"/>
    <tableColumn id="18" xr3:uid="{175C0573-08BC-4E89-932F-878590E41F61}" name="Minst en fyllning p.g.a. annan orsak, _x000a_Andel (%) bland samtliga besökare" dataDxfId="385"/>
    <tableColumn id="19" xr3:uid="{C2CFCA90-2A88-432B-925B-E117FA94A635}" name="Minst en fyllning p.g.a. annan orsak, _x000a_Andel (%) bland samtliga som gjort en fyllning" dataDxfId="384"/>
  </tableColumns>
  <tableStyleInfo name="1. SoS Tabell blå"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7CA2CCA8-DC42-4DCF-BD31-02E4D4E06F75}" name="Tabell75" displayName="Tabell75" ref="A4:R6" totalsRowShown="0" headerRowDxfId="383" dataDxfId="381" headerRowBorderDxfId="382" tableBorderDxfId="380" headerRowCellStyle="Tabell: rad- och kolumnrubrik">
  <autoFilter ref="A4:R6" xr:uid="{76A9E50E-F3E2-4061-B55A-604572159DE0}"/>
  <tableColumns count="18">
    <tableColumn id="1" xr3:uid="{E1037A43-D5ED-4D80-AC5E-4CCBF2000B0A}" name="Vårdgivarkategori" dataDxfId="379"/>
    <tableColumn id="2" xr3:uid="{3CC705D0-69BC-4562-AA9E-6D41A761458E}" name="Minst en fyllning, _x000a_Antal personer" dataDxfId="378"/>
    <tableColumn id="3" xr3:uid="{44E6FF0C-7841-4353-BD56-4200DE60A717}" name="Minst en fyllning, _x000a_Andel (%) bland samtliga besökare" dataDxfId="377"/>
    <tableColumn id="4" xr3:uid="{3A082A96-05C4-4DC0-82D2-B24D7DBBF196}" name="Minst en fyllning p.g.a. primärkaries, _x000a_Antal personer" dataDxfId="376"/>
    <tableColumn id="5" xr3:uid="{8CE3F1D0-4CA5-4D56-90F5-05CDC1E2B37C}" name="Minst en fyllning p.g.a. primärkaries, _x000a_Andel (%) bland samtliga besökare" dataDxfId="375"/>
    <tableColumn id="6" xr3:uid="{5967F4B1-E713-41FD-AF5C-C31CAD4191A1}" name="Minst en fyllning p.g.a. primärkaries,_x000a_Andel (%) bland samtliga som gjort en fyllning" dataDxfId="374"/>
    <tableColumn id="7" xr3:uid="{5C37EF6E-6AC6-4C05-A180-5BEB53156C04}" name="Minst en fyllning p.g.a. sekundärkaries,_x000a_Antal personer" dataDxfId="373"/>
    <tableColumn id="8" xr3:uid="{C2AAA4AB-1188-4C90-B78F-623EE9B320FA}" name="Minst en fyllning p.g.a. sekundärkaries,_x000a_Andel (%) bland samtliga besökare" dataDxfId="372"/>
    <tableColumn id="9" xr3:uid="{C8D4DEBD-AA0F-4CBE-9898-7C3DF9493951}" name="Minst en fyllning p.g.a. sekundärkaries,_x000a_Andel (%) bland samtliga som gjort en fyllning" dataDxfId="371"/>
    <tableColumn id="10" xr3:uid="{4AF5D138-D2A8-48A8-9B50-24E5C052A7FF}" name="Minst en fyllning p.g.a. fraktur eller förlust av tandsubstans, _x000a_Antal personer" dataDxfId="370"/>
    <tableColumn id="11" xr3:uid="{35252DA2-901F-4B51-A667-1FCF22A646ED}" name="Minst en fyllning p.g.a. fraktur eller förlust av tandsubstans, _x000a_Andel (%) bland samtliga besökare" dataDxfId="369"/>
    <tableColumn id="12" xr3:uid="{A2640ADC-C6BE-4E70-8FBD-EC4DC0D1F1FE}" name="Minst en fyllning p.g.a. fraktur eller förlust av tandsubstans, _x000a_Andel (%) bland samtliga som gjort en fyllning" dataDxfId="368"/>
    <tableColumn id="13" xr3:uid="{953EB571-D1BF-45B4-99A4-50EB8E47DB31}" name="Minst en fyllning p.g.a. fraktur eller förlust av fyllningsmaterial, _x000a_Antal personer" dataDxfId="367"/>
    <tableColumn id="14" xr3:uid="{20ED79CE-F036-4DF3-9123-7D626BFD9677}" name="Minst en fyllning p.g.a. fraktur eller förlust av fyllningsmaterial, _x000a_Andel (%) bland samtliga besökare" dataDxfId="366"/>
    <tableColumn id="15" xr3:uid="{166E947F-5EE2-4F76-8F60-817763A592B6}" name="Minst en fyllning p.g.a. fraktur eller förlust av fyllningsmaterial, _x000a_Andel (%) bland samtliga som gjort en fyllning" dataDxfId="365"/>
    <tableColumn id="16" xr3:uid="{160011AD-DE34-481E-85FA-C6064E22104B}" name="Minst en fyllning p.g.a. annan orsak, _x000a_Antal personer" dataDxfId="364"/>
    <tableColumn id="17" xr3:uid="{3CBB1D14-AB31-4D4F-B2CC-8A1861763EF5}" name="Minst en fyllning p.g.a. annan orsak, _x000a_Andel (%) bland samtliga besökare" dataDxfId="363"/>
    <tableColumn id="18" xr3:uid="{0CBA29B2-B9B9-4ABE-9BCB-E609DDA110E0}" name="Minst en fyllning p.g.a. annan orsak, _x000a_Andel (%) bland samtliga som gjort en fyllning" dataDxfId="362"/>
  </tableColumns>
  <tableStyleInfo name="1. SoS Tabell blå"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13D64E5E-8DD5-491C-9AD3-8FD030086D3E}" name="Tabell7577" displayName="Tabell7577" ref="A10:R12" totalsRowShown="0" headerRowDxfId="361" dataDxfId="359" headerRowBorderDxfId="360" tableBorderDxfId="358" headerRowCellStyle="Tabell: rad- och kolumnrubrik">
  <autoFilter ref="A10:R12" xr:uid="{1EE174DD-DDC5-4047-9724-0EFD4D6FD907}"/>
  <tableColumns count="18">
    <tableColumn id="1" xr3:uid="{2A656748-CA4E-43D5-BCF0-9917E4E65A66}" name="Vårdgivarkategori" dataDxfId="357"/>
    <tableColumn id="2" xr3:uid="{F77379CB-E7D8-4B6C-B9A6-CC78D60A8010}" name="Minst en fyllning, _x000a_Antal personer" dataDxfId="356"/>
    <tableColumn id="3" xr3:uid="{23173D46-DD56-4006-948F-52CE76185489}" name="Minst en fyllning, _x000a_Andel (%) bland samtliga besökare" dataDxfId="355"/>
    <tableColumn id="4" xr3:uid="{1F703CA9-99CE-4CEE-AABD-63EC163C1800}" name="Minst en fyllning p.g.a. primärkaries, _x000a_Antal personer" dataDxfId="354"/>
    <tableColumn id="5" xr3:uid="{6F61A0D1-5EE8-4640-99BF-A5A17B21AA9F}" name="Minst en fyllning p.g.a. primärkaries, _x000a_Andel (%) bland samtliga besökare" dataDxfId="353"/>
    <tableColumn id="6" xr3:uid="{1C75CDC8-E70D-49C8-9EF1-AE85945C84A3}" name="Minst en fyllning p.g.a. primärkaries,_x000a_Andel (%) bland samtliga som gjort en fyllning" dataDxfId="352"/>
    <tableColumn id="7" xr3:uid="{5604D44D-1E0C-4574-B4F3-4AE074BC8112}" name="Minst en fyllning p.g.a. sekundärkaries,_x000a_Antal personer" dataDxfId="351"/>
    <tableColumn id="8" xr3:uid="{69E0F6E2-CD2B-483A-9FF2-00351B9EB805}" name="Minst en fyllning p.g.a. sekundärkaries,_x000a_Andel (%) bland samtliga besökare" dataDxfId="350"/>
    <tableColumn id="9" xr3:uid="{EFB5AA3A-2625-4056-A385-955A48F74E95}" name="Minst en fyllning p.g.a. sekundärkaries,_x000a_Andel (%) bland samtliga som gjort en fyllning" dataDxfId="349"/>
    <tableColumn id="10" xr3:uid="{D28B2C34-7BCA-4C4A-B9D0-B11EA732182F}" name="Minst en fyllning p.g.a. fraktur eller förlust av tandsubstans, _x000a_Antal personer" dataDxfId="348"/>
    <tableColumn id="11" xr3:uid="{0D4627B3-E4DA-4083-BD02-E2101C7CE9B6}" name="Minst en fyllning p.g.a. fraktur eller förlust av tandsubstans, _x000a_Andel (%) bland samtliga besökare" dataDxfId="347"/>
    <tableColumn id="12" xr3:uid="{C3D613A8-82DE-494D-AAD6-AF82E6AAFB09}" name="Minst en fyllning p.g.a. fraktur eller förlust av tandsubstans, _x000a_Andel (%) bland samtliga som gjort en fyllning" dataDxfId="346"/>
    <tableColumn id="13" xr3:uid="{01E710CF-B0DE-4E32-827B-FE327F8AAA18}" name="Minst en fyllning p.g.a. fraktur eller förlust av fyllningsmaterial, _x000a_Antal personer" dataDxfId="345"/>
    <tableColumn id="14" xr3:uid="{2EE3AC34-404A-4F0E-9B55-82BB6C106C76}" name="Minst en fyllning p.g.a. fraktur eller förlust av fyllningsmaterial, _x000a_Andel (%) bland samtliga besökare" dataDxfId="344"/>
    <tableColumn id="15" xr3:uid="{7E4DB9F3-87F8-4E22-9425-DE1663076664}" name="Minst en fyllning p.g.a. fraktur eller förlust av fyllningsmaterial, _x000a_Andel (%) bland samtliga som gjort en fyllning" dataDxfId="343"/>
    <tableColumn id="16" xr3:uid="{852329D2-C0E9-4224-883F-E08D92578C53}" name="Minst en fyllning p.g.a. annan orsak, _x000a_Antal personer" dataDxfId="342"/>
    <tableColumn id="17" xr3:uid="{EFD8F87C-C533-459A-AA36-81828431FE61}" name="Minst en fyllning p.g.a. annan orsak, _x000a_Andel (%) bland samtliga besökare" dataDxfId="341"/>
    <tableColumn id="18" xr3:uid="{E7C04159-8785-4424-9155-20938B749698}" name="Minst en fyllning p.g.a. annan orsak, _x000a_Andel (%) bland samtliga som gjort en fyllning" dataDxfId="340"/>
  </tableColumns>
  <tableStyleInfo name="1. SoS Tabell blå"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3976E2C7-617A-42C3-91DB-E5CD8D038B9D}" name="Tabell757778" displayName="Tabell757778" ref="A16:R18" totalsRowShown="0" headerRowDxfId="339" dataDxfId="337" headerRowBorderDxfId="338" tableBorderDxfId="336" headerRowCellStyle="Tabell: rad- och kolumnrubrik">
  <autoFilter ref="A16:R18" xr:uid="{55E4473D-E2BA-424F-B47C-D1ED86E9502B}"/>
  <tableColumns count="18">
    <tableColumn id="1" xr3:uid="{04DDA608-7033-4487-9172-8A98DDEF4DD2}" name="Vårdgivarkategori" dataDxfId="335"/>
    <tableColumn id="2" xr3:uid="{A3FF8BA1-738A-4E5C-8016-25A62CF72C32}" name="Minst en fyllning, _x000a_Antal personer" dataDxfId="334"/>
    <tableColumn id="3" xr3:uid="{E26DF5DB-3970-49E0-8995-7E9A66D24219}" name="Minst en fyllning, _x000a_Andel (%) bland samtliga besökare" dataDxfId="333"/>
    <tableColumn id="4" xr3:uid="{496F3428-CF49-4EF8-810A-E71621F13F22}" name="Minst en fyllning p.g.a. primärkaries, _x000a_Antal personer" dataDxfId="332"/>
    <tableColumn id="5" xr3:uid="{45EB5AFD-FCA2-46B2-AB99-1B95E1664DBA}" name="Minst en fyllning p.g.a. primärkaries, _x000a_Andel (%) bland samtliga besökare" dataDxfId="331"/>
    <tableColumn id="6" xr3:uid="{B85B601E-677A-40E3-937A-D25184FB5A04}" name="Minst en fyllning p.g.a. primärkaries,_x000a_Andel (%) bland samtliga som gjort en fyllning" dataDxfId="330"/>
    <tableColumn id="7" xr3:uid="{D4B63C66-6B87-4851-9F49-E19DECF76773}" name="Minst en fyllning p.g.a. sekundärkaries,_x000a_Antal personer" dataDxfId="329"/>
    <tableColumn id="8" xr3:uid="{21795AC5-20CB-418C-8BA3-69FE4C22FE51}" name="Minst en fyllning p.g.a. sekundärkaries,_x000a_Andel (%) bland samtliga besökare" dataDxfId="328"/>
    <tableColumn id="9" xr3:uid="{1BF3A119-5E38-4A62-A174-B87308C8F57C}" name="Minst en fyllning p.g.a. sekundärkaries,_x000a_Andel (%) bland samtliga som gjort en fyllning" dataDxfId="327"/>
    <tableColumn id="10" xr3:uid="{6BE77597-4F94-4BE1-8027-084419F9B50B}" name="Minst en fyllning p.g.a. fraktur eller förlust av tandsubstans, _x000a_Antal personer" dataDxfId="326"/>
    <tableColumn id="11" xr3:uid="{D2DCC0BB-F9DA-4A25-81A9-280A3CAE4ED4}" name="Minst en fyllning p.g.a. fraktur eller förlust av tandsubstans, _x000a_Andel (%) bland samtliga besökare" dataDxfId="325"/>
    <tableColumn id="12" xr3:uid="{66EBC8DD-4859-470D-80CD-8C643174A6F1}" name="Minst en fyllning p.g.a. fraktur eller förlust av tandsubstans, _x000a_Andel (%) bland samtliga som gjort en fyllning" dataDxfId="324"/>
    <tableColumn id="13" xr3:uid="{FEADA38F-8EA7-4DB2-8DA3-71B4456039EE}" name="Minst en fyllning p.g.a. fraktur eller förlust av fyllningsmaterial, _x000a_Antal personer" dataDxfId="323"/>
    <tableColumn id="14" xr3:uid="{8A9F7DDF-B83D-4FDF-87E8-09E621EF6B9C}" name="Minst en fyllning p.g.a. fraktur eller förlust av fyllningsmaterial, _x000a_Andel (%) bland samtliga besökare" dataDxfId="322"/>
    <tableColumn id="15" xr3:uid="{DA9AAD0C-A152-4D30-AD4C-FB6943A8B463}" name="Minst en fyllning p.g.a. fraktur eller förlust av fyllningsmaterial, _x000a_Andel (%) bland samtliga som gjort en fyllning" dataDxfId="321"/>
    <tableColumn id="16" xr3:uid="{2A3C98C3-C587-4BE9-A45A-CA916F64558C}" name="Minst en fyllning p.g.a. annan orsak, _x000a_Antal personer" dataDxfId="320"/>
    <tableColumn id="17" xr3:uid="{29CCD571-B8EB-43F0-92C9-4A5075EA109B}" name="Minst en fyllning p.g.a. annan orsak, _x000a_Andel (%) bland samtliga besökare" dataDxfId="319"/>
    <tableColumn id="18" xr3:uid="{D0E2E348-AE8F-4744-9B80-6FAF33CD76DB}" name="Minst en fyllning p.g.a. annan orsak, _x000a_Andel (%) bland samtliga som gjort en fyllning" dataDxfId="318"/>
  </tableColumns>
  <tableStyleInfo name="1. SoS Tabell blå"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990DC7AE-8EBC-4381-A425-F2F0076BE2CB}" name="Tabell7579" displayName="Tabell7579" ref="A4:R8" totalsRowShown="0" headerRowDxfId="317" headerRowBorderDxfId="316" tableBorderDxfId="315" headerRowCellStyle="Tabell: rad- och kolumnrubrik">
  <autoFilter ref="A4:R8" xr:uid="{23C9F63C-C91A-4FF6-963A-2D6E88FFF132}"/>
  <tableColumns count="18">
    <tableColumn id="1" xr3:uid="{6FB72739-3EFF-455F-BA4D-8523C2FEDC75}" name="Utbildningsnivå" dataDxfId="314"/>
    <tableColumn id="2" xr3:uid="{34B45630-1B78-4727-8138-268D5E553EF7}" name="Minst en fyllning, _x000a_Antal personer" dataDxfId="313"/>
    <tableColumn id="3" xr3:uid="{F06920F1-6E8F-4FBA-A287-F9CDBCCBC1EA}" name="Minst en fyllning, _x000a_Andel (%) bland befolkningen" dataDxfId="312"/>
    <tableColumn id="4" xr3:uid="{58E4FBBD-BD2C-412B-A5DD-62110A9755B3}" name="Minst en fyllning, _x000a_Andel (%) bland samtliga besökare" dataDxfId="311"/>
    <tableColumn id="5" xr3:uid="{C3592FAE-FB21-4037-9C94-2348CBA99E1B}" name="Minst en fyllning p.g.a. primärkaries, _x000a_Antal personer" dataDxfId="310"/>
    <tableColumn id="6" xr3:uid="{CF00ED55-99F7-435B-8430-1B54AF23B6CC}" name="Minst en fyllning p.g.a. primärkaries, _x000a_Andel (%) bland samtliga besökare" dataDxfId="309"/>
    <tableColumn id="7" xr3:uid="{D0B45172-880C-42B4-A799-9C16E6F97136}" name="Minst en fyllning p.g.a. primärkaries,_x000a_Andel (%) bland samtliga som gjort en fyllning" dataDxfId="308"/>
    <tableColumn id="8" xr3:uid="{C0CCA30A-B6D1-4E1E-B0B8-77832AEF8125}" name="Minst en fyllning p.g.a. sekundärkaries,_x000a_Antal personer" dataDxfId="307"/>
    <tableColumn id="9" xr3:uid="{F3FB4608-690A-428C-BA0F-2E0EE8E71AC3}" name="Minst en fyllning p.g.a. sekundärkaries,_x000a_Andel (%) bland samtliga besökare" dataDxfId="306"/>
    <tableColumn id="10" xr3:uid="{468C0026-D7D7-4742-9A76-832A9C6C7FA1}" name="Minst en fyllning p.g.a. sekundärkaries,_x000a_Andel (%) bland samtliga som gjort en fyllning" dataDxfId="305"/>
    <tableColumn id="11" xr3:uid="{02E1F6D4-E207-4BAE-BE96-3EC5FA34637D}" name="Minst en fyllning p.g.a. fraktur eller förlust av tandsubstans, _x000a_Antal personer" dataDxfId="304"/>
    <tableColumn id="12" xr3:uid="{AE0B49A4-9663-4B58-8395-D5D2735E5485}" name="Minst en fyllning p.g.a. fraktur eller förlust av tandsubstans, _x000a_Andel (%) bland samtliga besökare" dataDxfId="303"/>
    <tableColumn id="13" xr3:uid="{440B9146-1C37-4535-BE91-3795494C5859}" name="Minst en fyllning p.g.a. fraktur eller förlust av tandsubstans, _x000a_Andel (%) bland samtliga som gjort en fyllning" dataDxfId="302"/>
    <tableColumn id="14" xr3:uid="{7603CFCA-8798-4D55-9B8C-FBD1FC65A6F6}" name="Minst en fyllning p.g.a. fraktur eller förlust av fyllningsmaterial, _x000a_Antal personer" dataDxfId="301"/>
    <tableColumn id="15" xr3:uid="{2A197BB0-4286-4772-8ACE-3BC265873AF5}" name="Minst en fyllning p.g.a. fraktur eller förlust av fyllningsmaterial, _x000a_Andel (%) bland samtliga besökare" dataDxfId="300"/>
    <tableColumn id="16" xr3:uid="{7041A9C9-C96E-494A-8D02-A3313203E146}" name="Minst en fyllning p.g.a. fraktur eller förlust av fyllningsmaterial, _x000a_Andel (%) bland samtliga som gjort en fyllning" dataDxfId="299"/>
    <tableColumn id="17" xr3:uid="{A625E235-BECA-452F-994E-33A6082FEAFD}" name="Minst en fyllning p.g.a. annan orsak, _x000a_Antal personer" dataDxfId="298"/>
    <tableColumn id="18" xr3:uid="{27E7D388-B5A4-4124-863D-ED04737A9CE6}" name="Minst en fyllning p.g.a. annan orsak, _x000a_Andel (%) bland samtliga besökare" dataDxfId="297"/>
  </tableColumns>
  <tableStyleInfo name="1. SoS Tabell blå"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73C70665-272C-4928-A173-FB47922E1C64}" name="Tabell79" displayName="Tabell79" ref="S4:S8" totalsRowShown="0" headerRowDxfId="296" dataDxfId="295" tableBorderDxfId="294" headerRowCellStyle="Tabell: rad- och kolumnrubrik">
  <autoFilter ref="S4:S8" xr:uid="{182FB770-EB94-4542-ABC2-FA78C5F86812}"/>
  <tableColumns count="1">
    <tableColumn id="1" xr3:uid="{F9EACEFA-8790-4C5B-8EC4-23CD9728282B}" name="Minst en fyllning p.g.a. annan orsak, _x000a_Andel (%) bland samtliga som gjort en fyllning" dataDxfId="293"/>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EC625F4-EA11-49BF-A245-01B5AE0F8102}" name="Tabell13" displayName="Tabell13" ref="A42:AE57" totalsRowShown="0" dataDxfId="1660" headerRowCellStyle="Tabell: rad- och kolumnrubrik">
  <autoFilter ref="A42:AE57" xr:uid="{2C86BB81-F35D-4EC3-8338-D6A048A301E2}"/>
  <tableColumns count="31">
    <tableColumn id="1" xr3:uid="{4F294C29-AF3F-4B90-929E-0B290578FF21}" name="Ålder " dataDxfId="1659"/>
    <tableColumn id="2" xr3:uid="{6E00D951-62DF-4C9B-9747-E1C9AAA366E5}" name="2015 Senaste året" dataDxfId="1658"/>
    <tableColumn id="3" xr3:uid="{03540B77-F86E-4D3D-9F63-6E3F8236E0C8}" name="2015 Senaste två åren" dataDxfId="1657"/>
    <tableColumn id="4" xr3:uid="{71589DB9-9FEA-4984-AD0C-349028C61D82}" name="2015 Senaste tre åren" dataDxfId="1656"/>
    <tableColumn id="5" xr3:uid="{CAF2E0FE-8D6D-4FD8-B8B1-7AF74670F54A}" name="2016 Senaste året" dataDxfId="1655"/>
    <tableColumn id="6" xr3:uid="{2C9B3A13-9900-41B8-9000-110FAAEB0EA1}" name="2016 Senaste två åren" dataDxfId="1654"/>
    <tableColumn id="7" xr3:uid="{C793AA5B-915B-4F55-8F16-E1EC127E9479}" name="2016 Senaste tre åren" dataDxfId="1653"/>
    <tableColumn id="8" xr3:uid="{901B09FD-E73A-47FF-B47F-423534E315B7}" name="2017 Senaste året" dataDxfId="1652"/>
    <tableColumn id="9" xr3:uid="{26EB36BA-7839-407A-8A32-C83B8F960E18}" name="2017 Senaste två åren" dataDxfId="1651"/>
    <tableColumn id="10" xr3:uid="{DDB857F3-352F-4E1C-BB75-0FAD93FBDA52}" name="2017 Senaste tre åren" dataDxfId="1650"/>
    <tableColumn id="11" xr3:uid="{2F966A1C-41DF-41F8-A92F-A9BA021429F5}" name="2018 Senaste året" dataDxfId="1649"/>
    <tableColumn id="12" xr3:uid="{FA1E9099-84E4-4280-9DC6-A2465585B3A4}" name="2018 Senaste två åren" dataDxfId="1648"/>
    <tableColumn id="13" xr3:uid="{E0433A70-1F04-42CB-BE80-27EEBDED5663}" name="2018 Senaste tre åren" dataDxfId="1647"/>
    <tableColumn id="14" xr3:uid="{A1B83086-9E09-4511-B969-C843575A04C4}" name="2019 Senaste året" dataDxfId="1646"/>
    <tableColumn id="15" xr3:uid="{C2873697-DB88-467F-A4AE-1A21275FC628}" name="2019 Senaste två åren" dataDxfId="1645"/>
    <tableColumn id="16" xr3:uid="{1FD92F47-1F06-435F-BD06-A293B354AB1B}" name="2019 Senaste tre åren" dataDxfId="1644"/>
    <tableColumn id="17" xr3:uid="{98051808-0B87-4FE9-B23D-DD6BA655129C}" name="2020 Senaste året" dataDxfId="1643"/>
    <tableColumn id="18" xr3:uid="{F21C0C2C-5440-4857-8A4A-1DFE5C556CA4}" name="2020 Senaste två åren" dataDxfId="1642"/>
    <tableColumn id="19" xr3:uid="{5CD04815-8A83-44A6-A868-17586986A548}" name="2020 Senaste tre åren" dataDxfId="1641"/>
    <tableColumn id="20" xr3:uid="{063C1F36-5D2C-4D1A-9851-25EA7509029E}" name="2021 Senaste året" dataDxfId="1640"/>
    <tableColumn id="21" xr3:uid="{E157927C-75DC-4CBF-8A4A-D00843A6162E}" name="2021 Senaste två åren" dataDxfId="1639"/>
    <tableColumn id="22" xr3:uid="{9311BE16-C403-448F-9CAE-834BDB1A03BF}" name="2021 Senaste tre åren" dataDxfId="1638"/>
    <tableColumn id="23" xr3:uid="{599AAD5B-F641-4DE3-8431-C221D3DC6E82}" name="2022 Senaste året" dataDxfId="1637"/>
    <tableColumn id="24" xr3:uid="{D68885F8-76E5-416F-BB67-8D18D83E5742}" name="2022 Senaste två åren" dataDxfId="1636"/>
    <tableColumn id="25" xr3:uid="{DD6EFE08-D175-4CB5-B5F3-C8A9C8A7368B}" name="2022 Senaste tre åren" dataDxfId="1635"/>
    <tableColumn id="26" xr3:uid="{71630DF4-E86C-49B0-A2D7-97B58C20E70E}" name="2023 Senaste året" dataDxfId="1634"/>
    <tableColumn id="27" xr3:uid="{289A58B0-BBA6-41E1-9C02-95438A68FD85}" name="2023 Senaste två åren" dataDxfId="1633"/>
    <tableColumn id="28" xr3:uid="{34F9855D-6FE3-4675-A8F9-88596F44C126}" name="2023 Senaste tre åren" dataDxfId="1632"/>
    <tableColumn id="29" xr3:uid="{1D731503-8F49-4453-9BEC-E943D87E00D6}" name="2024 Senaste året" dataDxfId="1631"/>
    <tableColumn id="30" xr3:uid="{F12024AC-BE29-443F-A440-33B89C9125EA}" name="2024 Senaste två åren" dataDxfId="1630"/>
    <tableColumn id="31" xr3:uid="{B30EA3EC-7079-440B-88C4-C4B19BC4659A}" name="2024 Senaste tre åren" dataDxfId="1629"/>
  </tableColumns>
  <tableStyleInfo name="1. SoS Tabell blå"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1DB3BC41-CEF0-458B-AE23-1759217181E0}" name="Tabell757981" displayName="Tabell757981" ref="A12:R16" totalsRowShown="0" headerRowDxfId="292" headerRowBorderDxfId="291" tableBorderDxfId="290" headerRowCellStyle="Tabell: rad- och kolumnrubrik">
  <autoFilter ref="A12:R16" xr:uid="{069C72B6-B823-4841-9D8D-CC46CF3E7A6E}"/>
  <tableColumns count="18">
    <tableColumn id="1" xr3:uid="{8200FFBD-CC23-4351-8E71-34A160BEE1BE}" name="Utbildningsnivå" dataDxfId="289"/>
    <tableColumn id="2" xr3:uid="{290B3D9C-BC41-42AE-B54B-2BF52F478F96}" name="Minst en fyllning, _x000a_Antal personer" dataDxfId="288"/>
    <tableColumn id="3" xr3:uid="{9BA490FD-F4A7-4191-A6CB-8256064D25EF}" name="Minst en fyllning, _x000a_Andel (%) bland befolkningen" dataDxfId="287"/>
    <tableColumn id="4" xr3:uid="{3ADE3D36-0604-4842-9FCF-486449C0342A}" name="Minst en fyllning, _x000a_Andel (%) bland samtliga besökare" dataDxfId="286"/>
    <tableColumn id="5" xr3:uid="{2770CB1D-F9E0-4560-9A6B-6F2DF1602278}" name="Minst en fyllning p.g.a. primärkaries, _x000a_Antal personer" dataDxfId="285"/>
    <tableColumn id="6" xr3:uid="{E596E9A9-E529-41B6-B12D-58F48222349C}" name="Minst en fyllning p.g.a. primärkaries, _x000a_Andel (%) bland samtliga besökare" dataDxfId="284"/>
    <tableColumn id="7" xr3:uid="{4660C93D-F76C-49B8-B22C-23D8A6090223}" name="Minst en fyllning p.g.a. primärkaries,_x000a_Andel (%) bland samtliga som gjort en fyllning" dataDxfId="283"/>
    <tableColumn id="8" xr3:uid="{2296936B-64B6-44BC-8B7F-95B65F86AD81}" name="Minst en fyllning p.g.a. sekundärkaries,_x000a_Antal personer" dataDxfId="282"/>
    <tableColumn id="9" xr3:uid="{6AA32B44-006E-497D-9721-519BEA3A2280}" name="Minst en fyllning p.g.a. sekundärkaries,_x000a_Andel (%) bland samtliga besökare" dataDxfId="281"/>
    <tableColumn id="10" xr3:uid="{DEC45305-D578-43B4-9193-6D473F3FDE68}" name="Minst en fyllning p.g.a. sekundärkaries,_x000a_Andel (%) bland samtliga som gjort en fyllning" dataDxfId="280"/>
    <tableColumn id="11" xr3:uid="{37A5F260-FD64-4B6B-8EC7-C68EB8B2809C}" name="Minst en fyllning p.g.a. fraktur eller förlust av tandsubstans, _x000a_Antal personer" dataDxfId="279"/>
    <tableColumn id="12" xr3:uid="{D24F8400-9F7E-4E85-BAE8-5ED026620BF8}" name="Minst en fyllning p.g.a. fraktur eller förlust av tandsubstans, _x000a_Andel (%) bland samtliga besökare" dataDxfId="278"/>
    <tableColumn id="13" xr3:uid="{56FBBF3C-B9E6-4A63-869E-1B700058C1A8}" name="Minst en fyllning p.g.a. fraktur eller förlust av tandsubstans, _x000a_Andel (%) bland samtliga som gjort en fyllning" dataDxfId="277"/>
    <tableColumn id="14" xr3:uid="{221FF510-42BD-4163-B749-6B1510641BE8}" name="Minst en fyllning p.g.a. fraktur eller förlust av fyllningsmaterial, _x000a_Antal personer" dataDxfId="276"/>
    <tableColumn id="15" xr3:uid="{AE21DACF-B867-434A-964C-7676BC25F9EB}" name="Minst en fyllning p.g.a. fraktur eller förlust av fyllningsmaterial, _x000a_Andel (%) bland samtliga besökare" dataDxfId="275"/>
    <tableColumn id="16" xr3:uid="{B7162CC9-577B-4E29-8A02-9C99C28636A7}" name="Minst en fyllning p.g.a. fraktur eller förlust av fyllningsmaterial, _x000a_Andel (%) bland samtliga som gjort en fyllning" dataDxfId="274"/>
    <tableColumn id="17" xr3:uid="{9E2A532F-4E6E-495A-B590-0ABC222D3C7B}" name="Minst en fyllning p.g.a. annan orsak, _x000a_Antal personer" dataDxfId="273"/>
    <tableColumn id="18" xr3:uid="{48792163-2790-4968-9601-B15161E6C683}" name="Minst en fyllning p.g.a. annan orsak, _x000a_Andel (%) bland samtliga besökare" dataDxfId="272"/>
  </tableColumns>
  <tableStyleInfo name="1. SoS Tabell blå"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CC1A70DC-0C43-4C32-9777-F2764BA29162}" name="Tabell7982" displayName="Tabell7982" ref="S12:S16" totalsRowShown="0" headerRowDxfId="271" dataDxfId="270" tableBorderDxfId="269" headerRowCellStyle="Tabell: rad- och kolumnrubrik">
  <autoFilter ref="S12:S16" xr:uid="{980A0C51-F11F-405A-805B-38D8B1E70A30}"/>
  <tableColumns count="1">
    <tableColumn id="1" xr3:uid="{343A67F1-D37D-4E22-A92F-E01C231267E3}" name="Minst en fyllning p.g.a. annan orsak, _x000a_Andel (%) bland samtliga som gjort en fyllning" dataDxfId="268"/>
  </tableColumns>
  <tableStyleInfo name="1. SoS Tabell blå"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3E4960C8-D510-42AB-B609-7A0D7546F27D}" name="Tabell75798183" displayName="Tabell75798183" ref="A20:R24" totalsRowShown="0" headerRowDxfId="267" headerRowBorderDxfId="266" tableBorderDxfId="265" headerRowCellStyle="Tabell: rad- och kolumnrubrik">
  <autoFilter ref="A20:R24" xr:uid="{D9676E15-F203-491D-A41D-3163E0BE8519}"/>
  <tableColumns count="18">
    <tableColumn id="1" xr3:uid="{0FE6D52F-DB43-4EEA-8C7E-3BB67D156E64}" name="Utbildningsnivå" dataDxfId="264"/>
    <tableColumn id="2" xr3:uid="{1EF91D08-2E5F-415E-9F96-50EF7B532119}" name="Minst en fyllning, _x000a_Antal personer" dataDxfId="263"/>
    <tableColumn id="3" xr3:uid="{4CE85CCB-C7AB-48F8-B0FC-9F06316A4635}" name="Minst en fyllning, _x000a_Andel (%) bland befolkningen" dataDxfId="262"/>
    <tableColumn id="4" xr3:uid="{4237F0FE-FB0B-44B0-BB3D-84A668E40074}" name="Minst en fyllning, _x000a_Andel (%) bland samtliga besökare" dataDxfId="261"/>
    <tableColumn id="5" xr3:uid="{2A6C5C2F-BDAA-4EE5-B69B-6BCE157753C8}" name="Minst en fyllning p.g.a. primärkaries, _x000a_Antal personer" dataDxfId="260"/>
    <tableColumn id="6" xr3:uid="{7F670921-990D-47CB-A00B-E4FB5867A5A3}" name="Minst en fyllning p.g.a. primärkaries, _x000a_Andel (%) bland samtliga besökare" dataDxfId="259"/>
    <tableColumn id="7" xr3:uid="{3F9F60E8-28F0-4B45-8B79-72422FE2ED31}" name="Minst en fyllning p.g.a. primärkaries,_x000a_Andel (%) bland samtliga som gjort en fyllning" dataDxfId="258"/>
    <tableColumn id="8" xr3:uid="{59EF46E1-4C7A-404C-A2C5-96F984706629}" name="Minst en fyllning p.g.a. sekundärkaries,_x000a_Antal personer" dataDxfId="257"/>
    <tableColumn id="9" xr3:uid="{81338D25-B215-4329-9EDB-074DB93EEF44}" name="Minst en fyllning p.g.a. sekundärkaries,_x000a_Andel (%) bland samtliga besökare" dataDxfId="256"/>
    <tableColumn id="10" xr3:uid="{3C7F44B2-5E11-4E5A-887D-1109AAA2B90B}" name="Minst en fyllning p.g.a. sekundärkaries,_x000a_Andel (%) bland samtliga som gjort en fyllning" dataDxfId="255"/>
    <tableColumn id="11" xr3:uid="{374440FF-1349-4B6C-B44A-7E1CAA4BCE16}" name="Minst en fyllning p.g.a. fraktur eller förlust av tandsubstans, _x000a_Antal personer" dataDxfId="254"/>
    <tableColumn id="12" xr3:uid="{70A393CB-9AB5-4F5E-85E4-A2C33B69CAA4}" name="Minst en fyllning p.g.a. fraktur eller förlust av tandsubstans, _x000a_Andel (%) bland samtliga besökare" dataDxfId="253"/>
    <tableColumn id="13" xr3:uid="{4AB7C447-35E6-494F-A4FA-2397CBEE5B54}" name="Minst en fyllning p.g.a. fraktur eller förlust av tandsubstans, _x000a_Andel (%) bland samtliga som gjort en fyllning" dataDxfId="252"/>
    <tableColumn id="14" xr3:uid="{90E99D65-04F8-42A8-A5A4-6F4AF95A3DE5}" name="Minst en fyllning p.g.a. fraktur eller förlust av fyllningsmaterial, _x000a_Antal personer" dataDxfId="251"/>
    <tableColumn id="15" xr3:uid="{95285A72-55F4-44EF-BBD3-2293608197D6}" name="Minst en fyllning p.g.a. fraktur eller förlust av fyllningsmaterial, _x000a_Andel (%) bland samtliga besökare" dataDxfId="250"/>
    <tableColumn id="16" xr3:uid="{03BDF10C-36A5-474A-A5B7-67E13A556B1C}" name="Minst en fyllning p.g.a. fraktur eller förlust av fyllningsmaterial, _x000a_Andel (%) bland samtliga som gjort en fyllning" dataDxfId="249"/>
    <tableColumn id="17" xr3:uid="{F0EFBED1-A972-44AF-AF57-37B13AE7743A}" name="Minst en fyllning p.g.a. annan orsak, _x000a_Antal personer" dataDxfId="248"/>
    <tableColumn id="18" xr3:uid="{BD78A369-1BD2-468E-8060-DD3C2087FD85}" name="Minst en fyllning p.g.a. annan orsak, _x000a_Andel (%) bland samtliga besökare" dataDxfId="247"/>
  </tableColumns>
  <tableStyleInfo name="1. SoS Tabell blå"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687DB72D-E31A-473A-816B-DACB6AF3AE85}" name="Tabell798284" displayName="Tabell798284" ref="S20:S24" totalsRowShown="0" headerRowDxfId="246" dataDxfId="245" tableBorderDxfId="244" headerRowCellStyle="Tabell: rad- och kolumnrubrik">
  <autoFilter ref="S20:S24" xr:uid="{0B184BAB-B731-4894-86C5-0B19B65B5D5C}"/>
  <tableColumns count="1">
    <tableColumn id="1" xr3:uid="{4EE9434A-2211-48B5-8FD6-F639C3823A8C}" name="Minst en fyllning p.g.a. annan orsak, _x000a_Andel (%) bland samtliga som gjort en fyllning" dataDxfId="243"/>
  </tableColumns>
  <tableStyleInfo name="1. SoS Tabell blå"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5ED9F221-A35A-445C-9F71-26E86E0730A0}" name="Tabell100" displayName="Tabell100" ref="A4:AE18" totalsRowShown="0" headerRowDxfId="242" dataDxfId="241">
  <autoFilter ref="A4:AE18" xr:uid="{83A659D8-7F4E-4B50-846C-AE0D6A18EDB5}"/>
  <tableColumns count="31">
    <tableColumn id="1" xr3:uid="{C23258F3-3ACE-4575-BD5B-9302E5CBB236}" name="Skäl till bidrag" dataDxfId="240"/>
    <tableColumn id="8" xr3:uid="{9AEBABD6-8EF9-4CB7-8259-CBBE0564FDFD}" name="Män, _x000a_2015" dataDxfId="239"/>
    <tableColumn id="9" xr3:uid="{C1118BD1-F9B3-48F0-9DD0-3217B037E35F}" name="Kvinnor, _x000a_2015" dataDxfId="238"/>
    <tableColumn id="10" xr3:uid="{090C4AA9-A312-447A-894A-A72873246D9C}" name="Totalt, _x000a_2015" dataDxfId="237"/>
    <tableColumn id="11" xr3:uid="{1C73177E-733A-4DE2-9025-2F9BB6175A9F}" name="Män, _x000a_2016" dataDxfId="236"/>
    <tableColumn id="12" xr3:uid="{879291F9-58AF-4D08-915B-E8EF1AD4B148}" name="Kvinnor, _x000a_2016" dataDxfId="235"/>
    <tableColumn id="13" xr3:uid="{C3C97673-B8EB-4475-8729-FF2DB63EBBA3}" name="Totalt, _x000a_2016" dataDxfId="234"/>
    <tableColumn id="14" xr3:uid="{E6BAFB7F-26BE-4795-AF7E-18C75A0076E1}" name="Män, _x000a_2017" dataDxfId="233"/>
    <tableColumn id="15" xr3:uid="{5AC80691-FA8A-4DFF-843E-DD164A8680A1}" name="Kvinnor, _x000a_2017" dataDxfId="232"/>
    <tableColumn id="16" xr3:uid="{03C441C8-BB11-4B1E-9B10-424A92A510B2}" name="Totalt, _x000a_2017" dataDxfId="231"/>
    <tableColumn id="17" xr3:uid="{CEB2E286-271E-4EBF-83B0-6EA83D29E03C}" name="Män, 2018" dataDxfId="230"/>
    <tableColumn id="18" xr3:uid="{D44A0609-DC37-4222-9F60-78520C6F3B43}" name="Kvinnor, _x000a_2018" dataDxfId="229"/>
    <tableColumn id="19" xr3:uid="{D8083C5A-0499-4C79-BA6A-070E1EF95B45}" name="Totalt, 2018" dataDxfId="228"/>
    <tableColumn id="20" xr3:uid="{C9F93563-8247-4581-BB91-24C3DE332C21}" name="Män, 2019" dataDxfId="227"/>
    <tableColumn id="21" xr3:uid="{2ED66B33-7D3B-4136-B4E4-8A0244CCC58D}" name="Kvinnor, _x000a_2019" dataDxfId="226"/>
    <tableColumn id="22" xr3:uid="{32886124-9BCE-4C03-8146-7CE4ABC9B745}" name="Totalt, 2019" dataDxfId="225"/>
    <tableColumn id="23" xr3:uid="{D9908AAD-124D-4894-8AC7-DEA13E7AFF0E}" name="Män, 2010" dataDxfId="224"/>
    <tableColumn id="24" xr3:uid="{2569B97A-D976-4F20-9C13-F67521F94296}" name="Kvinnor, _x000a_2020" dataDxfId="223"/>
    <tableColumn id="25" xr3:uid="{463DB83F-CAD4-4534-8E76-F0A8A3937861}" name="Totalt, 202" dataDxfId="222"/>
    <tableColumn id="26" xr3:uid="{09B8E12C-1F7B-4121-BD99-60E9B08D6986}" name="Män, 2020" dataDxfId="221"/>
    <tableColumn id="27" xr3:uid="{2401B799-A84C-49D0-BEF5-D81EE29FDFD5}" name="Kvinnor, _x000a_2021" dataDxfId="220"/>
    <tableColumn id="28" xr3:uid="{26EF51C2-33D7-4652-9C54-C250ECA7EC80}" name="Totalt, 2021" dataDxfId="219"/>
    <tableColumn id="29" xr3:uid="{F7875A0E-88D8-49EB-B9D3-3A086D0B557C}" name="Män, 2021" dataDxfId="218"/>
    <tableColumn id="30" xr3:uid="{B5FA33A6-F065-4905-A5A4-C0709E52E127}" name="Kvinnor, _x000a_2022" dataDxfId="217"/>
    <tableColumn id="31" xr3:uid="{A10AAC07-E4B7-42D9-A3E9-FB7E889EF150}" name="Totalt, 2022" dataDxfId="216"/>
    <tableColumn id="32" xr3:uid="{27897AD1-0887-4589-B687-141B52816023}" name="Män, 2022" dataDxfId="215"/>
    <tableColumn id="33" xr3:uid="{5B851917-2D7A-42D8-A9BE-D8B72FC37791}" name="Kvinnor, _x000a_2023" dataDxfId="214"/>
    <tableColumn id="34" xr3:uid="{1423495F-438E-4FF2-B3EC-51BF7E140156}" name="Totalt, 2023" dataDxfId="213"/>
    <tableColumn id="35" xr3:uid="{7EE92C52-31E1-41AE-9857-A32D4DB07BD7}" name="Män, 2023" dataDxfId="212"/>
    <tableColumn id="36" xr3:uid="{CE4B93D9-1F21-4F1F-9A37-C15CD544C674}" name="Kvinnor, _x000a_2024" dataDxfId="211"/>
    <tableColumn id="37" xr3:uid="{A5FC15E9-D5D2-4F9E-9D61-88EC55C8DE9D}" name="Totalt, 2024" dataDxfId="210"/>
  </tableColumns>
  <tableStyleInfo name="1. SoS Tabell blå"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7FDB2286-1E09-4E6D-A813-0F8EAE03B7B5}" name="Tabell84" displayName="Tabell84" ref="A4:G7" totalsRowShown="0" headerRowDxfId="209" dataDxfId="208" tableBorderDxfId="207" headerRowCellStyle="Tabell: rad- och kolumnrubrik">
  <autoFilter ref="A4:G7" xr:uid="{BF48EF23-C908-40EE-9F32-6098CA2AE029}"/>
  <tableColumns count="7">
    <tableColumn id="1" xr3:uid="{BEA91CD3-D218-4A8F-87B2-E07B2B39C019}" name="Kön" dataDxfId="206"/>
    <tableColumn id="2" xr3:uid="{ADFECF15-F82F-4308-AE76-8431C7AA12FF}" name="Prevalens Sjögrens syndrom*, Antal" dataDxfId="205"/>
    <tableColumn id="3" xr3:uid="{F5E7797B-6EEE-4806-9359-B9D70ED12415}" name="Inte besökt tandvården mellan åren 2015 och 2024, %" dataDxfId="204"/>
    <tableColumn id="4" xr3:uid="{B51E17CA-3A05-4152-B232-AFFDEB4600BA}" name="Utnjyttjat STB minst 1 gång 2015–2024 (bland samtliga med sjukdomen), %" dataDxfId="203"/>
    <tableColumn id="5" xr3:uid="{C45E1A78-D46A-468E-830B-B0AA3AFE6312}" name="Utnjyttjat STB minst 1 gång 2015–2024 (bland besökare), %" dataDxfId="202"/>
    <tableColumn id="6" xr3:uid="{722F5307-BD75-48BD-AE44-0370D3A85A0A}" name="Antal besök med förebyggande åtgärder 2015–2024, bland personer som utnyttjat STB**, Genomsnitt per person" dataDxfId="201"/>
    <tableColumn id="7" xr3:uid="{32910167-942A-4A9E-AEF3-EDF2567BA39E}" name="Antal besök med förebyggande åtgärder 2015–2024, bland personer som inte utnyttjat STB, Genomsnitt per person" dataDxfId="200"/>
  </tableColumns>
  <tableStyleInfo name="1. SoS Tabell blå"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130DF9E6-3F77-4775-9069-03E0130B960B}" name="Tabell85" displayName="Tabell85" ref="A13:G16" totalsRowShown="0" headerRowDxfId="199" dataDxfId="198" tableBorderDxfId="197" headerRowCellStyle="Tabell: rad- och kolumnrubrik">
  <autoFilter ref="A13:G16" xr:uid="{EFBE1207-BFA5-4486-A340-A297D1696034}"/>
  <tableColumns count="7">
    <tableColumn id="1" xr3:uid="{F63AD077-487D-4BC0-89C3-4202DA102C3E}" name="Kön" dataDxfId="196"/>
    <tableColumn id="2" xr3:uid="{26852506-DC96-4EA3-ADAD-ADD0154DE780}" name="Prevalens Crohns sjukdom*, Antal" dataDxfId="195"/>
    <tableColumn id="3" xr3:uid="{6D81867D-9299-4D3A-9E98-5309E5F70FEE}" name="Inte besökt tandvården mellan åren 2015 och 2024, %" dataDxfId="194"/>
    <tableColumn id="4" xr3:uid="{7AE5CE75-7ADD-486F-835F-DF9DF7B9FEA7}" name="Utnjyttjat STB minst 1 gång 2015–2024 (bland samtliga med sjukdomen), %" dataDxfId="193"/>
    <tableColumn id="5" xr3:uid="{081DB7DB-0AD0-49A8-8075-5B829072E583}" name="Utnjyttjat STB minst 1 gång 2015–2024 (bland besökare), %" dataDxfId="192"/>
    <tableColumn id="6" xr3:uid="{464C6AFB-4BE6-43AC-B5BF-1ADF0D747734}" name="Antal besök med förebyggande åtgärder 2015–2024, bland personer som utnyttjat STB**, Genomsnitt per person" dataDxfId="191"/>
    <tableColumn id="7" xr3:uid="{A1993E91-458D-4EFC-B83A-32A54D9AC032}" name="Antal besök med förebyggande åtgärder 2015–2024, bland personer som inte utnyttjat STB, Genomsnitt per person" dataDxfId="190"/>
  </tableColumns>
  <tableStyleInfo name="1. SoS Tabell blå"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2CB874E7-65AB-4A53-A00D-CBFAAF532195}" name="Tabell8587" displayName="Tabell8587" ref="A22:G25" totalsRowShown="0" headerRowDxfId="189" dataDxfId="188" tableBorderDxfId="187" headerRowCellStyle="Tabell: rad- och kolumnrubrik">
  <autoFilter ref="A22:G25" xr:uid="{519F0698-3F9F-4094-BC9C-31C2460FC826}"/>
  <tableColumns count="7">
    <tableColumn id="1" xr3:uid="{F2D7CA38-2271-40F6-8814-E91092D0F8C5}" name="Kön" dataDxfId="186"/>
    <tableColumn id="2" xr3:uid="{3C425A89-FC96-4211-8FF3-8BC99499911D}" name="Prevalens cystisk fibros*, Antal" dataDxfId="185"/>
    <tableColumn id="3" xr3:uid="{755AFF44-D9AD-4AFA-B0C8-B50CAECD7E85}" name="Inte besökt tandvården mellan åren 2015 och 2024, %" dataDxfId="184"/>
    <tableColumn id="4" xr3:uid="{77CB3BA1-DF27-4EB0-9043-0D59DB7FA21F}" name="Utnjyttjat STB minst 1 gång 2015–2024 (bland samtliga med sjukdomen), %" dataDxfId="183"/>
    <tableColumn id="5" xr3:uid="{765459D9-3AB8-4D4C-86F8-803CB49CCB72}" name="Utnjyttjat STB minst 1 gång 2015–2024 (bland besökare), %" dataDxfId="182"/>
    <tableColumn id="6" xr3:uid="{AE090E31-5671-4397-968F-D07A7DFE0F2C}" name="Antal besök med förebyggande åtgärder 2015–2024, bland personer som utnyttjat STB**, Genomsnitt per person" dataDxfId="181"/>
    <tableColumn id="7" xr3:uid="{49C88EB8-1582-418F-B81F-E70270C324C1}" name="Antal besök med förebyggande åtgärder 2015–2024, bland personer som inte utnyttjat STB, Genomsnitt per person" dataDxfId="180"/>
  </tableColumns>
  <tableStyleInfo name="1. SoS Tabell blå"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46987A5A-06C1-47FF-AE16-1A4E53AE9260}" name="Tabell858788" displayName="Tabell858788" ref="A31:G34" totalsRowShown="0" headerRowDxfId="179" dataDxfId="178" tableBorderDxfId="177" headerRowCellStyle="Tabell: rad- och kolumnrubrik">
  <autoFilter ref="A31:G34" xr:uid="{5B6F332A-D10B-46BA-A912-92F55A7F57D0}"/>
  <tableColumns count="7">
    <tableColumn id="1" xr3:uid="{2A7162CA-B583-4959-BA57-FD13639339C3}" name="Kön" dataDxfId="176"/>
    <tableColumn id="2" xr3:uid="{66887951-0D83-42F5-8BA4-F1E388991B68}" name="Prevalens ulcerös kolit*, Antal" dataDxfId="175"/>
    <tableColumn id="3" xr3:uid="{842B928F-27F9-449D-A6AD-7A99E19015D6}" name="Inte besökt tandvården mellan åren 2015 och 2024, %" dataDxfId="174"/>
    <tableColumn id="4" xr3:uid="{748F8846-EBF0-4093-B329-F65974073175}" name="Utnjyttjat STB minst 1 gång 2015–2024 (bland samtliga med sjukdomen), %" dataDxfId="173"/>
    <tableColumn id="5" xr3:uid="{8E6BE18F-BC78-42B2-ADFD-708638956C7E}" name="Utnjyttjat STB minst 1 gång 2015–2024 (bland besökare), %" dataDxfId="172"/>
    <tableColumn id="6" xr3:uid="{6E425B78-287A-4A06-AEB2-F7A33AECF92C}" name="Antal besök med förebyggande åtgärder 2015–2024, bland personer som utnyttjat STB**, Genomsnitt per person" dataDxfId="171"/>
    <tableColumn id="7" xr3:uid="{69BD1679-31C6-4ECB-A119-3A7D0E059CF1}" name="Antal besök med förebyggande åtgärder 2015–2024, bland personer som inte utnyttjat STB, Genomsnitt per person" dataDxfId="170"/>
  </tableColumns>
  <tableStyleInfo name="1. SoS Tabell blå text"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63679BCB-4DB9-407E-95E4-CDE1C277FA5A}" name="Tabell88" displayName="Tabell88" ref="A4:P71" totalsRowShown="0" headerRowDxfId="169" dataDxfId="168" tableBorderDxfId="167">
  <autoFilter ref="A4:P71" xr:uid="{3092E537-3EEE-41B3-AE78-CC4E4CED2224}"/>
  <tableColumns count="16">
    <tableColumn id="1" xr3:uid="{DD906A26-4F31-4AE1-9D99-C6585207943C}" name="Ålder" dataDxfId="166"/>
    <tableColumn id="2" xr3:uid="{5213D271-318A-485E-B4FA-C7FFA51812B4}" name="Antal kvarvarande tänder _x000a_Median" dataDxfId="165"/>
    <tableColumn id="3" xr3:uid="{731BF188-ED61-4D24-9D9E-C495B3717785}" name="Antal kvarvarande tänder _x000a_P10" dataDxfId="164"/>
    <tableColumn id="4" xr3:uid="{0ABB2FB9-5739-41C6-A93E-44E4B4E5C25D}" name="Antal kvarvarande tänder _x000a_P25" dataDxfId="163"/>
    <tableColumn id="5" xr3:uid="{9A54C157-2B97-49EB-87B4-29CB95A84278}" name="Antal kvarvarande tänder _x000a_P75" dataDxfId="162"/>
    <tableColumn id="6" xr3:uid="{9AC4DDCF-090D-4A6B-B13C-7E35AE4DCAED}" name="Antal kvarvarande tänder _x000a_P90" dataDxfId="161"/>
    <tableColumn id="7" xr3:uid="{1A5FEB99-B3FE-4E4C-A510-9ABDBCDC6955}" name="Antal intakta tänder _x000a_Median" dataDxfId="160"/>
    <tableColumn id="8" xr3:uid="{ECEF12F1-0422-4EA2-BC03-CAFB7DC1CD6A}" name="Antal intakta tänder _x000a_P10" dataDxfId="159"/>
    <tableColumn id="9" xr3:uid="{D30DE83C-835D-4DB2-8F34-65C9E7A2432F}" name="Antal intakta tänder _x000a_P25" dataDxfId="158"/>
    <tableColumn id="10" xr3:uid="{A0A02CDF-72A7-4C04-85FF-C9C44C2203BF}" name="Antal intakta tänder _x000a_P75" dataDxfId="157"/>
    <tableColumn id="11" xr3:uid="{B2C5AA39-519B-4525-A9E4-72FD1569FC39}" name="Antal intakta tänder _x000a_P90" dataDxfId="156"/>
    <tableColumn id="12" xr3:uid="{D3E33B3E-CFCE-4C7B-BC30-A70E5BA99AE9}" name="Antal ej intakta tänder _x000a_Median" dataDxfId="155"/>
    <tableColumn id="13" xr3:uid="{ADEA7338-A220-4951-82C4-765B59C12529}" name="Antal ej intakta tänder _x000a_P10" dataDxfId="154"/>
    <tableColumn id="14" xr3:uid="{2485D567-780B-4E3C-9CA3-503837D43AFB}" name="Antal ej intakta tänder _x000a_P25" dataDxfId="153"/>
    <tableColumn id="15" xr3:uid="{3726D8FF-80F2-4F74-837F-7332FC90DA53}" name="Antal ej intakta tänder _x000a_P75" dataDxfId="152"/>
    <tableColumn id="16" xr3:uid="{3297C2F7-8C66-4EF2-9652-C37DF3B9C1C5}" name="Antal ej intakta tänder _x000a_P90" dataDxfId="151"/>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E533C82-9413-4AFA-982B-410A2AC6D36A}" name="Tabell14" displayName="Tabell14" ref="A61:AE76" totalsRowShown="0" dataDxfId="1628" headerRowCellStyle="Tabell: rad- och kolumnrubrik">
  <autoFilter ref="A61:AE76" xr:uid="{5A8FCCE8-8E21-4805-B133-4312D5E62161}"/>
  <tableColumns count="31">
    <tableColumn id="1" xr3:uid="{867E8803-07C6-4E67-BE1E-BC739FADEDDB}" name="Ålder " dataDxfId="1627"/>
    <tableColumn id="2" xr3:uid="{5FF57861-3CEB-4F4F-B0EC-02E7D9736EE1}" name="2015 Senaste året" dataDxfId="1626"/>
    <tableColumn id="3" xr3:uid="{74605C69-A842-4B4E-9D54-BC42F39531FC}" name="2015 Senaste två åren" dataDxfId="1625"/>
    <tableColumn id="4" xr3:uid="{BB803370-EF39-43BB-A6CC-3C6FBB530A8F}" name="2015 Senaste tre åren" dataDxfId="1624"/>
    <tableColumn id="5" xr3:uid="{A515573B-F0DF-4962-8627-C017D5A720C4}" name="2016 Senaste året" dataDxfId="1623"/>
    <tableColumn id="6" xr3:uid="{8F9902AD-1FDA-431A-B88E-981B5C57D2B5}" name="2016 Senaste två åren" dataDxfId="1622"/>
    <tableColumn id="7" xr3:uid="{C58335F6-3AB8-4D40-92D3-FF2C846607AF}" name="2016 Senaste tre åren" dataDxfId="1621"/>
    <tableColumn id="8" xr3:uid="{29AFAB83-DEA3-42C1-8C0A-977985435D90}" name="2017 Senaste året" dataDxfId="1620"/>
    <tableColumn id="9" xr3:uid="{7CE2E3FA-75E8-4590-9EBC-359015A787C5}" name="2017 Senaste två åren" dataDxfId="1619"/>
    <tableColumn id="10" xr3:uid="{8EFD588B-E968-48D7-A203-1BBA127D45D9}" name="2017 Senaste tre åren" dataDxfId="1618"/>
    <tableColumn id="11" xr3:uid="{60D500E0-709A-4F55-8AE0-5EA7D4820D23}" name="2018 Senaste året" dataDxfId="1617"/>
    <tableColumn id="12" xr3:uid="{A8D3A262-909A-42B9-920A-371DECBAC965}" name="2018 Senaste två åren" dataDxfId="1616"/>
    <tableColumn id="13" xr3:uid="{DF71289B-F9BF-49A9-8093-E3E12B91FDE4}" name="2018 Senaste tre åren" dataDxfId="1615"/>
    <tableColumn id="14" xr3:uid="{440EAC70-1946-4CDE-9A51-3E7F0DEDF7AF}" name="2019 Senaste året" dataDxfId="1614"/>
    <tableColumn id="15" xr3:uid="{74CCAFF9-86A5-416C-B058-A06B42EE633E}" name="2019 Senaste två åren" dataDxfId="1613"/>
    <tableColumn id="16" xr3:uid="{90B6BE03-1777-482D-811F-E1CF884084AE}" name="2019 Senaste tre åren" dataDxfId="1612"/>
    <tableColumn id="17" xr3:uid="{E12E13EB-811E-49B6-962A-96519C83C111}" name="2020 Senaste året" dataDxfId="1611"/>
    <tableColumn id="18" xr3:uid="{002AAA5F-D04B-48C9-BFCD-8738DB1459C7}" name="2020 Senaste två åren" dataDxfId="1610"/>
    <tableColumn id="19" xr3:uid="{CA64264C-46CB-43A4-9FC2-9D703128B764}" name="2020 Senaste tre åren" dataDxfId="1609"/>
    <tableColumn id="20" xr3:uid="{84C7B1AC-E947-4BD6-ADC8-EC9FF7693440}" name="2021 Senaste året" dataDxfId="1608"/>
    <tableColumn id="21" xr3:uid="{EBBBFAE8-1372-4C47-8FD1-E8B1C84CF842}" name="2021 Senaste två åren" dataDxfId="1607"/>
    <tableColumn id="22" xr3:uid="{444D475A-826B-4DF9-94AB-F37332AF686B}" name="2021 Senaste tre åren" dataDxfId="1606"/>
    <tableColumn id="23" xr3:uid="{7046B872-3C89-49D5-B218-BBC5B8F1EDCE}" name="2022 Senaste året" dataDxfId="1605"/>
    <tableColumn id="24" xr3:uid="{7C7E6C19-1E94-4B0E-9F81-18847E354E25}" name="2022 Senaste två åren" dataDxfId="1604"/>
    <tableColumn id="25" xr3:uid="{08E27E0C-CD30-49E6-8AD3-8B1187DF27F1}" name="2022 Senaste tre åren" dataDxfId="1603"/>
    <tableColumn id="26" xr3:uid="{82A0A1EA-ABDC-4D91-B00D-E94C38E3E323}" name="2023 Senaste året" dataDxfId="1602"/>
    <tableColumn id="27" xr3:uid="{3B2B0002-1FA8-47DC-A2AB-C7737E3D452D}" name="2023 Senaste två åren" dataDxfId="1601"/>
    <tableColumn id="28" xr3:uid="{C5C7AE18-C199-4DB5-B674-C5B425EF4626}" name="2023 Senaste tre åren" dataDxfId="1600"/>
    <tableColumn id="29" xr3:uid="{7017148F-8F6E-4272-BE78-B6975961B498}" name="2024 Senaste året" dataDxfId="1599"/>
    <tableColumn id="30" xr3:uid="{2FD492B8-5BAE-4883-8566-F470ACF40AB1}" name="2024 Senaste två åren" dataDxfId="1598"/>
    <tableColumn id="31" xr3:uid="{E48A6DC2-0D5D-437C-A99B-A44A100CBF79}" name="2024 Senaste tre åren" dataDxfId="1597"/>
  </tableColumns>
  <tableStyleInfo name="1. SoS Tabell blå"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EED2DC64-2A20-4F97-80A6-29D8B453E0E7}" name="Tabell89" displayName="Tabell89" ref="A75:P142" totalsRowShown="0" headerRowDxfId="150" dataDxfId="148" headerRowBorderDxfId="149" tableBorderDxfId="147">
  <autoFilter ref="A75:P142" xr:uid="{94DD8B3B-EEC6-4772-B834-628C353516E3}"/>
  <tableColumns count="16">
    <tableColumn id="1" xr3:uid="{48B95883-9EA5-4788-BA80-BFB49DBE786E}" name="Ålder" dataDxfId="146"/>
    <tableColumn id="2" xr3:uid="{E76E11FD-64A3-4752-A480-2EF4B86BECD6}" name="Antal kvarvarande tänder _x000a_Median" dataDxfId="145"/>
    <tableColumn id="3" xr3:uid="{648A85C4-C52E-414D-9825-08B7D2090948}" name="Antal kvarvarande tänder _x000a_P10" dataDxfId="144"/>
    <tableColumn id="4" xr3:uid="{291216F4-77C9-4E8A-B352-46A2A8BAAA85}" name="Antal kvarvarande tänder _x000a_P25" dataDxfId="143"/>
    <tableColumn id="5" xr3:uid="{39C4C18E-CDAC-4779-BC1B-5D31BC298C1E}" name="Antal kvarvarande tänder _x000a_P75" dataDxfId="142"/>
    <tableColumn id="6" xr3:uid="{90E290F6-ED49-46BC-8193-BB7AA9643B91}" name="Antal kvarvarande tänder _x000a_P90" dataDxfId="141"/>
    <tableColumn id="7" xr3:uid="{6FF4F8C8-2BAE-4894-A56E-8A1231AC9F90}" name="Antal intakta tänder _x000a_Median" dataDxfId="140"/>
    <tableColumn id="8" xr3:uid="{0A2700B2-E6B6-45E7-9974-305A8025268C}" name="Antal intakta tänder _x000a_P10" dataDxfId="139"/>
    <tableColumn id="9" xr3:uid="{3CCB84BF-343F-4610-9E96-1D010A413B9E}" name="Antal intakta tänder _x000a_P25" dataDxfId="138"/>
    <tableColumn id="10" xr3:uid="{0310CCB9-202D-4489-B69C-1A9FC74EC2BB}" name="Antal intakta tänder _x000a_P75" dataDxfId="137"/>
    <tableColumn id="11" xr3:uid="{386DF0F9-46DF-4C61-A01F-CA18A3F04895}" name="Antal intakta tänder _x000a_P90" dataDxfId="136"/>
    <tableColumn id="12" xr3:uid="{01E730EE-7080-43CA-A714-542A77F3EDB9}" name="Antal ej intakta tänder _x000a_Median" dataDxfId="135"/>
    <tableColumn id="13" xr3:uid="{DA009EA1-81C9-4A29-A4C4-55931ACB8324}" name="Antal ej intakta tänder _x000a_P10" dataDxfId="134"/>
    <tableColumn id="14" xr3:uid="{36ED4715-F667-4F2C-942B-FDE93188BD6C}" name="Antal ej intakta tänder _x000a_P25" dataDxfId="133"/>
    <tableColumn id="15" xr3:uid="{EAE7A830-4BE5-422D-87DE-3DB25AC24E24}" name="Antal ej intakta tänder _x000a_P75" dataDxfId="132"/>
    <tableColumn id="16" xr3:uid="{4896002B-DC17-445A-9DD9-D78B378813F8}" name="Antal ej intakta tänder _x000a_P90" dataDxfId="131"/>
  </tableColumns>
  <tableStyleInfo name="1. SoS Tabell blå"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DBAEE783-7EB8-4A31-BF7A-29824D12E406}" name="Tabell94" displayName="Tabell94" ref="A4:P8" totalsRowShown="0" headerRowDxfId="130" dataDxfId="129">
  <autoFilter ref="A4:P8" xr:uid="{F1E6304B-08C6-4832-90A4-942621A94FBE}"/>
  <tableColumns count="16">
    <tableColumn id="1" xr3:uid="{AE4CF172-992B-40B0-B0A3-E61CEC4D355B}" name="Ålder 2024" dataDxfId="128"/>
    <tableColumn id="2" xr3:uid="{2FAED2F3-4B9E-4E2D-B6B5-1C5985AB0850}" name="Förgymnasial _x000a_Tandlös (%)" dataDxfId="127"/>
    <tableColumn id="3" xr3:uid="{BA855BAC-C9ED-4A25-8095-5FFBE47B9FCC}" name="Förgymnasial _x000a_Undre gräns_x000a_(95%-igt KI)" dataDxfId="126"/>
    <tableColumn id="4" xr3:uid="{03FA5505-E75B-4848-A904-BDF95A3D616F}" name="Förgymnasial _x000a_Övre gräns_x000a_(95%-igt KI)" dataDxfId="125"/>
    <tableColumn id="5" xr3:uid="{D9321D84-2EA8-49E7-919D-C22325721CCF}" name="Gymnasial _x000a_Tandlös (%)" dataDxfId="124"/>
    <tableColumn id="6" xr3:uid="{0D32E35E-ACE7-4048-9DEC-94974FF10AE1}" name="Gymnasial _x000a_Undre gräns_x000a_(95%-igt KI) " dataDxfId="123"/>
    <tableColumn id="7" xr3:uid="{04192ECA-0AEB-46F6-94F9-C31F73D2BB98}" name="Gymnasial _x000a_Övre gräns_x000a_(95%-igt KI)" dataDxfId="122"/>
    <tableColumn id="8" xr3:uid="{41099DD8-9E36-4EF4-9235-5D9463F22941}" name="Eftergymnasial &lt; 3 år _x000a_Tandlös (%)" dataDxfId="121"/>
    <tableColumn id="9" xr3:uid="{F120D403-2A22-4B7B-ABC6-FCDE783BFC97}" name="Eftergymnasial &lt; 3 år _x000a_Undre gräns_x000a_(95%-igt KI) " dataDxfId="120"/>
    <tableColumn id="10" xr3:uid="{435411C9-C3C1-401B-A6EF-ECA1254C5408}" name="Eftergymnasial &lt; 3 år _x000a_Övre gräns_x000a_(95%-igt KI)" dataDxfId="119"/>
    <tableColumn id="11" xr3:uid="{E2F15EFC-0301-4659-8E38-486F3EAD6079}" name="Eftergymnasial ≥ 3 år _x000a_Tandlös (%)" dataDxfId="118"/>
    <tableColumn id="12" xr3:uid="{5D0BB7BC-8149-429B-B1CB-C7985D65BC76}" name="Eftergymnasial ≥ 3 år _x000a_Undre gräns_x000a_(95%-igt KI) " dataDxfId="117"/>
    <tableColumn id="15" xr3:uid="{A1E51E6C-DD32-42BE-B372-7D94BA99EE99}" name="Eftergymnasial ≥ 3 år _x000a_Övre gräns_x000a_(95%-igt KI) " dataDxfId="116"/>
    <tableColumn id="13" xr3:uid="{50CE99AD-DD12-4FF7-B02F-398A93151463}" name="Totalt _x000a_Tandlös (%)" dataDxfId="115"/>
    <tableColumn id="14" xr3:uid="{D9B5C209-7964-4D05-AC7E-A3CD8B657CD1}" name="Totalt _x000a_Undre gräns_x000a_(95%-igt KI)" dataDxfId="114"/>
    <tableColumn id="16" xr3:uid="{28D5F2B1-30FE-415E-B49A-42D685A496D5}" name="Totalt _x000a_Övre gräns_x000a_(95%-igt KI)" dataDxfId="113"/>
  </tableColumns>
  <tableStyleInfo name="1. SoS Tabell blå"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41768D25-3237-4539-A693-F1590118D654}" name="Tabell9498" displayName="Tabell9498" ref="A13:P17" totalsRowShown="0" headerRowDxfId="112" dataDxfId="111">
  <autoFilter ref="A13:P17" xr:uid="{65D73544-CA4B-49FC-BC0D-168D0BF2B470}"/>
  <tableColumns count="16">
    <tableColumn id="1" xr3:uid="{CA576A5F-9BE2-4C97-9B5E-0C0AF229E309}" name="Ålder 2024" dataDxfId="110"/>
    <tableColumn id="2" xr3:uid="{9182BC00-1B36-42BC-8D40-ACE6FDD225B3}" name="Förgymnasial _x000a_Tandlös (%)" dataDxfId="109"/>
    <tableColumn id="3" xr3:uid="{C70BCB77-1CDE-4352-9169-35B90EA97E19}" name="Förgymnasial _x000a_Undre gräns_x000a_(95%-igt KI)" dataDxfId="108"/>
    <tableColumn id="4" xr3:uid="{2BC24C8C-9632-4C4F-983F-0EB58A10B979}" name="Förgymnasial _x000a_Övre gräns_x000a_(95%-igt KI)" dataDxfId="107"/>
    <tableColumn id="5" xr3:uid="{CFC3DD34-ACC8-4E66-83A2-505FCCC9A0FF}" name="Gymnasial _x000a_Tandlös (%)" dataDxfId="106"/>
    <tableColumn id="6" xr3:uid="{3E962AED-C250-4C30-964C-0ECA09FF14FA}" name="Gymnasial _x000a_Undre gräns_x000a_(95%-igt KI) " dataDxfId="105"/>
    <tableColumn id="7" xr3:uid="{64DD77FA-B560-4F65-B1ED-4277CF42F83B}" name="Gymnasial _x000a_Övre gräns_x000a_(95%-igt KI)" dataDxfId="104"/>
    <tableColumn id="8" xr3:uid="{97CF7B63-06EB-49B2-8A29-296784D21798}" name="Eftergymnasial &lt; 3 år _x000a_Tandlös (%)" dataDxfId="103"/>
    <tableColumn id="9" xr3:uid="{950A054B-C653-4E5A-AFDD-30320189401C}" name="Eftergymnasial &lt; 3 år _x000a_Undre gräns_x000a_(95%-igt KI) " dataDxfId="102"/>
    <tableColumn id="10" xr3:uid="{4DCEC691-5FE0-4DAB-8ABF-CF9ECE5362EF}" name="Eftergymnasial &lt; 3 år _x000a_Övre gräns_x000a_(95%-igt KI)" dataDxfId="101"/>
    <tableColumn id="11" xr3:uid="{699B6B9A-3332-4D20-A10D-A556B9E2F0F6}" name="Eftergymnasial ≥ 3 år _x000a_Tandlös (%)" dataDxfId="100"/>
    <tableColumn id="12" xr3:uid="{7D09496E-E7A7-438C-8F60-737D60333C78}" name="Eftergymnasial ≥ 3 år _x000a_Undre gräns_x000a_(95%-igt KI) " dataDxfId="99"/>
    <tableColumn id="15" xr3:uid="{5C2680A9-A7E5-4D3B-A487-17A701558F59}" name="Eftergymnasial ≥ 3 år _x000a_Övre gräns_x000a_(95%-igt KI) " dataDxfId="98"/>
    <tableColumn id="13" xr3:uid="{A621BCB1-E31B-4A36-A749-6E4B34F3D094}" name="Totalt _x000a_Tandlös (%)" dataDxfId="97"/>
    <tableColumn id="14" xr3:uid="{673EA466-7E4F-438D-A32E-3B9273882729}" name="Totalt _x000a_Undre gräns_x000a_(95%-igt KI)" dataDxfId="96"/>
    <tableColumn id="16" xr3:uid="{E5E831AD-11A2-41D0-82FE-3089336F20FA}" name="Totalt _x000a_Övre gräns_x000a_(95%-igt KI)" dataDxfId="95"/>
  </tableColumns>
  <tableStyleInfo name="1. SoS Tabell blå"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A3F782F8-3D4E-44B7-8F10-E67C1D25DFB1}" name="Tabell949899" displayName="Tabell949899" ref="A22:P26" totalsRowShown="0" headerRowDxfId="94" dataDxfId="93">
  <autoFilter ref="A22:P26" xr:uid="{55142571-1FCA-496F-BDDF-34281C2E06DB}"/>
  <tableColumns count="16">
    <tableColumn id="1" xr3:uid="{EC4C9673-2D26-4185-876C-AAD4E43D3B52}" name="Ålder 2024" dataDxfId="92"/>
    <tableColumn id="2" xr3:uid="{908C33EA-9CD6-4FB6-BCFF-7F602BD884FA}" name="Förgymnasial _x000a_Tandlös (%)" dataDxfId="91"/>
    <tableColumn id="3" xr3:uid="{5C982BBD-2F9A-409A-B97A-E2E3BB90EA75}" name="Förgymnasial _x000a_Undre gräns_x000a_(95%-igt KI)" dataDxfId="90"/>
    <tableColumn id="4" xr3:uid="{3287C9A7-093E-45BB-AFF8-525CB0F49B8B}" name="Förgymnasial _x000a_Övre gräns_x000a_(95%-igt KI)" dataDxfId="89"/>
    <tableColumn id="5" xr3:uid="{F2C6EEA4-20B7-492B-94BC-AB427737D655}" name="Gymnasial _x000a_Tandlös (%)" dataDxfId="88"/>
    <tableColumn id="6" xr3:uid="{0670DD59-2764-4E6F-B75A-8BFEE8057C02}" name="Gymnasial _x000a_Undre gräns_x000a_(95%-igt KI) " dataDxfId="87"/>
    <tableColumn id="7" xr3:uid="{A5872080-11EC-4AC2-9987-F6CFD90D1B15}" name="Gymnasial _x000a_Övre gräns_x000a_(95%-igt KI)" dataDxfId="86"/>
    <tableColumn id="8" xr3:uid="{E9F10FE4-6D09-438F-BEEE-1F6464010483}" name="Eftergymnasial &lt; 3 år _x000a_Tandlös (%)" dataDxfId="85"/>
    <tableColumn id="9" xr3:uid="{C95A1FD1-54F8-4FAD-AF44-97D06801E507}" name="Eftergymnasial &lt; 3 år _x000a_Undre gräns_x000a_(95%-igt KI) " dataDxfId="84"/>
    <tableColumn id="10" xr3:uid="{033B21F4-EABA-469F-9DF6-75112C555439}" name="Eftergymnasial &lt; 3 år _x000a_Övre gräns_x000a_(95%-igt KI)" dataDxfId="83"/>
    <tableColumn id="11" xr3:uid="{593473D3-1D94-48B7-8813-89700F423EE3}" name="Eftergymnasial ≥ 3 år _x000a_Tandlös (%)" dataDxfId="82"/>
    <tableColumn id="12" xr3:uid="{B250A9A1-E2F2-4A31-B36B-EFFC4ED4B48E}" name="Eftergymnasial ≥ 3 år _x000a_Undre gräns_x000a_(95%-igt KI) " dataDxfId="81"/>
    <tableColumn id="15" xr3:uid="{C5AE36F1-0F5F-40F1-B6EF-26C77460E0D4}" name="Eftergymnasial ≥ 3 år _x000a_Övre gräns_x000a_(95%-igt KI) " dataDxfId="80"/>
    <tableColumn id="13" xr3:uid="{301CD08A-AD72-495E-89E5-323F120EA792}" name="Totalt _x000a_Tandlös (%)" dataDxfId="79"/>
    <tableColumn id="14" xr3:uid="{A79F6862-D6D7-4F5D-9EC2-D24317E7C82D}" name="Totalt _x000a_Undre gräns_x000a_(95%-igt KI)" dataDxfId="78"/>
    <tableColumn id="16" xr3:uid="{FD3E8E44-B646-4D5F-B6CA-1BB6192E83A9}" name="Totalt _x000a_Övre gräns_x000a_(95%-igt KI)" dataDxfId="77"/>
  </tableColumns>
  <tableStyleInfo name="1. SoS Tabell blå"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3B8D4972-CD47-48D6-9623-3AC9C298CDF7}" name="Tabell949899100" displayName="Tabell949899100" ref="A4:P8" totalsRowShown="0" headerRowDxfId="76" dataDxfId="75">
  <autoFilter ref="A4:P8" xr:uid="{58ACB987-C644-4E86-81DB-18BAD20AC385}"/>
  <tableColumns count="16">
    <tableColumn id="1" xr3:uid="{780776FB-1EBE-490D-9DD4-25B49F47F120}" name="Ålder 2024" dataDxfId="74"/>
    <tableColumn id="2" xr3:uid="{192B1B4D-76E6-4DDB-947B-8FB5099661B0}" name="Förgymnasial _x000a_Antal tänder ≥  20 (%)" dataDxfId="73"/>
    <tableColumn id="3" xr3:uid="{38CAA922-941F-4B0D-8E32-3BC21155A5EC}" name="Förgymnasial _x000a_Undre gräns_x000a_(95%-igt KI)" dataDxfId="72"/>
    <tableColumn id="4" xr3:uid="{D6E9B71C-6137-4A93-B92E-49C11B1DCC5C}" name="Förgymnasial _x000a_Övre gräns_x000a_(95%-igt KI)" dataDxfId="71"/>
    <tableColumn id="5" xr3:uid="{EA845363-6EAB-43D7-80FE-9FDC4B0F192D}" name="Gymnasial _x000a_Antal tänder ≥  20 (%)" dataDxfId="70"/>
    <tableColumn id="6" xr3:uid="{4C77A2C2-8BF5-42D3-AE0A-3E5BCED59B5E}" name="Gymnasial _x000a_Undre gräns_x000a_(95%-igt KI) " dataDxfId="69"/>
    <tableColumn id="7" xr3:uid="{F0C470FC-941C-4099-A48B-4C7671442F89}" name="Gymnasial _x000a_Övre gräns_x000a_(95%-igt KI)" dataDxfId="68"/>
    <tableColumn id="8" xr3:uid="{81A710CF-6D55-4100-AA04-7194FE8B9412}" name="Eftergymnasial &lt; 3 år _x000a_Antal tänder ≥  20 (%)" dataDxfId="67"/>
    <tableColumn id="9" xr3:uid="{4187784C-29D2-4671-9867-D2EF05038176}" name="Eftergymnasial &lt; 3 år _x000a_Undre gräns_x000a_(95%-igt KI) " dataDxfId="66"/>
    <tableColumn id="10" xr3:uid="{60ECE1CA-DCAC-4DF4-8170-D4A5406ED1E7}" name="Eftergymnasial &lt; 3 år _x000a_Övre gräns_x000a_(95%-igt KI)" dataDxfId="65"/>
    <tableColumn id="11" xr3:uid="{1EA4AB26-5CED-4B39-AD0C-77F8B0299709}" name="Eftergymnasial ≥ 3 år _x000a_Antal tänder ≥  20 (%)" dataDxfId="64"/>
    <tableColumn id="12" xr3:uid="{530919E4-E07C-4B28-9CFF-CF52ADD935C1}" name="Eftergymnasial ≥ 3 år _x000a_Undre gräns_x000a_(95%-igt KI) " dataDxfId="63"/>
    <tableColumn id="15" xr3:uid="{BD76E905-340A-43F2-B5A0-4EB779934B11}" name="Eftergymnasial ≥ 3 år _x000a_Övre gräns_x000a_(95%-igt KI) " dataDxfId="62"/>
    <tableColumn id="13" xr3:uid="{97450573-BE4C-4CC1-B7F0-AF972F79C653}" name="Totalt _x000a_Antal tänder ≥  20 (%)" dataDxfId="61"/>
    <tableColumn id="14" xr3:uid="{89FCDD70-B2CC-48CC-BC6F-0653BBE4A18C}" name="Totalt _x000a_Undre gräns_x000a_(95%-igt KI)" dataDxfId="60"/>
    <tableColumn id="16" xr3:uid="{69B63C1D-9853-4981-8B35-DE483EC98342}" name="Totalt _x000a_Övre gräns_x000a_(95%-igt KI)" dataDxfId="59"/>
  </tableColumns>
  <tableStyleInfo name="1. SoS Tabell blå"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FC83400A-02D2-484C-9C35-19DDDD5A384B}" name="Tabell949899100102" displayName="Tabell949899100102" ref="A13:P17" totalsRowShown="0" headerRowDxfId="58" dataDxfId="57">
  <autoFilter ref="A13:P17" xr:uid="{8ABA0CF6-929D-47D4-9D6A-5CBE0F8BE47E}"/>
  <tableColumns count="16">
    <tableColumn id="1" xr3:uid="{341E2583-453F-4EE7-BEF9-C59743155C99}" name="Ålder 2024" dataDxfId="56"/>
    <tableColumn id="2" xr3:uid="{ADF2139C-9F09-4F8C-BE91-1E915019BA27}" name="Förgymnasial _x000a_Antal tänder ≥  20 (%)" dataDxfId="55"/>
    <tableColumn id="3" xr3:uid="{EE386AAA-D16C-481C-A04D-190E112AFEE6}" name="Förgymnasial _x000a_Undre gräns_x000a_(95%-igt KI)" dataDxfId="54"/>
    <tableColumn id="4" xr3:uid="{F9A735D9-305A-499F-A737-6A9EBD166357}" name="Förgymnasial _x000a_Övre gräns_x000a_(95%-igt KI)" dataDxfId="53"/>
    <tableColumn id="5" xr3:uid="{2F1B7C55-A223-45E4-A6BA-8467C83F77BD}" name="Gymnasial _x000a_Antal tänder ≥  20 (%)" dataDxfId="52"/>
    <tableColumn id="6" xr3:uid="{05E6F3B6-8086-46F7-9EF9-429ECEC5CAAD}" name="Gymnasial _x000a_Undre gräns_x000a_(95%-igt KI) " dataDxfId="51"/>
    <tableColumn id="7" xr3:uid="{008E8DBA-E36B-43ED-876A-61F5BB07C906}" name="Gymnasial _x000a_Övre gräns_x000a_(95%-igt KI)" dataDxfId="50"/>
    <tableColumn id="8" xr3:uid="{4F300F15-5D94-4A72-BBB7-EB70AFDA2B3A}" name="Eftergymnasial &lt; 3 år _x000a_Antal tänder ≥  20 (%)" dataDxfId="49"/>
    <tableColumn id="9" xr3:uid="{EBBD0EA5-890A-47F9-8057-BCEA2A818F79}" name="Eftergymnasial &lt; 3 år _x000a_Undre gräns_x000a_(95%-igt KI) " dataDxfId="48"/>
    <tableColumn id="10" xr3:uid="{14D54679-FF18-408C-92BE-DD765D000050}" name="Eftergymnasial &lt; 3 år _x000a_Övre gräns_x000a_(95%-igt KI)" dataDxfId="47"/>
    <tableColumn id="11" xr3:uid="{A7B585D6-F959-48AF-A9F1-952C8CF32A92}" name="Eftergymnasial ≥ 3 år _x000a_Antal tänder ≥  20 (%)" dataDxfId="46"/>
    <tableColumn id="12" xr3:uid="{9C5BF23F-1A86-457D-B7BB-07CCDFB1CFB3}" name="Eftergymnasial ≥ 3 år _x000a_Undre gräns_x000a_(95%-igt KI) " dataDxfId="45"/>
    <tableColumn id="15" xr3:uid="{D5CF4D35-4469-43BB-81CB-264BF789BA69}" name="Eftergymnasial ≥ 3 år _x000a_Övre gräns_x000a_(95%-igt KI) " dataDxfId="44"/>
    <tableColumn id="13" xr3:uid="{C0F6850C-E9D5-4281-93E6-CB2DEB01F88B}" name="Totalt _x000a_Antal tänder ≥  20 (%)" dataDxfId="43"/>
    <tableColumn id="14" xr3:uid="{335189CD-18E0-419B-BEF5-41D4AC79060A}" name="Totalt _x000a_Undre gräns_x000a_(95%-igt KI)" dataDxfId="42"/>
    <tableColumn id="16" xr3:uid="{346E9B0B-A0A8-4FB9-A1FB-650FC3B299E8}" name="Totalt _x000a_Övre gräns_x000a_(95%-igt KI)" dataDxfId="41"/>
  </tableColumns>
  <tableStyleInfo name="1. SoS Tabell blå"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B5E970D7-7246-46E1-9974-13411A8C3191}" name="Tabell949899100103" displayName="Tabell949899100103" ref="A22:P26" totalsRowShown="0" headerRowDxfId="40" dataDxfId="39">
  <autoFilter ref="A22:P26" xr:uid="{BBCD9B1E-CFC1-4C69-A786-4BC4E8D6B330}"/>
  <tableColumns count="16">
    <tableColumn id="1" xr3:uid="{66ABB4C6-BD81-4CD5-9D7E-180A727E777C}" name="Ålder 2024" dataDxfId="38"/>
    <tableColumn id="2" xr3:uid="{55D21E26-6EFB-447F-889D-4FA6BFC90366}" name="Förgymnasial _x000a_Antal tänder ≥  20 (%)" dataDxfId="37"/>
    <tableColumn id="3" xr3:uid="{A1C5D56E-9C18-428A-82BD-378388B8415E}" name="Förgymnasial _x000a_Undre gräns_x000a_(95%-igt KI)" dataDxfId="36"/>
    <tableColumn id="4" xr3:uid="{333B296F-2BB6-429D-A266-5AA6074B22FA}" name="Förgymnasial _x000a_Övre gräns_x000a_(95%-igt KI)" dataDxfId="35"/>
    <tableColumn id="5" xr3:uid="{6EB4662D-D8B7-4E43-BBF5-FE4A4A8AF164}" name="Gymnasial _x000a_Antal tänder ≥  20 (%)" dataDxfId="34"/>
    <tableColumn id="6" xr3:uid="{F2F776E9-7058-4C65-B4B5-0AE0AB5C0C5B}" name="Gymnasial _x000a_Undre gräns_x000a_(95%-igt KI) " dataDxfId="33"/>
    <tableColumn id="7" xr3:uid="{98161929-7B57-47A7-A3AD-D14ABC35E8C5}" name="Gymnasial _x000a_Övre gräns_x000a_(95%-igt KI)" dataDxfId="32"/>
    <tableColumn id="8" xr3:uid="{8A260D67-442A-4F70-8073-D7FD237B3262}" name="Eftergymnasial &lt; 3 år _x000a_Antal tänder ≥  20 (%)" dataDxfId="31"/>
    <tableColumn id="9" xr3:uid="{CC90BD36-9CA9-4049-8046-D7D105FB3786}" name="Eftergymnasial &lt; 3 år _x000a_Undre gräns_x000a_(95%-igt KI) " dataDxfId="30"/>
    <tableColumn id="10" xr3:uid="{103A29FA-A1CF-4EDA-95D1-CE4723A42534}" name="Eftergymnasial &lt; 3 år _x000a_Övre gräns_x000a_(95%-igt KI)" dataDxfId="29"/>
    <tableColumn id="11" xr3:uid="{3A07C2A0-EAA3-43C6-ABAD-C6DBD2F5E124}" name="Eftergymnasial ≥ 3 år _x000a_Antal tänder ≥  20 (%)" dataDxfId="28"/>
    <tableColumn id="12" xr3:uid="{D0DB339B-68DA-41D1-BF37-43A7EF350A2B}" name="Eftergymnasial ≥ 3 år _x000a_Undre gräns_x000a_(95%-igt KI) " dataDxfId="27"/>
    <tableColumn id="15" xr3:uid="{7F77ECE7-43B7-4547-80DC-66703998B599}" name="Eftergymnasial ≥ 3 år _x000a_Övre gräns_x000a_(95%-igt KI) " dataDxfId="26"/>
    <tableColumn id="13" xr3:uid="{82AE0F69-DC83-46CD-8E86-358B2B6ADD36}" name="Totalt _x000a_Antal tänder ≥  20 (%)" dataDxfId="25"/>
    <tableColumn id="14" xr3:uid="{E9DD95F5-42C7-485F-BD20-BC4C44A1647F}" name="Totalt _x000a_Undre gräns_x000a_(95%-igt KI)" dataDxfId="24"/>
    <tableColumn id="16" xr3:uid="{7B240617-EA72-4C8B-AB37-88EDC7A68560}" name="Totalt _x000a_Övre gräns_x000a_(95%-igt KI)" dataDxfId="23"/>
  </tableColumns>
  <tableStyleInfo name="1. SoS Tabell blå"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D1927C0C-3571-4A2E-9AE0-7871F7FB9A30}" name="Tabell90104" displayName="Tabell90104" ref="A4:T862" totalsRowShown="0" headerRowDxfId="22" dataDxfId="21" tableBorderDxfId="20">
  <autoFilter ref="A4:T862" xr:uid="{DFCA3D85-EC35-422C-8D10-F8027F2A57D2}"/>
  <tableColumns count="20">
    <tableColumn id="1" xr3:uid="{C63B6BDA-1C43-41FE-A5C8-1076B9F6B75B}" name="År" dataDxfId="19"/>
    <tableColumn id="2" xr3:uid="{30B059B2-D429-406A-B557-C47E7115C9C6}" name="Kön" dataDxfId="18"/>
    <tableColumn id="3" xr3:uid="{973074ED-CE51-4D99-A67D-91130F6F84E7}" name="Besökstyp" dataDxfId="17"/>
    <tableColumn id="4" xr3:uid="{F2483B81-EDCE-48F5-8D80-491D46086223}" name="Utbildningsnivå" dataDxfId="16"/>
    <tableColumn id="5" xr3:uid="{3B5B29B6-B75B-4D21-9C96-4F4901500DC6}" name="Ålder" dataDxfId="15"/>
    <tableColumn id="6" xr3:uid="{07CB1CD7-3017-490D-B6ED-1D7A61A76289}" name="Antal kvarvarande tänder _x000a_Median" dataDxfId="14"/>
    <tableColumn id="7" xr3:uid="{3545C37D-FD8A-49E6-86C0-4822C248EAC8}" name="Antal kvarvarande tänder _x000a_P10" dataDxfId="13"/>
    <tableColumn id="8" xr3:uid="{A751A00D-AC68-4544-9479-B386C756E9EB}" name="Antal kvarvarande tänder _x000a_P25" dataDxfId="12"/>
    <tableColumn id="9" xr3:uid="{5BA6823D-85C7-4836-9CAF-C72C5A3B6EE1}" name="Antal kvarvarande tänder _x000a_P75" dataDxfId="11"/>
    <tableColumn id="10" xr3:uid="{51923598-861F-44FE-BE36-94544CA74C9F}" name="Antal kvarvarande tänder _x000a_P90" dataDxfId="10"/>
    <tableColumn id="11" xr3:uid="{9B95CE79-A11D-4B74-AD39-34221E8427DA}" name="Antal intakta tänder _x000a_Median" dataDxfId="9"/>
    <tableColumn id="12" xr3:uid="{F1E11480-1CE5-42A8-A3FD-59FC031648C0}" name="Antal intakta tänder _x000a_P10" dataDxfId="8"/>
    <tableColumn id="13" xr3:uid="{B7619801-B0D1-49A7-98B8-4D9C0E7AFBBC}" name="Antal intakta tänder _x000a_P25" dataDxfId="7"/>
    <tableColumn id="14" xr3:uid="{6200F3A7-C66D-4785-9F29-DBF53EC471F5}" name="Antal intakta tänder _x000a_P75" dataDxfId="6"/>
    <tableColumn id="15" xr3:uid="{CF2E9514-F1CF-41FD-BA9B-E5F167D390E9}" name="Antal intakta tänder _x000a_P90" dataDxfId="5"/>
    <tableColumn id="16" xr3:uid="{B387F2AF-DE06-4051-90D6-8C4350F98D88}" name="Antal ej intakta tänder _x000a_Median" dataDxfId="4"/>
    <tableColumn id="17" xr3:uid="{347D9F02-8FF9-4A64-A935-BE1A120A5C48}" name="Antal ej intakta tänder _x000a_P10" dataDxfId="3"/>
    <tableColumn id="18" xr3:uid="{639DBF83-4283-430B-BCD3-F563AAECF28F}" name="Antal ej intakta tänder _x000a_P25" dataDxfId="2"/>
    <tableColumn id="19" xr3:uid="{3F9690D1-B431-43C6-AD1A-729D5C22ABF8}" name="Antal ej intakta tänder _x000a_P75" dataDxfId="1"/>
    <tableColumn id="20" xr3:uid="{76EE5865-C24D-4A47-88B3-6717D012588B}" name="Antal ej intakta tänder _x000a_P90" dataDxfId="0"/>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table" Target="../tables/table15.xml"/><Relationship Id="rId4" Type="http://schemas.openxmlformats.org/officeDocument/2006/relationships/table" Target="../tables/table14.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table" Target="../tables/table18.xml"/><Relationship Id="rId4" Type="http://schemas.openxmlformats.org/officeDocument/2006/relationships/table" Target="../tables/table17.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table" Target="../tables/table20.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drawing" Target="../drawings/drawing14.xml"/><Relationship Id="rId4" Type="http://schemas.openxmlformats.org/officeDocument/2006/relationships/table" Target="../tables/table24.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table" Target="../tables/table25.xml"/><Relationship Id="rId1" Type="http://schemas.openxmlformats.org/officeDocument/2006/relationships/drawing" Target="../drawings/drawing15.xml"/><Relationship Id="rId4" Type="http://schemas.openxmlformats.org/officeDocument/2006/relationships/table" Target="../tables/table27.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table" Target="../tables/table28.x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table" Target="../tables/table30.x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table" Target="../tables/table33.x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hyperlink" Target="mailto:peter.lundholm@socialstyrelsen.se" TargetMode="External"/><Relationship Id="rId2" Type="http://schemas.openxmlformats.org/officeDocument/2006/relationships/hyperlink" Target="mailto:gustav.arvidsson@socialstyrelsen.se" TargetMode="External"/><Relationship Id="rId1" Type="http://schemas.openxmlformats.org/officeDocument/2006/relationships/hyperlink" Target="mailto:johanna.jonsson@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table" Target="../tables/table35.x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table" Target="../tables/table37.x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table" Target="../tables/table40.xml"/><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drawing" Target="../drawings/drawing24.xml"/><Relationship Id="rId1" Type="http://schemas.openxmlformats.org/officeDocument/2006/relationships/printerSettings" Target="../printerSettings/printerSettings14.bin"/><Relationship Id="rId5" Type="http://schemas.openxmlformats.org/officeDocument/2006/relationships/table" Target="../tables/table44.xml"/><Relationship Id="rId4" Type="http://schemas.openxmlformats.org/officeDocument/2006/relationships/table" Target="../tables/table43.xml"/></Relationships>
</file>

<file path=xl/worksheets/_rels/sheet25.xml.rels><?xml version="1.0" encoding="UTF-8" standalone="yes"?>
<Relationships xmlns="http://schemas.openxmlformats.org/package/2006/relationships"><Relationship Id="rId3" Type="http://schemas.openxmlformats.org/officeDocument/2006/relationships/table" Target="../tables/table46.xml"/><Relationship Id="rId2" Type="http://schemas.openxmlformats.org/officeDocument/2006/relationships/table" Target="../tables/table45.xml"/><Relationship Id="rId1" Type="http://schemas.openxmlformats.org/officeDocument/2006/relationships/drawing" Target="../drawings/drawing25.xml"/><Relationship Id="rId4" Type="http://schemas.openxmlformats.org/officeDocument/2006/relationships/table" Target="../tables/table47.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48.xml"/><Relationship Id="rId2" Type="http://schemas.openxmlformats.org/officeDocument/2006/relationships/drawing" Target="../drawings/drawing26.xml"/><Relationship Id="rId1" Type="http://schemas.openxmlformats.org/officeDocument/2006/relationships/printerSettings" Target="../printerSettings/printerSettings15.bin"/><Relationship Id="rId4" Type="http://schemas.openxmlformats.org/officeDocument/2006/relationships/table" Target="../tables/table49.xml"/></Relationships>
</file>

<file path=xl/worksheets/_rels/sheet27.xml.rels><?xml version="1.0" encoding="UTF-8" standalone="yes"?>
<Relationships xmlns="http://schemas.openxmlformats.org/package/2006/relationships"><Relationship Id="rId3" Type="http://schemas.openxmlformats.org/officeDocument/2006/relationships/table" Target="../tables/table51.xml"/><Relationship Id="rId2" Type="http://schemas.openxmlformats.org/officeDocument/2006/relationships/table" Target="../tables/table50.xml"/><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table" Target="../tables/table53.xml"/><Relationship Id="rId2" Type="http://schemas.openxmlformats.org/officeDocument/2006/relationships/table" Target="../tables/table52.xml"/><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55.xml"/><Relationship Id="rId2" Type="http://schemas.openxmlformats.org/officeDocument/2006/relationships/table" Target="../tables/table54.xml"/><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57.xml"/><Relationship Id="rId2" Type="http://schemas.openxmlformats.org/officeDocument/2006/relationships/table" Target="../tables/table56.xml"/><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3" Type="http://schemas.openxmlformats.org/officeDocument/2006/relationships/table" Target="../tables/table59.xml"/><Relationship Id="rId2" Type="http://schemas.openxmlformats.org/officeDocument/2006/relationships/table" Target="../tables/table58.xml"/><Relationship Id="rId1" Type="http://schemas.openxmlformats.org/officeDocument/2006/relationships/drawing" Target="../drawings/drawing31.xml"/><Relationship Id="rId4" Type="http://schemas.openxmlformats.org/officeDocument/2006/relationships/table" Target="../tables/table60.xml"/></Relationships>
</file>

<file path=xl/worksheets/_rels/sheet32.xml.rels><?xml version="1.0" encoding="UTF-8" standalone="yes"?>
<Relationships xmlns="http://schemas.openxmlformats.org/package/2006/relationships"><Relationship Id="rId3" Type="http://schemas.openxmlformats.org/officeDocument/2006/relationships/table" Target="../tables/table62.xml"/><Relationship Id="rId2" Type="http://schemas.openxmlformats.org/officeDocument/2006/relationships/table" Target="../tables/table61.xml"/><Relationship Id="rId1" Type="http://schemas.openxmlformats.org/officeDocument/2006/relationships/drawing" Target="../drawings/drawing32.xml"/><Relationship Id="rId4" Type="http://schemas.openxmlformats.org/officeDocument/2006/relationships/table" Target="../tables/table63.xml"/></Relationships>
</file>

<file path=xl/worksheets/_rels/sheet33.xml.rels><?xml version="1.0" encoding="UTF-8" standalone="yes"?>
<Relationships xmlns="http://schemas.openxmlformats.org/package/2006/relationships"><Relationship Id="rId3" Type="http://schemas.openxmlformats.org/officeDocument/2006/relationships/table" Target="../tables/table64.xml"/><Relationship Id="rId2" Type="http://schemas.openxmlformats.org/officeDocument/2006/relationships/drawing" Target="../drawings/drawing33.xml"/><Relationship Id="rId1" Type="http://schemas.openxmlformats.org/officeDocument/2006/relationships/printerSettings" Target="../printerSettings/printerSettings16.bin"/><Relationship Id="rId4" Type="http://schemas.openxmlformats.org/officeDocument/2006/relationships/table" Target="../tables/table65.xml"/></Relationships>
</file>

<file path=xl/worksheets/_rels/sheet34.xml.rels><?xml version="1.0" encoding="UTF-8" standalone="yes"?>
<Relationships xmlns="http://schemas.openxmlformats.org/package/2006/relationships"><Relationship Id="rId3" Type="http://schemas.openxmlformats.org/officeDocument/2006/relationships/table" Target="../tables/table67.xml"/><Relationship Id="rId2" Type="http://schemas.openxmlformats.org/officeDocument/2006/relationships/table" Target="../tables/table66.xml"/><Relationship Id="rId1" Type="http://schemas.openxmlformats.org/officeDocument/2006/relationships/drawing" Target="../drawings/drawing34.xml"/><Relationship Id="rId4" Type="http://schemas.openxmlformats.org/officeDocument/2006/relationships/table" Target="../tables/table68.xml"/></Relationships>
</file>

<file path=xl/worksheets/_rels/sheet35.xml.rels><?xml version="1.0" encoding="UTF-8" standalone="yes"?>
<Relationships xmlns="http://schemas.openxmlformats.org/package/2006/relationships"><Relationship Id="rId3" Type="http://schemas.openxmlformats.org/officeDocument/2006/relationships/table" Target="../tables/table70.xml"/><Relationship Id="rId2" Type="http://schemas.openxmlformats.org/officeDocument/2006/relationships/table" Target="../tables/table69.xml"/><Relationship Id="rId1" Type="http://schemas.openxmlformats.org/officeDocument/2006/relationships/drawing" Target="../drawings/drawing35.xml"/><Relationship Id="rId4" Type="http://schemas.openxmlformats.org/officeDocument/2006/relationships/table" Target="../tables/table71.xml"/></Relationships>
</file>

<file path=xl/worksheets/_rels/sheet36.xml.rels><?xml version="1.0" encoding="UTF-8" standalone="yes"?>
<Relationships xmlns="http://schemas.openxmlformats.org/package/2006/relationships"><Relationship Id="rId3" Type="http://schemas.openxmlformats.org/officeDocument/2006/relationships/table" Target="../tables/table73.xml"/><Relationship Id="rId2" Type="http://schemas.openxmlformats.org/officeDocument/2006/relationships/table" Target="../tables/table72.xml"/><Relationship Id="rId1" Type="http://schemas.openxmlformats.org/officeDocument/2006/relationships/drawing" Target="../drawings/drawing36.xml"/><Relationship Id="rId4" Type="http://schemas.openxmlformats.org/officeDocument/2006/relationships/table" Target="../tables/table74.xml"/></Relationships>
</file>

<file path=xl/worksheets/_rels/sheet37.xml.rels><?xml version="1.0" encoding="UTF-8" standalone="yes"?>
<Relationships xmlns="http://schemas.openxmlformats.org/package/2006/relationships"><Relationship Id="rId3" Type="http://schemas.openxmlformats.org/officeDocument/2006/relationships/table" Target="../tables/table76.xml"/><Relationship Id="rId2" Type="http://schemas.openxmlformats.org/officeDocument/2006/relationships/table" Target="../tables/table75.xml"/><Relationship Id="rId1" Type="http://schemas.openxmlformats.org/officeDocument/2006/relationships/drawing" Target="../drawings/drawing37.xml"/><Relationship Id="rId4" Type="http://schemas.openxmlformats.org/officeDocument/2006/relationships/table" Target="../tables/table77.xml"/></Relationships>
</file>

<file path=xl/worksheets/_rels/sheet38.xml.rels><?xml version="1.0" encoding="UTF-8" standalone="yes"?>
<Relationships xmlns="http://schemas.openxmlformats.org/package/2006/relationships"><Relationship Id="rId3" Type="http://schemas.openxmlformats.org/officeDocument/2006/relationships/table" Target="../tables/table79.xml"/><Relationship Id="rId7" Type="http://schemas.openxmlformats.org/officeDocument/2006/relationships/table" Target="../tables/table83.xml"/><Relationship Id="rId2" Type="http://schemas.openxmlformats.org/officeDocument/2006/relationships/table" Target="../tables/table78.xml"/><Relationship Id="rId1" Type="http://schemas.openxmlformats.org/officeDocument/2006/relationships/drawing" Target="../drawings/drawing38.xml"/><Relationship Id="rId6" Type="http://schemas.openxmlformats.org/officeDocument/2006/relationships/table" Target="../tables/table82.xml"/><Relationship Id="rId5" Type="http://schemas.openxmlformats.org/officeDocument/2006/relationships/table" Target="../tables/table81.xml"/><Relationship Id="rId4" Type="http://schemas.openxmlformats.org/officeDocument/2006/relationships/table" Target="../tables/table80.xml"/></Relationships>
</file>

<file path=xl/worksheets/_rels/sheet39.xml.rels><?xml version="1.0" encoding="UTF-8" standalone="yes"?>
<Relationships xmlns="http://schemas.openxmlformats.org/package/2006/relationships"><Relationship Id="rId3" Type="http://schemas.openxmlformats.org/officeDocument/2006/relationships/table" Target="../tables/table84.xml"/><Relationship Id="rId2" Type="http://schemas.openxmlformats.org/officeDocument/2006/relationships/drawing" Target="../drawings/drawing39.xml"/><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table" Target="../tables/table85.xml"/><Relationship Id="rId2" Type="http://schemas.openxmlformats.org/officeDocument/2006/relationships/drawing" Target="../drawings/drawing40.xml"/><Relationship Id="rId1" Type="http://schemas.openxmlformats.org/officeDocument/2006/relationships/printerSettings" Target="../printerSettings/printerSettings18.bin"/><Relationship Id="rId6" Type="http://schemas.openxmlformats.org/officeDocument/2006/relationships/table" Target="../tables/table88.xml"/><Relationship Id="rId5" Type="http://schemas.openxmlformats.org/officeDocument/2006/relationships/table" Target="../tables/table87.xml"/><Relationship Id="rId4" Type="http://schemas.openxmlformats.org/officeDocument/2006/relationships/table" Target="../tables/table86.xml"/></Relationships>
</file>

<file path=xl/worksheets/_rels/sheet41.xml.rels><?xml version="1.0" encoding="UTF-8" standalone="yes"?>
<Relationships xmlns="http://schemas.openxmlformats.org/package/2006/relationships"><Relationship Id="rId3" Type="http://schemas.openxmlformats.org/officeDocument/2006/relationships/table" Target="../tables/table89.xml"/><Relationship Id="rId2" Type="http://schemas.openxmlformats.org/officeDocument/2006/relationships/drawing" Target="../drawings/drawing41.xml"/><Relationship Id="rId1" Type="http://schemas.openxmlformats.org/officeDocument/2006/relationships/printerSettings" Target="../printerSettings/printerSettings19.bin"/><Relationship Id="rId4" Type="http://schemas.openxmlformats.org/officeDocument/2006/relationships/table" Target="../tables/table90.xml"/></Relationships>
</file>

<file path=xl/worksheets/_rels/sheet42.xml.rels><?xml version="1.0" encoding="UTF-8" standalone="yes"?>
<Relationships xmlns="http://schemas.openxmlformats.org/package/2006/relationships"><Relationship Id="rId3" Type="http://schemas.openxmlformats.org/officeDocument/2006/relationships/table" Target="../tables/table92.xml"/><Relationship Id="rId2" Type="http://schemas.openxmlformats.org/officeDocument/2006/relationships/table" Target="../tables/table91.xml"/><Relationship Id="rId1" Type="http://schemas.openxmlformats.org/officeDocument/2006/relationships/drawing" Target="../drawings/drawing42.xml"/><Relationship Id="rId4" Type="http://schemas.openxmlformats.org/officeDocument/2006/relationships/table" Target="../tables/table93.xml"/></Relationships>
</file>

<file path=xl/worksheets/_rels/sheet43.xml.rels><?xml version="1.0" encoding="UTF-8" standalone="yes"?>
<Relationships xmlns="http://schemas.openxmlformats.org/package/2006/relationships"><Relationship Id="rId3" Type="http://schemas.openxmlformats.org/officeDocument/2006/relationships/table" Target="../tables/table95.xml"/><Relationship Id="rId2" Type="http://schemas.openxmlformats.org/officeDocument/2006/relationships/table" Target="../tables/table94.xml"/><Relationship Id="rId1" Type="http://schemas.openxmlformats.org/officeDocument/2006/relationships/drawing" Target="../drawings/drawing43.xml"/><Relationship Id="rId4" Type="http://schemas.openxmlformats.org/officeDocument/2006/relationships/table" Target="../tables/table96.xml"/></Relationships>
</file>

<file path=xl/worksheets/_rels/sheet44.xml.rels><?xml version="1.0" encoding="UTF-8" standalone="yes"?>
<Relationships xmlns="http://schemas.openxmlformats.org/package/2006/relationships"><Relationship Id="rId2" Type="http://schemas.openxmlformats.org/officeDocument/2006/relationships/table" Target="../tables/table97.xml"/><Relationship Id="rId1" Type="http://schemas.openxmlformats.org/officeDocument/2006/relationships/drawing" Target="../drawings/drawing4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dimension ref="A1:R98"/>
  <sheetViews>
    <sheetView tabSelected="1" workbookViewId="0"/>
  </sheetViews>
  <sheetFormatPr defaultColWidth="9.33203125" defaultRowHeight="13.5" customHeight="1"/>
  <cols>
    <col min="1" max="1" width="30.6640625" style="324" customWidth="1"/>
    <col min="2" max="2" width="62.1640625" style="322" customWidth="1"/>
    <col min="3" max="3" width="65.33203125" style="322" customWidth="1"/>
    <col min="4" max="4" width="20.5" style="324" bestFit="1" customWidth="1"/>
    <col min="5" max="16" width="8.1640625" style="324" customWidth="1"/>
    <col min="17" max="16384" width="9.33203125" style="324"/>
  </cols>
  <sheetData>
    <row r="1" spans="1:18" ht="46.9" customHeight="1">
      <c r="A1" s="323"/>
    </row>
    <row r="2" spans="1:18" ht="17.25" customHeight="1">
      <c r="A2" s="325" t="s">
        <v>24</v>
      </c>
      <c r="C2" s="326" t="s">
        <v>25</v>
      </c>
      <c r="D2" s="33"/>
      <c r="E2" s="33"/>
      <c r="F2" s="33"/>
      <c r="G2" s="33"/>
      <c r="H2" s="33"/>
      <c r="I2" s="33"/>
      <c r="J2" s="33"/>
      <c r="K2" s="33"/>
    </row>
    <row r="3" spans="1:18" ht="15">
      <c r="A3" s="36" t="s">
        <v>4</v>
      </c>
      <c r="B3" s="389" t="s">
        <v>14</v>
      </c>
      <c r="C3" s="389" t="s">
        <v>15</v>
      </c>
      <c r="D3" s="33"/>
      <c r="E3" s="33"/>
      <c r="F3" s="33"/>
      <c r="G3" s="33"/>
      <c r="H3" s="33"/>
      <c r="I3" s="33"/>
      <c r="J3" s="33"/>
      <c r="K3" s="33"/>
    </row>
    <row r="4" spans="1:18" ht="15">
      <c r="A4" s="327" t="s">
        <v>8</v>
      </c>
      <c r="B4" s="29"/>
      <c r="C4" s="29" t="s">
        <v>26</v>
      </c>
      <c r="D4" s="33"/>
      <c r="E4" s="33"/>
      <c r="F4" s="328"/>
      <c r="G4" s="33"/>
      <c r="H4" s="33"/>
      <c r="I4" s="33"/>
      <c r="J4" s="33"/>
      <c r="K4" s="33"/>
    </row>
    <row r="5" spans="1:18" ht="15">
      <c r="A5" s="321" t="s">
        <v>9</v>
      </c>
      <c r="B5" s="29"/>
      <c r="C5" s="29" t="s">
        <v>27</v>
      </c>
      <c r="D5" s="329"/>
      <c r="E5" s="35"/>
      <c r="F5" s="35"/>
      <c r="G5" s="35"/>
      <c r="H5" s="35"/>
      <c r="I5" s="35"/>
      <c r="J5" s="33"/>
      <c r="K5" s="33"/>
    </row>
    <row r="6" spans="1:18" ht="15">
      <c r="A6" s="321" t="s">
        <v>21</v>
      </c>
      <c r="B6" s="29"/>
      <c r="C6" s="29" t="s">
        <v>28</v>
      </c>
      <c r="D6" s="329"/>
      <c r="E6" s="35"/>
      <c r="F6" s="35"/>
      <c r="G6" s="330"/>
      <c r="H6" s="35"/>
      <c r="I6" s="35"/>
      <c r="J6" s="33"/>
      <c r="K6" s="33"/>
      <c r="L6" s="33"/>
      <c r="M6" s="33"/>
      <c r="N6" s="33"/>
      <c r="O6" s="33"/>
      <c r="P6" s="33"/>
      <c r="Q6" s="33"/>
      <c r="R6" s="33"/>
    </row>
    <row r="7" spans="1:18" ht="15">
      <c r="A7" s="321" t="s">
        <v>22</v>
      </c>
      <c r="B7" s="29"/>
      <c r="C7" s="29" t="s">
        <v>29</v>
      </c>
      <c r="D7" s="329"/>
      <c r="E7" s="35"/>
      <c r="F7" s="35"/>
      <c r="G7" s="330"/>
      <c r="H7" s="35"/>
      <c r="I7" s="35"/>
      <c r="J7" s="33"/>
      <c r="K7" s="33"/>
      <c r="L7" s="33"/>
      <c r="M7" s="33"/>
      <c r="N7" s="33"/>
      <c r="O7" s="33"/>
      <c r="P7" s="33"/>
      <c r="Q7" s="33"/>
      <c r="R7" s="33"/>
    </row>
    <row r="8" spans="1:18" ht="15">
      <c r="A8" s="321" t="s">
        <v>10</v>
      </c>
      <c r="B8" s="29"/>
      <c r="C8" s="29" t="s">
        <v>11</v>
      </c>
      <c r="D8" s="331"/>
      <c r="E8" s="331"/>
      <c r="F8" s="332"/>
      <c r="G8" s="333"/>
      <c r="H8" s="333"/>
      <c r="I8" s="333"/>
      <c r="J8" s="33"/>
      <c r="K8" s="33"/>
      <c r="L8" s="33"/>
      <c r="M8" s="33"/>
      <c r="N8" s="33"/>
      <c r="O8" s="33"/>
      <c r="P8" s="33"/>
      <c r="Q8" s="33"/>
      <c r="R8" s="33"/>
    </row>
    <row r="9" spans="1:18" ht="15">
      <c r="A9" s="321" t="s">
        <v>30</v>
      </c>
      <c r="B9" s="29"/>
      <c r="C9" s="29" t="s">
        <v>31</v>
      </c>
      <c r="D9" s="331"/>
      <c r="E9" s="331"/>
      <c r="F9" s="332"/>
      <c r="G9" s="333"/>
      <c r="H9" s="333"/>
      <c r="I9" s="333"/>
      <c r="J9" s="33"/>
      <c r="K9" s="33"/>
      <c r="L9" s="33"/>
      <c r="M9" s="33"/>
      <c r="N9" s="33"/>
      <c r="O9" s="33"/>
      <c r="P9" s="33"/>
      <c r="Q9" s="33"/>
      <c r="R9" s="33"/>
    </row>
    <row r="10" spans="1:18" ht="40.5">
      <c r="A10" s="334" t="s">
        <v>32</v>
      </c>
      <c r="B10" s="335" t="s">
        <v>33</v>
      </c>
      <c r="C10" s="335" t="s">
        <v>34</v>
      </c>
      <c r="D10" s="331"/>
      <c r="E10" s="331"/>
      <c r="F10" s="332"/>
      <c r="G10" s="333"/>
      <c r="H10" s="333"/>
      <c r="I10" s="333"/>
      <c r="J10" s="33"/>
      <c r="K10" s="33"/>
      <c r="L10" s="33"/>
      <c r="M10" s="33"/>
      <c r="N10" s="33"/>
      <c r="O10" s="33"/>
      <c r="P10" s="33"/>
      <c r="Q10" s="33"/>
      <c r="R10" s="33"/>
    </row>
    <row r="11" spans="1:18" ht="40.5">
      <c r="A11" s="342" t="s">
        <v>35</v>
      </c>
      <c r="B11" s="335" t="s">
        <v>36</v>
      </c>
      <c r="C11" s="335" t="s">
        <v>37</v>
      </c>
      <c r="E11" s="33"/>
      <c r="F11" s="33"/>
      <c r="H11" s="35"/>
      <c r="I11" s="35"/>
      <c r="J11" s="33"/>
      <c r="K11" s="33"/>
      <c r="L11" s="35"/>
      <c r="M11" s="35"/>
      <c r="N11" s="35"/>
      <c r="O11" s="35"/>
      <c r="P11" s="33"/>
      <c r="Q11" s="33"/>
      <c r="R11" s="33"/>
    </row>
    <row r="12" spans="1:18" ht="40.5">
      <c r="A12" s="342" t="s">
        <v>38</v>
      </c>
      <c r="B12" s="335" t="s">
        <v>39</v>
      </c>
      <c r="C12" s="335" t="s">
        <v>40</v>
      </c>
      <c r="E12" s="35"/>
      <c r="F12" s="35"/>
      <c r="G12" s="35"/>
      <c r="H12" s="35"/>
      <c r="I12" s="35"/>
      <c r="J12" s="33"/>
      <c r="K12" s="35"/>
      <c r="L12" s="35"/>
      <c r="M12" s="35"/>
      <c r="N12" s="35"/>
      <c r="O12" s="35"/>
      <c r="P12" s="33"/>
      <c r="Q12" s="33"/>
      <c r="R12" s="33"/>
    </row>
    <row r="13" spans="1:18" ht="27">
      <c r="A13" s="342" t="s">
        <v>41</v>
      </c>
      <c r="B13" s="337" t="s">
        <v>987</v>
      </c>
      <c r="C13" s="337" t="s">
        <v>988</v>
      </c>
      <c r="E13" s="35"/>
      <c r="F13" s="35"/>
      <c r="G13" s="35"/>
      <c r="H13" s="35"/>
      <c r="I13" s="35"/>
      <c r="J13" s="33"/>
      <c r="K13" s="35"/>
      <c r="L13" s="35"/>
      <c r="M13" s="35"/>
      <c r="N13" s="35"/>
      <c r="O13" s="35"/>
      <c r="P13" s="33"/>
      <c r="Q13" s="33"/>
      <c r="R13" s="33"/>
    </row>
    <row r="14" spans="1:18" ht="40.5">
      <c r="A14" s="342" t="s">
        <v>42</v>
      </c>
      <c r="B14" s="335" t="s">
        <v>43</v>
      </c>
      <c r="C14" s="335" t="s">
        <v>44</v>
      </c>
      <c r="E14" s="35"/>
      <c r="F14" s="35"/>
      <c r="G14" s="35"/>
      <c r="H14" s="35"/>
      <c r="I14" s="35"/>
      <c r="J14" s="33"/>
      <c r="K14" s="35"/>
      <c r="L14" s="33"/>
      <c r="M14" s="33"/>
      <c r="N14" s="33"/>
      <c r="O14" s="33"/>
      <c r="P14" s="33"/>
      <c r="Q14" s="33"/>
      <c r="R14" s="33"/>
    </row>
    <row r="15" spans="1:18" ht="40.5">
      <c r="A15" s="342" t="s">
        <v>45</v>
      </c>
      <c r="B15" s="335" t="s">
        <v>46</v>
      </c>
      <c r="C15" s="335" t="s">
        <v>47</v>
      </c>
      <c r="E15" s="33"/>
      <c r="F15" s="33"/>
      <c r="H15" s="35"/>
      <c r="I15" s="35"/>
      <c r="J15" s="33"/>
      <c r="K15" s="33"/>
      <c r="L15" s="33"/>
      <c r="M15" s="33"/>
      <c r="N15" s="33"/>
      <c r="O15" s="33"/>
      <c r="P15" s="33"/>
      <c r="Q15" s="33"/>
      <c r="R15" s="33"/>
    </row>
    <row r="16" spans="1:18" ht="54">
      <c r="A16" s="342" t="s">
        <v>48</v>
      </c>
      <c r="B16" s="335" t="s">
        <v>49</v>
      </c>
      <c r="C16" s="335" t="s">
        <v>50</v>
      </c>
      <c r="E16" s="35"/>
      <c r="F16" s="35"/>
      <c r="G16" s="35"/>
      <c r="H16" s="35"/>
      <c r="I16" s="35"/>
      <c r="J16" s="33"/>
      <c r="K16" s="33"/>
    </row>
    <row r="17" spans="1:11" ht="27">
      <c r="A17" s="342" t="s">
        <v>51</v>
      </c>
      <c r="B17" s="337" t="s">
        <v>998</v>
      </c>
      <c r="C17" s="337" t="s">
        <v>999</v>
      </c>
      <c r="E17" s="35"/>
      <c r="F17" s="35"/>
      <c r="G17" s="35"/>
      <c r="H17" s="35"/>
      <c r="I17" s="35"/>
      <c r="J17" s="33"/>
      <c r="K17" s="33"/>
    </row>
    <row r="18" spans="1:11" ht="40.5">
      <c r="A18" s="342" t="s">
        <v>52</v>
      </c>
      <c r="B18" s="337" t="s">
        <v>989</v>
      </c>
      <c r="C18" s="337" t="s">
        <v>990</v>
      </c>
      <c r="D18" s="35"/>
      <c r="E18" s="35"/>
      <c r="F18" s="35"/>
      <c r="G18" s="35"/>
      <c r="H18" s="35"/>
      <c r="I18" s="35"/>
      <c r="J18" s="33"/>
      <c r="K18" s="33"/>
    </row>
    <row r="19" spans="1:11" ht="40.5">
      <c r="A19" s="342" t="s">
        <v>53</v>
      </c>
      <c r="B19" s="335" t="s">
        <v>54</v>
      </c>
      <c r="C19" s="335" t="s">
        <v>55</v>
      </c>
      <c r="D19" s="35"/>
      <c r="E19" s="35"/>
      <c r="F19" s="35"/>
      <c r="G19" s="35"/>
      <c r="H19" s="35"/>
      <c r="I19" s="35"/>
      <c r="J19" s="33"/>
      <c r="K19" s="33"/>
    </row>
    <row r="20" spans="1:11" ht="40.5">
      <c r="A20" s="342" t="s">
        <v>56</v>
      </c>
      <c r="B20" s="335" t="s">
        <v>57</v>
      </c>
      <c r="C20" s="335" t="s">
        <v>58</v>
      </c>
      <c r="D20" s="35"/>
      <c r="E20" s="35"/>
      <c r="F20" s="35"/>
      <c r="G20" s="35"/>
      <c r="H20" s="35"/>
      <c r="I20" s="35"/>
      <c r="J20" s="33"/>
      <c r="K20" s="33"/>
    </row>
    <row r="21" spans="1:11" ht="54">
      <c r="A21" s="342" t="s">
        <v>59</v>
      </c>
      <c r="B21" s="335" t="s">
        <v>60</v>
      </c>
      <c r="C21" s="337" t="s">
        <v>61</v>
      </c>
      <c r="D21" s="35"/>
      <c r="E21" s="35"/>
      <c r="F21" s="35"/>
      <c r="G21" s="35"/>
      <c r="H21" s="35"/>
      <c r="I21" s="35"/>
      <c r="J21" s="33"/>
      <c r="K21" s="33"/>
    </row>
    <row r="22" spans="1:11" ht="54">
      <c r="A22" s="342" t="s">
        <v>62</v>
      </c>
      <c r="B22" s="335" t="s">
        <v>63</v>
      </c>
      <c r="C22" s="335" t="s">
        <v>64</v>
      </c>
      <c r="D22" s="336"/>
      <c r="E22" s="336"/>
      <c r="F22" s="336"/>
      <c r="G22" s="336"/>
      <c r="H22" s="336"/>
      <c r="I22" s="336"/>
    </row>
    <row r="23" spans="1:11" ht="40.5">
      <c r="A23" s="342" t="s">
        <v>65</v>
      </c>
      <c r="B23" s="337" t="s">
        <v>991</v>
      </c>
      <c r="C23" s="337" t="s">
        <v>992</v>
      </c>
      <c r="D23" s="336"/>
      <c r="E23" s="336"/>
      <c r="F23" s="336"/>
      <c r="G23" s="336"/>
      <c r="H23" s="336"/>
      <c r="I23" s="336"/>
    </row>
    <row r="24" spans="1:11" ht="54">
      <c r="A24" s="342" t="s">
        <v>66</v>
      </c>
      <c r="B24" s="337" t="s">
        <v>994</v>
      </c>
      <c r="C24" s="337" t="s">
        <v>993</v>
      </c>
      <c r="D24" s="336"/>
      <c r="E24" s="336"/>
      <c r="F24" s="336"/>
      <c r="G24" s="336"/>
      <c r="H24" s="336"/>
      <c r="I24" s="336"/>
    </row>
    <row r="25" spans="1:11" ht="54">
      <c r="A25" s="342" t="s">
        <v>67</v>
      </c>
      <c r="B25" s="337" t="s">
        <v>995</v>
      </c>
      <c r="C25" s="337" t="s">
        <v>996</v>
      </c>
      <c r="D25" s="336"/>
      <c r="E25" s="336"/>
      <c r="F25" s="336"/>
      <c r="G25" s="336"/>
      <c r="H25" s="336"/>
      <c r="I25" s="336"/>
    </row>
    <row r="26" spans="1:11" ht="54">
      <c r="A26" s="342" t="s">
        <v>68</v>
      </c>
      <c r="B26" s="337" t="s">
        <v>1000</v>
      </c>
      <c r="C26" s="337" t="s">
        <v>1001</v>
      </c>
      <c r="D26" s="336"/>
      <c r="E26" s="336"/>
      <c r="F26" s="336"/>
      <c r="G26" s="336"/>
      <c r="H26" s="336"/>
      <c r="I26" s="336"/>
    </row>
    <row r="27" spans="1:11" ht="40.5">
      <c r="A27" s="342" t="s">
        <v>69</v>
      </c>
      <c r="B27" s="337" t="s">
        <v>1002</v>
      </c>
      <c r="C27" s="337" t="s">
        <v>1003</v>
      </c>
      <c r="D27" s="336"/>
      <c r="E27" s="336"/>
      <c r="F27" s="336"/>
      <c r="G27" s="336"/>
      <c r="H27" s="336"/>
      <c r="I27" s="336"/>
    </row>
    <row r="28" spans="1:11" ht="27">
      <c r="A28" s="342" t="s">
        <v>70</v>
      </c>
      <c r="B28" s="335" t="s">
        <v>71</v>
      </c>
      <c r="C28" s="335" t="s">
        <v>72</v>
      </c>
      <c r="D28" s="336"/>
      <c r="E28" s="336"/>
      <c r="F28" s="336"/>
      <c r="G28" s="336"/>
      <c r="H28" s="336"/>
      <c r="I28" s="336"/>
    </row>
    <row r="29" spans="1:11" ht="40.5">
      <c r="A29" s="342" t="s">
        <v>73</v>
      </c>
      <c r="B29" s="335" t="s">
        <v>74</v>
      </c>
      <c r="C29" s="335" t="s">
        <v>75</v>
      </c>
    </row>
    <row r="30" spans="1:11" ht="54">
      <c r="A30" s="342" t="s">
        <v>76</v>
      </c>
      <c r="B30" s="337" t="s">
        <v>1004</v>
      </c>
      <c r="C30" s="337" t="s">
        <v>1005</v>
      </c>
    </row>
    <row r="31" spans="1:11" ht="67.5">
      <c r="A31" s="342" t="s">
        <v>77</v>
      </c>
      <c r="B31" s="337" t="s">
        <v>1006</v>
      </c>
      <c r="C31" s="337" t="s">
        <v>1007</v>
      </c>
    </row>
    <row r="32" spans="1:11" ht="54">
      <c r="A32" s="342" t="s">
        <v>78</v>
      </c>
      <c r="B32" s="337" t="s">
        <v>1008</v>
      </c>
      <c r="C32" s="337" t="s">
        <v>1009</v>
      </c>
    </row>
    <row r="33" spans="1:3" ht="67.5">
      <c r="A33" s="342" t="s">
        <v>79</v>
      </c>
      <c r="B33" s="337" t="s">
        <v>1010</v>
      </c>
      <c r="C33" s="337" t="s">
        <v>1011</v>
      </c>
    </row>
    <row r="34" spans="1:3" ht="27">
      <c r="A34" s="342" t="s">
        <v>80</v>
      </c>
      <c r="B34" s="337" t="s">
        <v>1012</v>
      </c>
      <c r="C34" s="337" t="s">
        <v>1013</v>
      </c>
    </row>
    <row r="35" spans="1:3" ht="27">
      <c r="A35" s="342" t="s">
        <v>81</v>
      </c>
      <c r="B35" s="337" t="s">
        <v>1014</v>
      </c>
      <c r="C35" s="337" t="s">
        <v>1015</v>
      </c>
    </row>
    <row r="36" spans="1:3" ht="40.5">
      <c r="A36" s="342" t="s">
        <v>82</v>
      </c>
      <c r="B36" s="337" t="s">
        <v>1016</v>
      </c>
      <c r="C36" s="337" t="s">
        <v>1017</v>
      </c>
    </row>
    <row r="37" spans="1:3" ht="27">
      <c r="A37" s="342" t="s">
        <v>83</v>
      </c>
      <c r="B37" s="337" t="s">
        <v>1019</v>
      </c>
      <c r="C37" s="337" t="s">
        <v>1018</v>
      </c>
    </row>
    <row r="38" spans="1:3" ht="27">
      <c r="A38" s="342" t="s">
        <v>84</v>
      </c>
      <c r="B38" s="337" t="s">
        <v>1020</v>
      </c>
      <c r="C38" s="337" t="s">
        <v>1021</v>
      </c>
    </row>
    <row r="39" spans="1:3" ht="40.5">
      <c r="A39" s="342" t="s">
        <v>85</v>
      </c>
      <c r="B39" s="337" t="s">
        <v>1022</v>
      </c>
      <c r="C39" s="337" t="s">
        <v>1023</v>
      </c>
    </row>
    <row r="40" spans="1:3" ht="40.5">
      <c r="A40" s="342" t="s">
        <v>86</v>
      </c>
      <c r="B40" s="337" t="s">
        <v>1024</v>
      </c>
      <c r="C40" s="337" t="s">
        <v>1025</v>
      </c>
    </row>
    <row r="41" spans="1:3" ht="40.5">
      <c r="A41" s="342" t="s">
        <v>87</v>
      </c>
      <c r="B41" s="337" t="s">
        <v>1026</v>
      </c>
      <c r="C41" s="337" t="s">
        <v>1027</v>
      </c>
    </row>
    <row r="42" spans="1:3" ht="27">
      <c r="A42" s="342" t="s">
        <v>88</v>
      </c>
      <c r="B42" s="337" t="s">
        <v>1028</v>
      </c>
      <c r="C42" s="337" t="s">
        <v>1029</v>
      </c>
    </row>
    <row r="43" spans="1:3" ht="27">
      <c r="A43" s="342" t="s">
        <v>89</v>
      </c>
      <c r="B43" s="337" t="s">
        <v>1031</v>
      </c>
      <c r="C43" s="337" t="s">
        <v>1030</v>
      </c>
    </row>
    <row r="44" spans="1:3" ht="40.5">
      <c r="A44" s="342" t="s">
        <v>90</v>
      </c>
      <c r="B44" s="337" t="s">
        <v>1032</v>
      </c>
      <c r="C44" s="337" t="s">
        <v>1033</v>
      </c>
    </row>
    <row r="45" spans="1:3" ht="27">
      <c r="A45" s="342" t="s">
        <v>91</v>
      </c>
      <c r="B45" s="335" t="s">
        <v>92</v>
      </c>
      <c r="C45" s="335" t="s">
        <v>93</v>
      </c>
    </row>
    <row r="46" spans="1:3" ht="27">
      <c r="A46" s="342" t="s">
        <v>94</v>
      </c>
      <c r="B46" s="335" t="s">
        <v>95</v>
      </c>
      <c r="C46" s="335" t="s">
        <v>96</v>
      </c>
    </row>
    <row r="47" spans="1:3" ht="40.5">
      <c r="A47" s="342" t="s">
        <v>97</v>
      </c>
      <c r="B47" s="337" t="s">
        <v>1034</v>
      </c>
      <c r="C47" s="337" t="s">
        <v>1035</v>
      </c>
    </row>
    <row r="48" spans="1:3" ht="13.5" customHeight="1">
      <c r="B48" s="335"/>
      <c r="C48" s="335"/>
    </row>
    <row r="49" spans="2:3" ht="13.5" customHeight="1">
      <c r="B49" s="335"/>
      <c r="C49" s="335"/>
    </row>
    <row r="50" spans="2:3" ht="13.5" customHeight="1">
      <c r="B50" s="335"/>
      <c r="C50" s="335"/>
    </row>
    <row r="51" spans="2:3" ht="13.5" customHeight="1">
      <c r="B51" s="335"/>
      <c r="C51" s="335"/>
    </row>
    <row r="52" spans="2:3" ht="13.5" customHeight="1">
      <c r="B52" s="335"/>
      <c r="C52" s="335"/>
    </row>
    <row r="53" spans="2:3" ht="13.5" customHeight="1">
      <c r="B53" s="335"/>
      <c r="C53" s="335"/>
    </row>
    <row r="54" spans="2:3" ht="13.5" customHeight="1">
      <c r="B54" s="335"/>
      <c r="C54" s="335"/>
    </row>
    <row r="55" spans="2:3" ht="13.5" customHeight="1">
      <c r="B55" s="335"/>
      <c r="C55" s="335"/>
    </row>
    <row r="56" spans="2:3" ht="13.5" customHeight="1">
      <c r="B56" s="335"/>
      <c r="C56" s="335"/>
    </row>
    <row r="57" spans="2:3" ht="13.5" customHeight="1">
      <c r="B57" s="335"/>
      <c r="C57" s="335"/>
    </row>
    <row r="58" spans="2:3" ht="13.5" customHeight="1">
      <c r="B58" s="335"/>
      <c r="C58" s="335"/>
    </row>
    <row r="59" spans="2:3" ht="13.5" customHeight="1">
      <c r="B59" s="335"/>
      <c r="C59" s="335"/>
    </row>
    <row r="60" spans="2:3" ht="13.5" customHeight="1">
      <c r="B60" s="335"/>
      <c r="C60" s="335"/>
    </row>
    <row r="61" spans="2:3" ht="13.5" customHeight="1">
      <c r="B61" s="335"/>
      <c r="C61" s="335"/>
    </row>
    <row r="62" spans="2:3" ht="13.5" customHeight="1">
      <c r="B62" s="335"/>
      <c r="C62" s="335"/>
    </row>
    <row r="63" spans="2:3" ht="13.5" customHeight="1">
      <c r="B63" s="335"/>
      <c r="C63" s="335"/>
    </row>
    <row r="64" spans="2:3" ht="13.5" customHeight="1">
      <c r="B64" s="335"/>
      <c r="C64" s="335"/>
    </row>
    <row r="65" spans="2:3" ht="13.5" customHeight="1">
      <c r="B65" s="335"/>
      <c r="C65" s="335"/>
    </row>
    <row r="66" spans="2:3" ht="13.5" customHeight="1">
      <c r="B66" s="335"/>
      <c r="C66" s="335"/>
    </row>
    <row r="67" spans="2:3" ht="13.5" customHeight="1">
      <c r="B67" s="335"/>
      <c r="C67" s="335"/>
    </row>
    <row r="68" spans="2:3" ht="13.5" customHeight="1">
      <c r="B68" s="335"/>
      <c r="C68" s="335"/>
    </row>
    <row r="69" spans="2:3" ht="13.5" customHeight="1">
      <c r="B69" s="335"/>
      <c r="C69" s="335"/>
    </row>
    <row r="70" spans="2:3" ht="13.5" customHeight="1">
      <c r="B70" s="335"/>
      <c r="C70" s="335"/>
    </row>
    <row r="71" spans="2:3" ht="13.5" customHeight="1">
      <c r="B71" s="335"/>
      <c r="C71" s="335"/>
    </row>
    <row r="72" spans="2:3" ht="13.5" customHeight="1">
      <c r="B72" s="335"/>
      <c r="C72" s="335"/>
    </row>
    <row r="73" spans="2:3" ht="13.5" customHeight="1">
      <c r="B73" s="335"/>
      <c r="C73" s="335"/>
    </row>
    <row r="74" spans="2:3" ht="13.5" customHeight="1">
      <c r="B74" s="335"/>
      <c r="C74" s="335"/>
    </row>
    <row r="75" spans="2:3" ht="13.5" customHeight="1">
      <c r="B75" s="335"/>
      <c r="C75" s="335"/>
    </row>
    <row r="76" spans="2:3" ht="13.5" customHeight="1">
      <c r="B76" s="335"/>
      <c r="C76" s="335"/>
    </row>
    <row r="77" spans="2:3" ht="13.5" customHeight="1">
      <c r="B77" s="335"/>
      <c r="C77" s="335"/>
    </row>
    <row r="78" spans="2:3" ht="13.5" customHeight="1">
      <c r="B78" s="335"/>
      <c r="C78" s="335"/>
    </row>
    <row r="79" spans="2:3" ht="13.5" customHeight="1">
      <c r="B79" s="335"/>
      <c r="C79" s="335"/>
    </row>
    <row r="80" spans="2:3" ht="13.5" customHeight="1">
      <c r="B80" s="335"/>
      <c r="C80" s="335"/>
    </row>
    <row r="81" spans="2:3" ht="13.5" customHeight="1">
      <c r="B81" s="335"/>
      <c r="C81" s="335"/>
    </row>
    <row r="82" spans="2:3" ht="13.5" customHeight="1">
      <c r="B82" s="335"/>
      <c r="C82" s="335"/>
    </row>
    <row r="83" spans="2:3" ht="13.5" customHeight="1">
      <c r="B83" s="335"/>
      <c r="C83" s="335"/>
    </row>
    <row r="84" spans="2:3" ht="13.5" customHeight="1">
      <c r="B84" s="335"/>
      <c r="C84" s="335"/>
    </row>
    <row r="85" spans="2:3" ht="13.5" customHeight="1">
      <c r="B85" s="335"/>
      <c r="C85" s="335"/>
    </row>
    <row r="86" spans="2:3" ht="13.5" customHeight="1">
      <c r="B86" s="335"/>
      <c r="C86" s="335"/>
    </row>
    <row r="87" spans="2:3" ht="13.5" customHeight="1">
      <c r="B87" s="335"/>
      <c r="C87" s="335"/>
    </row>
    <row r="88" spans="2:3" ht="13.5" customHeight="1">
      <c r="B88" s="335"/>
      <c r="C88" s="335"/>
    </row>
    <row r="89" spans="2:3" ht="13.5" customHeight="1">
      <c r="B89" s="335"/>
      <c r="C89" s="335"/>
    </row>
    <row r="90" spans="2:3" ht="13.5" customHeight="1">
      <c r="B90" s="335"/>
      <c r="C90" s="335"/>
    </row>
    <row r="91" spans="2:3" ht="13.5" customHeight="1">
      <c r="B91" s="335"/>
      <c r="C91" s="335"/>
    </row>
    <row r="92" spans="2:3" ht="13.5" customHeight="1">
      <c r="B92" s="335"/>
      <c r="C92" s="335"/>
    </row>
    <row r="93" spans="2:3" ht="13.5" customHeight="1">
      <c r="B93" s="335"/>
      <c r="C93" s="335"/>
    </row>
    <row r="94" spans="2:3" ht="13.5" customHeight="1">
      <c r="B94" s="335"/>
      <c r="C94" s="335"/>
    </row>
    <row r="95" spans="2:3" ht="13.5" customHeight="1">
      <c r="B95" s="335"/>
      <c r="C95" s="335"/>
    </row>
    <row r="96" spans="2:3" ht="13.5" customHeight="1">
      <c r="B96" s="335"/>
      <c r="C96" s="335"/>
    </row>
    <row r="97" spans="2:3" ht="13.5" customHeight="1">
      <c r="B97" s="335"/>
      <c r="C97" s="335"/>
    </row>
    <row r="98" spans="2:3" ht="13.5" customHeight="1">
      <c r="B98" s="335"/>
      <c r="C98" s="335"/>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10" location="'Tabell 1'!A1" display="Tabell 1" xr:uid="{D7A2FADB-1162-4F7A-B370-9B8A7B686E58}"/>
    <hyperlink ref="A11" location="'Tabell 2 A–B'!A1" display="Tabell 2 A–B" xr:uid="{0679D035-C729-451D-AD03-93F5CD94D65B}"/>
    <hyperlink ref="A12" location="'Tabell 3'!A1" display="Tabell 3" xr:uid="{27054025-2227-453A-B31C-7F586144CAF0}"/>
    <hyperlink ref="A13" location="'Tabell 4A–C'!A1" display="Tabell 4 A–C" xr:uid="{CCF9E1E8-7F38-43BF-A6DB-E0CB7DAD2944}"/>
    <hyperlink ref="A14" location="'Tabell 5 A–C'!A1" display="Tabell 5 A–C" xr:uid="{74A3342A-D5F8-46BF-99A9-BBCBB61275E5}"/>
    <hyperlink ref="A15" location="'Tabell 6 A–B'!A1" display="Tabell 6 A–B" xr:uid="{270739A8-EAFE-48B7-B7A9-6D7D0227EF5A}"/>
    <hyperlink ref="A16" location="'Tabell 7'!A1" display="Tabell 7" xr:uid="{056D7EE5-E91F-453F-9D44-9A627F01837B}"/>
    <hyperlink ref="A17" location="'Tabell 8 A–C'!A1" display="Tabell 8 A–C" xr:uid="{4AF3B409-6A6F-4153-87AA-596527B6815D}"/>
    <hyperlink ref="A18" location="'Tabell 9 A–C'!A1" display="Tabell 9 A–C" xr:uid="{3EA8C8F9-1C09-49EA-901D-4DE9C1980EA9}"/>
    <hyperlink ref="A19" location="'Tabell 10 A–B'!A1" display="Tabell 10 A–B" xr:uid="{CFE93D39-D2D3-42C3-B77E-953D8D137FDC}"/>
    <hyperlink ref="A20" location="'Tabell 11 A–B'!A1" display="Tabell 11 A–B" xr:uid="{EDDA1495-D65A-4E11-A822-07E35EA69D17}"/>
    <hyperlink ref="A21" location="'Tabell 12'!A1" display="Tabell 12 " xr:uid="{204F327A-6B6B-46C0-9F8D-19120E0E4EF4}"/>
    <hyperlink ref="A22" location="'Tabell 13 A–B'!A1" display="Tabell 13 A–B" xr:uid="{65DE82F7-09CC-4008-985D-DC394A76351C}"/>
    <hyperlink ref="A23" location="'Tabell 14 A–B'!A1" display="Tabell 14 A–B" xr:uid="{D7514DFA-13D3-4214-8D00-87E6BBA98002}"/>
    <hyperlink ref="A24" location="'Tabell 15 A–B'!A1" display="Tabell 15 A–B" xr:uid="{D66B6B45-C0D0-41D5-ABEC-EE074868E69F}"/>
    <hyperlink ref="A25" location="'Tabell 16'!A1" display="Tabell 16" xr:uid="{E2C9381B-418E-4A2D-B7E4-BDCB31B13521}"/>
    <hyperlink ref="A26" location="'Tabell 17 A–B'!A1" display="Tabell 17 A–B" xr:uid="{7F7A3E5F-E494-4E53-AFA2-6090ACF71C30}"/>
    <hyperlink ref="A27" location="'Tabell 18 A–C'!A1" display="Tabell 18A–C" xr:uid="{DBC7F323-F882-4354-B415-E6D0531F0197}"/>
    <hyperlink ref="A28" location="'Tabell 19 A–C'!A1" display="Tabell 19 A–C" xr:uid="{E4E1C9E7-6484-4D56-8FD6-CCA5B3E2AF15}"/>
    <hyperlink ref="A29" location="'Tabell 20 A–B'!A1" display="Tabell 20 A–B" xr:uid="{8A071BF8-966F-414E-814F-3F13DF3CA398}"/>
    <hyperlink ref="A30" location="'Tabell 21 A–B'!A1" display="Tabell 21 A–B" xr:uid="{B5FB78D1-4180-4285-B9C7-19DA210C68EE}"/>
    <hyperlink ref="A31" location="'Tabell 22 A–B'!A1" display="Tabell 22 A–B" xr:uid="{54C78278-21BA-4B62-8E65-44CD798BE37F}"/>
    <hyperlink ref="A32" location="'Tabell 23 A–B'!A1" display="Tabell 23 A–B" xr:uid="{B58A4649-0952-4F29-94D0-209C20920AA1}"/>
    <hyperlink ref="A33" location="'Tabell 24 A–B'!A1" display="Tabell 24 A–B" xr:uid="{2A37C8EE-E695-4748-8CE1-81018D090C90}"/>
    <hyperlink ref="A34" location="'Tabell 25 A–C'!A1" display="Tabell 25  A–C" xr:uid="{FF24BBBC-889E-4675-8F78-9A914FDF01C3}"/>
    <hyperlink ref="A35" location="'Tabell 26 A–C'!A1" display="Tabell 26  A–C" xr:uid="{4DD3FD0E-70DB-4AE2-805A-CC80933187E1}"/>
    <hyperlink ref="A36" location="'Tabell 27 A–B'!A1" display="Tabell 27 A–B" xr:uid="{9DAC0F7F-D310-4EF8-B7A6-BCAFF1B1FEB1}"/>
    <hyperlink ref="A37" location="'Tabell 28 A–C'!A1" display="Tabell 28 A–C" xr:uid="{E65D4372-12AE-4ABE-B6A1-EEF69D6EA31C}"/>
    <hyperlink ref="A38" location="'Tabell 29 A–C'!A1" display="Tabell 29 A–C" xr:uid="{9A978C61-2189-4512-9C7F-172717AD5FA9}"/>
    <hyperlink ref="A39" location="'Tabell 30 A–C'!A1" display="Tabell 30 A–C" xr:uid="{8B043D87-3EB6-4D73-8774-B0E827BC1114}"/>
    <hyperlink ref="A40" location="'Tabell 31 A–C'!A1" display="Tabell 31 A–C" xr:uid="{E67DD159-780F-4DA5-A973-F07411A11DDA}"/>
    <hyperlink ref="A41" location="'Tabell 32 A–C'!A1" display="Tabell 32 A–B" xr:uid="{F57FDC96-E168-4404-9199-3B3E4A0B4579}"/>
    <hyperlink ref="A42" location="'Tabell 33'!A1" display="Tabell 33" xr:uid="{7272A86F-98B5-4D0C-A7C0-2DF7CF0B5896}"/>
    <hyperlink ref="A43" location="'Tabell 34A–D'!A1" display="Tabell 34 A–D" xr:uid="{7AA29297-A6DC-4895-9E6E-DC1FE4BC2116}"/>
    <hyperlink ref="A44" location="'Tabell 35 A–B'!A1" display="Tabell 35 A–B" xr:uid="{85FBE778-CEDC-422D-AFDF-EF48A06662C7}"/>
    <hyperlink ref="A45" location="'Tabell 36 A–C'!A1" display="Tabell 36 A–C" xr:uid="{43A0C440-A079-478B-A557-F07F71FA9A8A}"/>
    <hyperlink ref="A46" location="'Tabell 37 A–C'!A1" display="Tabell 37 A–C" xr:uid="{33037F73-FBCD-4C46-B347-5322F1C25E02}"/>
    <hyperlink ref="A47" location="'Tabell 38'!A1" display="Tabell 38" xr:uid="{32A34A70-61C7-49B3-8778-6EA1E9AB0CFE}"/>
    <hyperlink ref="A9" location="Innehållsförteckning!A1" display="Kodlista" xr:uid="{4E3A8413-CC3F-447E-BF32-3290945E69FA}"/>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F6D0A-84AB-4548-8142-77EA8CCF503D}">
  <dimension ref="A1:U72"/>
  <sheetViews>
    <sheetView zoomScale="90" zoomScaleNormal="90" workbookViewId="0">
      <selection activeCell="A64" sqref="A64"/>
    </sheetView>
  </sheetViews>
  <sheetFormatPr defaultColWidth="9.33203125" defaultRowHeight="13.5"/>
  <cols>
    <col min="1" max="1" width="15.5" style="25" customWidth="1"/>
    <col min="2" max="2" width="16.33203125" style="25" bestFit="1" customWidth="1"/>
    <col min="3" max="3" width="15.33203125" style="25" bestFit="1" customWidth="1"/>
    <col min="4" max="4" width="19.83203125" style="25" bestFit="1" customWidth="1"/>
    <col min="5" max="5" width="18.83203125" style="25" bestFit="1" customWidth="1"/>
    <col min="6" max="6" width="18.1640625" style="25" bestFit="1" customWidth="1"/>
    <col min="7" max="7" width="17" style="25" bestFit="1" customWidth="1"/>
    <col min="8" max="8" width="16.1640625" style="25" bestFit="1" customWidth="1"/>
    <col min="9" max="9" width="15" style="25" bestFit="1" customWidth="1"/>
    <col min="10" max="10" width="16.1640625" style="25" bestFit="1" customWidth="1"/>
    <col min="11" max="11" width="15" style="25" bestFit="1" customWidth="1"/>
    <col min="12" max="12" width="16.1640625" style="25" bestFit="1" customWidth="1"/>
    <col min="13" max="13" width="15" style="25" bestFit="1" customWidth="1"/>
    <col min="14" max="14" width="16.1640625" style="25" bestFit="1" customWidth="1"/>
    <col min="15" max="15" width="15" style="25" bestFit="1" customWidth="1"/>
    <col min="16" max="16" width="16.1640625" style="25" bestFit="1" customWidth="1"/>
    <col min="17" max="17" width="15" style="25" bestFit="1" customWidth="1"/>
    <col min="18" max="18" width="16.1640625" style="25" bestFit="1" customWidth="1"/>
    <col min="19" max="19" width="15" style="25" bestFit="1" customWidth="1"/>
    <col min="20" max="20" width="16.1640625" style="25" bestFit="1" customWidth="1"/>
    <col min="21" max="21" width="15" style="25" bestFit="1" customWidth="1"/>
    <col min="22" max="16384" width="9.33203125" style="25"/>
  </cols>
  <sheetData>
    <row r="1" spans="1:13">
      <c r="A1" s="77" t="s">
        <v>1055</v>
      </c>
    </row>
    <row r="2" spans="1:13" ht="17.25" customHeight="1">
      <c r="A2" s="54" t="s">
        <v>469</v>
      </c>
      <c r="B2" s="54"/>
      <c r="C2" s="54"/>
      <c r="D2" s="54"/>
      <c r="E2" s="54"/>
      <c r="F2" s="54"/>
      <c r="G2" s="54"/>
      <c r="H2" s="54"/>
      <c r="I2" s="54"/>
      <c r="J2" s="54"/>
      <c r="K2" s="54"/>
      <c r="L2" s="54"/>
      <c r="M2" s="54"/>
    </row>
    <row r="3" spans="1:13" ht="17.25" customHeight="1">
      <c r="A3" s="52" t="s">
        <v>470</v>
      </c>
      <c r="B3" s="53"/>
      <c r="C3" s="53"/>
      <c r="D3" s="53"/>
      <c r="E3" s="53"/>
      <c r="F3" s="53"/>
      <c r="G3" s="53"/>
      <c r="H3" s="53"/>
      <c r="I3" s="53"/>
      <c r="J3" s="53"/>
      <c r="K3" s="53"/>
      <c r="L3" s="53"/>
      <c r="M3" s="53"/>
    </row>
    <row r="4" spans="1:13" s="126" customFormat="1" ht="15">
      <c r="A4" s="105" t="s">
        <v>385</v>
      </c>
      <c r="B4" s="106" t="s">
        <v>471</v>
      </c>
      <c r="C4" s="108" t="s">
        <v>472</v>
      </c>
      <c r="D4" s="106" t="s">
        <v>473</v>
      </c>
      <c r="E4" s="108" t="s">
        <v>474</v>
      </c>
      <c r="F4" s="106" t="s">
        <v>475</v>
      </c>
      <c r="G4" s="108" t="s">
        <v>476</v>
      </c>
      <c r="H4" s="105"/>
      <c r="I4" s="105"/>
      <c r="J4" s="105"/>
      <c r="K4" s="105"/>
      <c r="L4" s="105"/>
      <c r="M4" s="105"/>
    </row>
    <row r="5" spans="1:13">
      <c r="A5" s="27" t="s">
        <v>380</v>
      </c>
      <c r="B5" s="374">
        <v>54.8</v>
      </c>
      <c r="C5" s="375">
        <v>45.2</v>
      </c>
      <c r="D5" s="374">
        <v>56.1</v>
      </c>
      <c r="E5" s="375">
        <v>43.9</v>
      </c>
      <c r="F5" s="374">
        <v>55.5</v>
      </c>
      <c r="G5" s="375">
        <v>44.5</v>
      </c>
      <c r="H5" s="27"/>
      <c r="I5" s="27"/>
      <c r="J5" s="27"/>
      <c r="K5" s="27"/>
      <c r="L5" s="27"/>
      <c r="M5" s="27"/>
    </row>
    <row r="6" spans="1:13">
      <c r="A6" s="27" t="s">
        <v>366</v>
      </c>
      <c r="B6" s="374">
        <v>48.5</v>
      </c>
      <c r="C6" s="375">
        <v>51.5</v>
      </c>
      <c r="D6" s="374">
        <v>51.1</v>
      </c>
      <c r="E6" s="375">
        <v>48.9</v>
      </c>
      <c r="F6" s="374">
        <v>49.9</v>
      </c>
      <c r="G6" s="375">
        <v>50.1</v>
      </c>
      <c r="H6" s="27"/>
      <c r="I6" s="27"/>
      <c r="J6" s="27"/>
      <c r="K6" s="27"/>
      <c r="L6" s="27"/>
      <c r="M6" s="27"/>
    </row>
    <row r="7" spans="1:13">
      <c r="A7" s="27" t="s">
        <v>367</v>
      </c>
      <c r="B7" s="374">
        <v>45.2</v>
      </c>
      <c r="C7" s="375">
        <v>54.8</v>
      </c>
      <c r="D7" s="374">
        <v>47.1</v>
      </c>
      <c r="E7" s="375">
        <v>52.9</v>
      </c>
      <c r="F7" s="374">
        <v>46.2</v>
      </c>
      <c r="G7" s="375">
        <v>53.8</v>
      </c>
      <c r="H7" s="27"/>
      <c r="I7" s="27"/>
      <c r="J7" s="27"/>
      <c r="K7" s="27"/>
      <c r="L7" s="27"/>
      <c r="M7" s="27"/>
    </row>
    <row r="8" spans="1:13">
      <c r="A8" s="27" t="s">
        <v>368</v>
      </c>
      <c r="B8" s="374">
        <v>39.1</v>
      </c>
      <c r="C8" s="375">
        <v>60.9</v>
      </c>
      <c r="D8" s="374">
        <v>40.6</v>
      </c>
      <c r="E8" s="375">
        <v>59.4</v>
      </c>
      <c r="F8" s="374">
        <v>39.9</v>
      </c>
      <c r="G8" s="375">
        <v>60.1</v>
      </c>
      <c r="H8" s="27"/>
      <c r="I8" s="27"/>
      <c r="J8" s="27"/>
      <c r="K8" s="27"/>
      <c r="L8" s="27"/>
      <c r="M8" s="27"/>
    </row>
    <row r="9" spans="1:13">
      <c r="A9" s="27" t="s">
        <v>369</v>
      </c>
      <c r="B9" s="374">
        <v>36</v>
      </c>
      <c r="C9" s="375">
        <v>64</v>
      </c>
      <c r="D9" s="374">
        <v>37.200000000000003</v>
      </c>
      <c r="E9" s="375">
        <v>62.8</v>
      </c>
      <c r="F9" s="374">
        <v>36.6</v>
      </c>
      <c r="G9" s="375">
        <v>63.4</v>
      </c>
      <c r="H9" s="27"/>
      <c r="I9" s="27"/>
      <c r="J9" s="27"/>
      <c r="K9" s="27"/>
      <c r="L9" s="27"/>
      <c r="M9" s="27"/>
    </row>
    <row r="10" spans="1:13">
      <c r="A10" s="27" t="s">
        <v>370</v>
      </c>
      <c r="B10" s="374">
        <v>34.9</v>
      </c>
      <c r="C10" s="375">
        <v>65.099999999999994</v>
      </c>
      <c r="D10" s="374">
        <v>35.1</v>
      </c>
      <c r="E10" s="375">
        <v>64.900000000000006</v>
      </c>
      <c r="F10" s="374">
        <v>35</v>
      </c>
      <c r="G10" s="375">
        <v>65</v>
      </c>
      <c r="H10" s="27"/>
      <c r="I10" s="27"/>
      <c r="J10" s="27"/>
      <c r="K10" s="27"/>
      <c r="L10" s="27"/>
      <c r="M10" s="27"/>
    </row>
    <row r="11" spans="1:13">
      <c r="A11" s="27" t="s">
        <v>371</v>
      </c>
      <c r="B11" s="374">
        <v>33.6</v>
      </c>
      <c r="C11" s="375">
        <v>66.400000000000006</v>
      </c>
      <c r="D11" s="374">
        <v>32.6</v>
      </c>
      <c r="E11" s="375">
        <v>67.400000000000006</v>
      </c>
      <c r="F11" s="374">
        <v>33.1</v>
      </c>
      <c r="G11" s="375">
        <v>66.900000000000006</v>
      </c>
      <c r="H11" s="27"/>
      <c r="I11" s="27"/>
      <c r="J11" s="27"/>
      <c r="K11" s="27"/>
      <c r="L11" s="27"/>
      <c r="M11" s="27"/>
    </row>
    <row r="12" spans="1:13">
      <c r="A12" s="27" t="s">
        <v>372</v>
      </c>
      <c r="B12" s="374">
        <v>31.2</v>
      </c>
      <c r="C12" s="375">
        <v>68.8</v>
      </c>
      <c r="D12" s="374">
        <v>30.1</v>
      </c>
      <c r="E12" s="375">
        <v>69.900000000000006</v>
      </c>
      <c r="F12" s="374">
        <v>30.6</v>
      </c>
      <c r="G12" s="375">
        <v>69.400000000000006</v>
      </c>
      <c r="H12" s="27"/>
      <c r="I12" s="27"/>
      <c r="J12" s="27"/>
      <c r="K12" s="27"/>
      <c r="L12" s="27"/>
      <c r="M12" s="27"/>
    </row>
    <row r="13" spans="1:13">
      <c r="A13" s="27" t="s">
        <v>373</v>
      </c>
      <c r="B13" s="374">
        <v>28.4</v>
      </c>
      <c r="C13" s="375">
        <v>71.599999999999994</v>
      </c>
      <c r="D13" s="374">
        <v>26.8</v>
      </c>
      <c r="E13" s="375">
        <v>73.2</v>
      </c>
      <c r="F13" s="374">
        <v>27.5</v>
      </c>
      <c r="G13" s="375">
        <v>72.5</v>
      </c>
      <c r="H13" s="27"/>
      <c r="I13" s="27"/>
      <c r="J13" s="27"/>
      <c r="K13" s="27"/>
      <c r="L13" s="27"/>
      <c r="M13" s="27"/>
    </row>
    <row r="14" spans="1:13">
      <c r="A14" s="27" t="s">
        <v>374</v>
      </c>
      <c r="B14" s="374">
        <v>24</v>
      </c>
      <c r="C14" s="375">
        <v>76</v>
      </c>
      <c r="D14" s="374">
        <v>22.9</v>
      </c>
      <c r="E14" s="375">
        <v>77.099999999999994</v>
      </c>
      <c r="F14" s="374">
        <v>23.4</v>
      </c>
      <c r="G14" s="375">
        <v>76.599999999999994</v>
      </c>
      <c r="H14" s="27"/>
      <c r="I14" s="27"/>
      <c r="J14" s="27"/>
      <c r="K14" s="27"/>
      <c r="L14" s="27"/>
      <c r="M14" s="27"/>
    </row>
    <row r="15" spans="1:13">
      <c r="A15" s="27" t="s">
        <v>375</v>
      </c>
      <c r="B15" s="374">
        <v>22.3</v>
      </c>
      <c r="C15" s="375">
        <v>77.7</v>
      </c>
      <c r="D15" s="374">
        <v>21.5</v>
      </c>
      <c r="E15" s="375">
        <v>78.5</v>
      </c>
      <c r="F15" s="374">
        <v>21.8</v>
      </c>
      <c r="G15" s="375">
        <v>78.2</v>
      </c>
      <c r="H15" s="27"/>
      <c r="I15" s="27"/>
      <c r="J15" s="27"/>
      <c r="K15" s="27"/>
      <c r="L15" s="27"/>
      <c r="M15" s="27"/>
    </row>
    <row r="16" spans="1:13">
      <c r="A16" s="27" t="s">
        <v>376</v>
      </c>
      <c r="B16" s="374">
        <v>21.9</v>
      </c>
      <c r="C16" s="375">
        <v>78.099999999999994</v>
      </c>
      <c r="D16" s="374">
        <v>21.8</v>
      </c>
      <c r="E16" s="375">
        <v>78.2</v>
      </c>
      <c r="F16" s="374">
        <v>21.8</v>
      </c>
      <c r="G16" s="375">
        <v>78.2</v>
      </c>
      <c r="H16" s="27"/>
      <c r="I16" s="27"/>
      <c r="J16" s="27"/>
      <c r="K16" s="27"/>
      <c r="L16" s="27"/>
      <c r="M16" s="27"/>
    </row>
    <row r="17" spans="1:7">
      <c r="A17" s="31" t="s">
        <v>377</v>
      </c>
      <c r="B17" s="174">
        <v>22.9</v>
      </c>
      <c r="C17" s="175">
        <v>77.099999999999994</v>
      </c>
      <c r="D17" s="174">
        <v>23.4</v>
      </c>
      <c r="E17" s="175">
        <v>76.599999999999994</v>
      </c>
      <c r="F17" s="174">
        <v>23.2</v>
      </c>
      <c r="G17" s="175">
        <v>76.8</v>
      </c>
    </row>
    <row r="18" spans="1:7">
      <c r="A18" s="25" t="s">
        <v>378</v>
      </c>
      <c r="B18" s="174">
        <v>24.9</v>
      </c>
      <c r="C18" s="175">
        <v>75.099999999999994</v>
      </c>
      <c r="D18" s="174">
        <v>25.7</v>
      </c>
      <c r="E18" s="175">
        <v>74.3</v>
      </c>
      <c r="F18" s="174">
        <v>25.4</v>
      </c>
      <c r="G18" s="175">
        <v>74.599999999999994</v>
      </c>
    </row>
    <row r="19" spans="1:7">
      <c r="A19" s="25" t="s">
        <v>285</v>
      </c>
      <c r="B19" s="176">
        <v>33.9</v>
      </c>
      <c r="C19" s="178">
        <v>66.099999999999994</v>
      </c>
      <c r="D19" s="176">
        <v>33.9</v>
      </c>
      <c r="E19" s="178">
        <v>66.099999999999994</v>
      </c>
      <c r="F19" s="176">
        <v>33.9</v>
      </c>
      <c r="G19" s="178">
        <v>66.099999999999994</v>
      </c>
    </row>
    <row r="20" spans="1:7">
      <c r="A20" s="31" t="s">
        <v>379</v>
      </c>
    </row>
    <row r="21" spans="1:7" ht="17.25">
      <c r="A21" s="49" t="s">
        <v>477</v>
      </c>
    </row>
    <row r="22" spans="1:7" ht="17.25">
      <c r="A22" s="117" t="s">
        <v>478</v>
      </c>
    </row>
    <row r="23" spans="1:7" s="126" customFormat="1" ht="15">
      <c r="A23" s="105" t="s">
        <v>265</v>
      </c>
      <c r="B23" s="105" t="s">
        <v>471</v>
      </c>
      <c r="C23" s="105" t="s">
        <v>472</v>
      </c>
      <c r="D23" s="105" t="s">
        <v>473</v>
      </c>
      <c r="E23" s="105" t="s">
        <v>474</v>
      </c>
      <c r="F23" s="105" t="s">
        <v>475</v>
      </c>
      <c r="G23" s="105" t="s">
        <v>476</v>
      </c>
    </row>
    <row r="24" spans="1:7">
      <c r="A24" s="25" t="s">
        <v>423</v>
      </c>
      <c r="B24" s="174">
        <v>27.5</v>
      </c>
      <c r="C24" s="175">
        <v>72.5</v>
      </c>
      <c r="D24" s="174">
        <v>28.1</v>
      </c>
      <c r="E24" s="175">
        <v>71.900000000000006</v>
      </c>
      <c r="F24" s="174">
        <v>27.8</v>
      </c>
      <c r="G24" s="175">
        <v>72.2</v>
      </c>
    </row>
    <row r="25" spans="1:7">
      <c r="A25" s="25" t="s">
        <v>424</v>
      </c>
      <c r="B25" s="174">
        <v>41.8</v>
      </c>
      <c r="C25" s="175">
        <v>58.2</v>
      </c>
      <c r="D25" s="174">
        <v>42.4</v>
      </c>
      <c r="E25" s="175">
        <v>57.6</v>
      </c>
      <c r="F25" s="174">
        <v>42.1</v>
      </c>
      <c r="G25" s="175">
        <v>57.9</v>
      </c>
    </row>
    <row r="26" spans="1:7">
      <c r="A26" s="25" t="s">
        <v>425</v>
      </c>
      <c r="B26" s="174">
        <v>46.5</v>
      </c>
      <c r="C26" s="175">
        <v>53.5</v>
      </c>
      <c r="D26" s="174">
        <v>46.2</v>
      </c>
      <c r="E26" s="175">
        <v>53.8</v>
      </c>
      <c r="F26" s="174">
        <v>46.4</v>
      </c>
      <c r="G26" s="175">
        <v>53.6</v>
      </c>
    </row>
    <row r="27" spans="1:7">
      <c r="A27" s="25" t="s">
        <v>426</v>
      </c>
      <c r="B27" s="174">
        <v>24</v>
      </c>
      <c r="C27" s="175">
        <v>76</v>
      </c>
      <c r="D27" s="174">
        <v>25</v>
      </c>
      <c r="E27" s="175">
        <v>75</v>
      </c>
      <c r="F27" s="174">
        <v>24.5</v>
      </c>
      <c r="G27" s="175">
        <v>75.5</v>
      </c>
    </row>
    <row r="28" spans="1:7">
      <c r="A28" s="25" t="s">
        <v>427</v>
      </c>
      <c r="B28" s="174">
        <v>46</v>
      </c>
      <c r="C28" s="175">
        <v>54</v>
      </c>
      <c r="D28" s="174">
        <v>44.4</v>
      </c>
      <c r="E28" s="175">
        <v>55.6</v>
      </c>
      <c r="F28" s="174">
        <v>45.1</v>
      </c>
      <c r="G28" s="175">
        <v>54.9</v>
      </c>
    </row>
    <row r="29" spans="1:7">
      <c r="A29" s="25" t="s">
        <v>428</v>
      </c>
      <c r="B29" s="174">
        <v>35.6</v>
      </c>
      <c r="C29" s="175">
        <v>64.400000000000006</v>
      </c>
      <c r="D29" s="174">
        <v>36.200000000000003</v>
      </c>
      <c r="E29" s="175">
        <v>63.8</v>
      </c>
      <c r="F29" s="174">
        <v>35.9</v>
      </c>
      <c r="G29" s="175">
        <v>64.099999999999994</v>
      </c>
    </row>
    <row r="30" spans="1:7">
      <c r="A30" s="25" t="s">
        <v>429</v>
      </c>
      <c r="B30" s="174">
        <v>36.6</v>
      </c>
      <c r="C30" s="175">
        <v>63.4</v>
      </c>
      <c r="D30" s="174">
        <v>36.4</v>
      </c>
      <c r="E30" s="175">
        <v>63.6</v>
      </c>
      <c r="F30" s="174">
        <v>36.5</v>
      </c>
      <c r="G30" s="175">
        <v>63.5</v>
      </c>
    </row>
    <row r="31" spans="1:7">
      <c r="A31" s="25" t="s">
        <v>430</v>
      </c>
      <c r="B31" s="174">
        <v>32.9</v>
      </c>
      <c r="C31" s="175">
        <v>67.099999999999994</v>
      </c>
      <c r="D31" s="174">
        <v>31.9</v>
      </c>
      <c r="E31" s="175">
        <v>68.099999999999994</v>
      </c>
      <c r="F31" s="174">
        <v>32.299999999999997</v>
      </c>
      <c r="G31" s="175">
        <v>67.7</v>
      </c>
    </row>
    <row r="32" spans="1:7">
      <c r="A32" s="25" t="s">
        <v>431</v>
      </c>
      <c r="B32" s="174">
        <v>37</v>
      </c>
      <c r="C32" s="175">
        <v>63</v>
      </c>
      <c r="D32" s="174">
        <v>34.799999999999997</v>
      </c>
      <c r="E32" s="175">
        <v>65.2</v>
      </c>
      <c r="F32" s="174">
        <v>35.9</v>
      </c>
      <c r="G32" s="175">
        <v>64.099999999999994</v>
      </c>
    </row>
    <row r="33" spans="1:7">
      <c r="A33" s="25" t="s">
        <v>432</v>
      </c>
      <c r="B33" s="174">
        <v>27.9</v>
      </c>
      <c r="C33" s="175">
        <v>72.099999999999994</v>
      </c>
      <c r="D33" s="174">
        <v>28.3</v>
      </c>
      <c r="E33" s="175">
        <v>71.7</v>
      </c>
      <c r="F33" s="174">
        <v>28.1</v>
      </c>
      <c r="G33" s="175">
        <v>71.900000000000006</v>
      </c>
    </row>
    <row r="34" spans="1:7">
      <c r="A34" s="25" t="s">
        <v>433</v>
      </c>
      <c r="B34" s="174">
        <v>25.9</v>
      </c>
      <c r="C34" s="175">
        <v>74.099999999999994</v>
      </c>
      <c r="D34" s="174">
        <v>25.3</v>
      </c>
      <c r="E34" s="175">
        <v>74.7</v>
      </c>
      <c r="F34" s="174">
        <v>25.6</v>
      </c>
      <c r="G34" s="175">
        <v>74.400000000000006</v>
      </c>
    </row>
    <row r="35" spans="1:7">
      <c r="A35" s="25" t="s">
        <v>434</v>
      </c>
      <c r="B35" s="174">
        <v>44.5</v>
      </c>
      <c r="C35" s="175">
        <v>55.5</v>
      </c>
      <c r="D35" s="174">
        <v>45.2</v>
      </c>
      <c r="E35" s="175">
        <v>54.8</v>
      </c>
      <c r="F35" s="174">
        <v>44.9</v>
      </c>
      <c r="G35" s="175">
        <v>55.1</v>
      </c>
    </row>
    <row r="36" spans="1:7">
      <c r="A36" s="25" t="s">
        <v>435</v>
      </c>
      <c r="B36" s="174">
        <v>49.3</v>
      </c>
      <c r="C36" s="175">
        <v>50.7</v>
      </c>
      <c r="D36" s="174">
        <v>47.2</v>
      </c>
      <c r="E36" s="175">
        <v>52.8</v>
      </c>
      <c r="F36" s="174">
        <v>48.2</v>
      </c>
      <c r="G36" s="175">
        <v>51.8</v>
      </c>
    </row>
    <row r="37" spans="1:7">
      <c r="A37" s="25" t="s">
        <v>436</v>
      </c>
      <c r="B37" s="174">
        <v>36.200000000000003</v>
      </c>
      <c r="C37" s="175">
        <v>63.8</v>
      </c>
      <c r="D37" s="174">
        <v>37</v>
      </c>
      <c r="E37" s="175">
        <v>63</v>
      </c>
      <c r="F37" s="174">
        <v>36.6</v>
      </c>
      <c r="G37" s="175">
        <v>63.4</v>
      </c>
    </row>
    <row r="38" spans="1:7">
      <c r="A38" s="25" t="s">
        <v>437</v>
      </c>
      <c r="B38" s="174">
        <v>32.5</v>
      </c>
      <c r="C38" s="175">
        <v>67.5</v>
      </c>
      <c r="D38" s="174">
        <v>32.5</v>
      </c>
      <c r="E38" s="175">
        <v>67.5</v>
      </c>
      <c r="F38" s="174">
        <v>32.5</v>
      </c>
      <c r="G38" s="175">
        <v>67.5</v>
      </c>
    </row>
    <row r="39" spans="1:7">
      <c r="A39" s="25" t="s">
        <v>438</v>
      </c>
      <c r="B39" s="174">
        <v>25.6</v>
      </c>
      <c r="C39" s="175">
        <v>74.400000000000006</v>
      </c>
      <c r="D39" s="174">
        <v>24.6</v>
      </c>
      <c r="E39" s="175">
        <v>75.400000000000006</v>
      </c>
      <c r="F39" s="174">
        <v>25.1</v>
      </c>
      <c r="G39" s="175">
        <v>74.900000000000006</v>
      </c>
    </row>
    <row r="40" spans="1:7">
      <c r="A40" s="25" t="s">
        <v>439</v>
      </c>
      <c r="B40" s="174">
        <v>47.8</v>
      </c>
      <c r="C40" s="175">
        <v>52.2</v>
      </c>
      <c r="D40" s="174">
        <v>46.1</v>
      </c>
      <c r="E40" s="175">
        <v>53.9</v>
      </c>
      <c r="F40" s="174">
        <v>46.9</v>
      </c>
      <c r="G40" s="175">
        <v>53.1</v>
      </c>
    </row>
    <row r="41" spans="1:7">
      <c r="A41" s="25" t="s">
        <v>440</v>
      </c>
      <c r="B41" s="174">
        <v>22.1</v>
      </c>
      <c r="C41" s="175">
        <v>77.900000000000006</v>
      </c>
      <c r="D41" s="174">
        <v>23.2</v>
      </c>
      <c r="E41" s="175">
        <v>76.8</v>
      </c>
      <c r="F41" s="174">
        <v>22.7</v>
      </c>
      <c r="G41" s="175">
        <v>77.3</v>
      </c>
    </row>
    <row r="42" spans="1:7">
      <c r="A42" s="25" t="s">
        <v>441</v>
      </c>
      <c r="B42" s="174">
        <v>20.7</v>
      </c>
      <c r="C42" s="175">
        <v>79.3</v>
      </c>
      <c r="D42" s="174">
        <v>20.399999999999999</v>
      </c>
      <c r="E42" s="175">
        <v>79.599999999999994</v>
      </c>
      <c r="F42" s="174">
        <v>20.5</v>
      </c>
      <c r="G42" s="175">
        <v>79.5</v>
      </c>
    </row>
    <row r="43" spans="1:7">
      <c r="A43" s="25" t="s">
        <v>442</v>
      </c>
      <c r="B43" s="174">
        <v>27.3</v>
      </c>
      <c r="C43" s="175">
        <v>72.7</v>
      </c>
      <c r="D43" s="174">
        <v>27.9</v>
      </c>
      <c r="E43" s="175">
        <v>72.099999999999994</v>
      </c>
      <c r="F43" s="174">
        <v>27.6</v>
      </c>
      <c r="G43" s="175">
        <v>72.400000000000006</v>
      </c>
    </row>
    <row r="44" spans="1:7">
      <c r="A44" s="25" t="s">
        <v>443</v>
      </c>
      <c r="B44" s="174">
        <v>20.399999999999999</v>
      </c>
      <c r="C44" s="175">
        <v>79.599999999999994</v>
      </c>
      <c r="D44" s="174">
        <v>18.600000000000001</v>
      </c>
      <c r="E44" s="175">
        <v>81.400000000000006</v>
      </c>
      <c r="F44" s="174">
        <v>19.5</v>
      </c>
      <c r="G44" s="175">
        <v>80.5</v>
      </c>
    </row>
    <row r="45" spans="1:7">
      <c r="A45" s="25" t="s">
        <v>271</v>
      </c>
      <c r="B45" s="176">
        <v>33.9</v>
      </c>
      <c r="C45" s="178">
        <v>66.099999999999994</v>
      </c>
      <c r="D45" s="176">
        <v>33.9</v>
      </c>
      <c r="E45" s="178">
        <v>66.099999999999994</v>
      </c>
      <c r="F45" s="176">
        <v>33.9</v>
      </c>
      <c r="G45" s="178">
        <v>66.099999999999994</v>
      </c>
    </row>
    <row r="46" spans="1:7">
      <c r="A46" s="31" t="s">
        <v>379</v>
      </c>
    </row>
    <row r="47" spans="1:7" ht="17.25">
      <c r="A47" s="49" t="s">
        <v>479</v>
      </c>
    </row>
    <row r="48" spans="1:7" ht="17.25">
      <c r="A48" s="117" t="s">
        <v>480</v>
      </c>
    </row>
    <row r="49" spans="1:21" s="125" customFormat="1" ht="15">
      <c r="A49" s="125" t="s">
        <v>265</v>
      </c>
      <c r="B49" s="125" t="s">
        <v>481</v>
      </c>
      <c r="C49" s="125" t="s">
        <v>482</v>
      </c>
      <c r="D49" s="125" t="s">
        <v>483</v>
      </c>
      <c r="E49" s="125" t="s">
        <v>484</v>
      </c>
      <c r="F49" s="125" t="s">
        <v>485</v>
      </c>
      <c r="G49" s="125" t="s">
        <v>486</v>
      </c>
      <c r="H49" s="125" t="s">
        <v>487</v>
      </c>
      <c r="I49" s="125" t="s">
        <v>488</v>
      </c>
      <c r="J49" s="125" t="s">
        <v>489</v>
      </c>
      <c r="K49" s="125" t="s">
        <v>490</v>
      </c>
      <c r="L49" s="125" t="s">
        <v>491</v>
      </c>
      <c r="M49" s="125" t="s">
        <v>492</v>
      </c>
      <c r="N49" s="125" t="s">
        <v>493</v>
      </c>
      <c r="O49" s="125" t="s">
        <v>494</v>
      </c>
      <c r="P49" s="125" t="s">
        <v>495</v>
      </c>
      <c r="Q49" s="125" t="s">
        <v>496</v>
      </c>
      <c r="R49" s="125" t="s">
        <v>497</v>
      </c>
      <c r="S49" s="125" t="s">
        <v>498</v>
      </c>
      <c r="T49" s="125" t="s">
        <v>499</v>
      </c>
      <c r="U49" s="125" t="s">
        <v>500</v>
      </c>
    </row>
    <row r="50" spans="1:21">
      <c r="A50" s="25" t="s">
        <v>423</v>
      </c>
      <c r="B50" s="99">
        <v>31.4</v>
      </c>
      <c r="C50" s="101">
        <v>68.599999999999994</v>
      </c>
      <c r="D50" s="99">
        <v>31.5</v>
      </c>
      <c r="E50" s="101">
        <v>68.5</v>
      </c>
      <c r="F50" s="99">
        <v>31.5</v>
      </c>
      <c r="G50" s="101">
        <v>68.5</v>
      </c>
      <c r="H50" s="99">
        <v>30.5</v>
      </c>
      <c r="I50" s="101">
        <v>69.5</v>
      </c>
      <c r="J50" s="99">
        <v>29.5</v>
      </c>
      <c r="K50" s="101">
        <v>70.5</v>
      </c>
      <c r="L50" s="99">
        <v>27.5</v>
      </c>
      <c r="M50" s="101">
        <v>72.5</v>
      </c>
      <c r="N50" s="99">
        <v>28</v>
      </c>
      <c r="O50" s="101">
        <v>72</v>
      </c>
      <c r="P50" s="99">
        <v>25.9</v>
      </c>
      <c r="Q50" s="101">
        <v>74.099999999999994</v>
      </c>
      <c r="R50" s="99">
        <v>26.7</v>
      </c>
      <c r="S50" s="101">
        <v>73.3</v>
      </c>
      <c r="T50" s="99">
        <v>27.8</v>
      </c>
      <c r="U50" s="101">
        <v>72.2</v>
      </c>
    </row>
    <row r="51" spans="1:21">
      <c r="A51" s="25" t="s">
        <v>424</v>
      </c>
      <c r="B51" s="99">
        <v>46.3</v>
      </c>
      <c r="C51" s="101">
        <v>53.7</v>
      </c>
      <c r="D51" s="99">
        <v>47.2</v>
      </c>
      <c r="E51" s="101">
        <v>52.8</v>
      </c>
      <c r="F51" s="99">
        <v>46.7</v>
      </c>
      <c r="G51" s="101">
        <v>53.3</v>
      </c>
      <c r="H51" s="99">
        <v>47.3</v>
      </c>
      <c r="I51" s="101">
        <v>52.7</v>
      </c>
      <c r="J51" s="99">
        <v>46.4</v>
      </c>
      <c r="K51" s="101">
        <v>53.6</v>
      </c>
      <c r="L51" s="99">
        <v>45.4</v>
      </c>
      <c r="M51" s="101">
        <v>54.6</v>
      </c>
      <c r="N51" s="99">
        <v>44.5</v>
      </c>
      <c r="O51" s="101">
        <v>55.5</v>
      </c>
      <c r="P51" s="99">
        <v>41.7</v>
      </c>
      <c r="Q51" s="101">
        <v>58.3</v>
      </c>
      <c r="R51" s="99">
        <v>42</v>
      </c>
      <c r="S51" s="101">
        <v>58</v>
      </c>
      <c r="T51" s="99">
        <v>42.1</v>
      </c>
      <c r="U51" s="101">
        <v>57.9</v>
      </c>
    </row>
    <row r="52" spans="1:21">
      <c r="A52" s="25" t="s">
        <v>425</v>
      </c>
      <c r="B52" s="99">
        <v>47.7</v>
      </c>
      <c r="C52" s="101">
        <v>52.3</v>
      </c>
      <c r="D52" s="99">
        <v>47.6</v>
      </c>
      <c r="E52" s="101">
        <v>52.4</v>
      </c>
      <c r="F52" s="99">
        <v>49</v>
      </c>
      <c r="G52" s="101">
        <v>51</v>
      </c>
      <c r="H52" s="99">
        <v>47.2</v>
      </c>
      <c r="I52" s="101">
        <v>52.8</v>
      </c>
      <c r="J52" s="99">
        <v>47.1</v>
      </c>
      <c r="K52" s="101">
        <v>52.9</v>
      </c>
      <c r="L52" s="99">
        <v>50.5</v>
      </c>
      <c r="M52" s="101">
        <v>49.5</v>
      </c>
      <c r="N52" s="99">
        <v>46.2</v>
      </c>
      <c r="O52" s="101">
        <v>53.8</v>
      </c>
      <c r="P52" s="99">
        <v>47.2</v>
      </c>
      <c r="Q52" s="101">
        <v>52.8</v>
      </c>
      <c r="R52" s="99">
        <v>46.3</v>
      </c>
      <c r="S52" s="101">
        <v>53.7</v>
      </c>
      <c r="T52" s="99">
        <v>46.4</v>
      </c>
      <c r="U52" s="101">
        <v>53.6</v>
      </c>
    </row>
    <row r="53" spans="1:21">
      <c r="A53" s="25" t="s">
        <v>426</v>
      </c>
      <c r="B53" s="99">
        <v>40.799999999999997</v>
      </c>
      <c r="C53" s="101">
        <v>59.2</v>
      </c>
      <c r="D53" s="99">
        <v>41.2</v>
      </c>
      <c r="E53" s="101">
        <v>58.8</v>
      </c>
      <c r="F53" s="99">
        <v>39.9</v>
      </c>
      <c r="G53" s="101">
        <v>60.1</v>
      </c>
      <c r="H53" s="99">
        <v>38.5</v>
      </c>
      <c r="I53" s="101">
        <v>61.5</v>
      </c>
      <c r="J53" s="99">
        <v>36</v>
      </c>
      <c r="K53" s="101">
        <v>64</v>
      </c>
      <c r="L53" s="99">
        <v>29.9</v>
      </c>
      <c r="M53" s="101">
        <v>70.099999999999994</v>
      </c>
      <c r="N53" s="99">
        <v>29.6</v>
      </c>
      <c r="O53" s="101">
        <v>70.400000000000006</v>
      </c>
      <c r="P53" s="99">
        <v>28.5</v>
      </c>
      <c r="Q53" s="101">
        <v>71.5</v>
      </c>
      <c r="R53" s="99">
        <v>26.4</v>
      </c>
      <c r="S53" s="101">
        <v>73.599999999999994</v>
      </c>
      <c r="T53" s="99">
        <v>24.5</v>
      </c>
      <c r="U53" s="101">
        <v>75.5</v>
      </c>
    </row>
    <row r="54" spans="1:21">
      <c r="A54" s="25" t="s">
        <v>427</v>
      </c>
      <c r="B54" s="99">
        <v>50.6</v>
      </c>
      <c r="C54" s="101">
        <v>49.4</v>
      </c>
      <c r="D54" s="99">
        <v>49.6</v>
      </c>
      <c r="E54" s="101">
        <v>50.4</v>
      </c>
      <c r="F54" s="99">
        <v>49.4</v>
      </c>
      <c r="G54" s="101">
        <v>50.6</v>
      </c>
      <c r="H54" s="99">
        <v>48.3</v>
      </c>
      <c r="I54" s="101">
        <v>51.7</v>
      </c>
      <c r="J54" s="99">
        <v>47.8</v>
      </c>
      <c r="K54" s="101">
        <v>52.2</v>
      </c>
      <c r="L54" s="99">
        <v>48.1</v>
      </c>
      <c r="M54" s="101">
        <v>51.9</v>
      </c>
      <c r="N54" s="99">
        <v>44.7</v>
      </c>
      <c r="O54" s="101">
        <v>55.3</v>
      </c>
      <c r="P54" s="99">
        <v>43</v>
      </c>
      <c r="Q54" s="101">
        <v>57</v>
      </c>
      <c r="R54" s="99">
        <v>44.1</v>
      </c>
      <c r="S54" s="101">
        <v>55.9</v>
      </c>
      <c r="T54" s="99">
        <v>45.1</v>
      </c>
      <c r="U54" s="101">
        <v>54.9</v>
      </c>
    </row>
    <row r="55" spans="1:21">
      <c r="A55" s="25" t="s">
        <v>428</v>
      </c>
      <c r="B55" s="99">
        <v>35.700000000000003</v>
      </c>
      <c r="C55" s="101">
        <v>64.3</v>
      </c>
      <c r="D55" s="99">
        <v>35.299999999999997</v>
      </c>
      <c r="E55" s="101">
        <v>64.7</v>
      </c>
      <c r="F55" s="99">
        <v>35</v>
      </c>
      <c r="G55" s="101">
        <v>65</v>
      </c>
      <c r="H55" s="99">
        <v>36.1</v>
      </c>
      <c r="I55" s="101">
        <v>63.9</v>
      </c>
      <c r="J55" s="99">
        <v>36.299999999999997</v>
      </c>
      <c r="K55" s="101">
        <v>63.7</v>
      </c>
      <c r="L55" s="99">
        <v>38.4</v>
      </c>
      <c r="M55" s="101">
        <v>61.6</v>
      </c>
      <c r="N55" s="99">
        <v>37.4</v>
      </c>
      <c r="O55" s="101">
        <v>62.6</v>
      </c>
      <c r="P55" s="99">
        <v>35.5</v>
      </c>
      <c r="Q55" s="101">
        <v>64.5</v>
      </c>
      <c r="R55" s="99">
        <v>35.700000000000003</v>
      </c>
      <c r="S55" s="101">
        <v>64.3</v>
      </c>
      <c r="T55" s="99">
        <v>35.9</v>
      </c>
      <c r="U55" s="101">
        <v>64.099999999999994</v>
      </c>
    </row>
    <row r="56" spans="1:21">
      <c r="A56" s="25" t="s">
        <v>429</v>
      </c>
      <c r="B56" s="99">
        <v>45.6</v>
      </c>
      <c r="C56" s="101">
        <v>54.4</v>
      </c>
      <c r="D56" s="99">
        <v>46</v>
      </c>
      <c r="E56" s="101">
        <v>54</v>
      </c>
      <c r="F56" s="99">
        <v>46</v>
      </c>
      <c r="G56" s="101">
        <v>54</v>
      </c>
      <c r="H56" s="99">
        <v>46.4</v>
      </c>
      <c r="I56" s="101">
        <v>53.6</v>
      </c>
      <c r="J56" s="99">
        <v>44.6</v>
      </c>
      <c r="K56" s="101">
        <v>55.4</v>
      </c>
      <c r="L56" s="99">
        <v>41.6</v>
      </c>
      <c r="M56" s="101">
        <v>58.4</v>
      </c>
      <c r="N56" s="99">
        <v>41.4</v>
      </c>
      <c r="O56" s="101">
        <v>58.6</v>
      </c>
      <c r="P56" s="99">
        <v>38.799999999999997</v>
      </c>
      <c r="Q56" s="101">
        <v>61.2</v>
      </c>
      <c r="R56" s="99">
        <v>37.4</v>
      </c>
      <c r="S56" s="101">
        <v>62.6</v>
      </c>
      <c r="T56" s="99">
        <v>36.5</v>
      </c>
      <c r="U56" s="101">
        <v>63.5</v>
      </c>
    </row>
    <row r="57" spans="1:21">
      <c r="A57" s="25" t="s">
        <v>430</v>
      </c>
      <c r="B57" s="99">
        <v>44</v>
      </c>
      <c r="C57" s="101">
        <v>56</v>
      </c>
      <c r="D57" s="99">
        <v>41.5</v>
      </c>
      <c r="E57" s="101">
        <v>58.5</v>
      </c>
      <c r="F57" s="99">
        <v>41.4</v>
      </c>
      <c r="G57" s="101">
        <v>58.6</v>
      </c>
      <c r="H57" s="99">
        <v>39.5</v>
      </c>
      <c r="I57" s="101">
        <v>60.5</v>
      </c>
      <c r="J57" s="99">
        <v>40.1</v>
      </c>
      <c r="K57" s="101">
        <v>59.9</v>
      </c>
      <c r="L57" s="99">
        <v>45.7</v>
      </c>
      <c r="M57" s="101">
        <v>54.3</v>
      </c>
      <c r="N57" s="99">
        <v>40.9</v>
      </c>
      <c r="O57" s="101">
        <v>59.1</v>
      </c>
      <c r="P57" s="99">
        <v>39.200000000000003</v>
      </c>
      <c r="Q57" s="101">
        <v>60.8</v>
      </c>
      <c r="R57" s="99">
        <v>37.9</v>
      </c>
      <c r="S57" s="101">
        <v>62.1</v>
      </c>
      <c r="T57" s="99">
        <v>32.299999999999997</v>
      </c>
      <c r="U57" s="101">
        <v>67.7</v>
      </c>
    </row>
    <row r="58" spans="1:21">
      <c r="A58" s="25" t="s">
        <v>431</v>
      </c>
      <c r="B58" s="99">
        <v>45.6</v>
      </c>
      <c r="C58" s="101">
        <v>54.4</v>
      </c>
      <c r="D58" s="99">
        <v>46</v>
      </c>
      <c r="E58" s="101">
        <v>54</v>
      </c>
      <c r="F58" s="99">
        <v>45</v>
      </c>
      <c r="G58" s="101">
        <v>55</v>
      </c>
      <c r="H58" s="99">
        <v>44</v>
      </c>
      <c r="I58" s="101">
        <v>56</v>
      </c>
      <c r="J58" s="99">
        <v>42.4</v>
      </c>
      <c r="K58" s="101">
        <v>57.6</v>
      </c>
      <c r="L58" s="99">
        <v>37.9</v>
      </c>
      <c r="M58" s="101">
        <v>62.1</v>
      </c>
      <c r="N58" s="99">
        <v>40.299999999999997</v>
      </c>
      <c r="O58" s="101">
        <v>59.7</v>
      </c>
      <c r="P58" s="99">
        <v>36.700000000000003</v>
      </c>
      <c r="Q58" s="101">
        <v>63.3</v>
      </c>
      <c r="R58" s="99">
        <v>36.6</v>
      </c>
      <c r="S58" s="101">
        <v>63.4</v>
      </c>
      <c r="T58" s="99">
        <v>35.9</v>
      </c>
      <c r="U58" s="101">
        <v>64.099999999999994</v>
      </c>
    </row>
    <row r="59" spans="1:21">
      <c r="A59" s="25" t="s">
        <v>432</v>
      </c>
      <c r="B59" s="99">
        <v>35.799999999999997</v>
      </c>
      <c r="C59" s="101">
        <v>64.2</v>
      </c>
      <c r="D59" s="99">
        <v>35.9</v>
      </c>
      <c r="E59" s="101">
        <v>64.099999999999994</v>
      </c>
      <c r="F59" s="99">
        <v>35.799999999999997</v>
      </c>
      <c r="G59" s="101">
        <v>64.2</v>
      </c>
      <c r="H59" s="99">
        <v>35.6</v>
      </c>
      <c r="I59" s="101">
        <v>64.400000000000006</v>
      </c>
      <c r="J59" s="99">
        <v>33.5</v>
      </c>
      <c r="K59" s="101">
        <v>66.5</v>
      </c>
      <c r="L59" s="99">
        <v>28</v>
      </c>
      <c r="M59" s="101">
        <v>72</v>
      </c>
      <c r="N59" s="99">
        <v>29.9</v>
      </c>
      <c r="O59" s="101">
        <v>70.099999999999994</v>
      </c>
      <c r="P59" s="99">
        <v>27.4</v>
      </c>
      <c r="Q59" s="101">
        <v>72.599999999999994</v>
      </c>
      <c r="R59" s="99">
        <v>28.1</v>
      </c>
      <c r="S59" s="101">
        <v>71.900000000000006</v>
      </c>
      <c r="T59" s="99">
        <v>28.1</v>
      </c>
      <c r="U59" s="101">
        <v>71.900000000000006</v>
      </c>
    </row>
    <row r="60" spans="1:21">
      <c r="A60" s="25" t="s">
        <v>433</v>
      </c>
      <c r="B60" s="99">
        <v>32.1</v>
      </c>
      <c r="C60" s="101">
        <v>67.900000000000006</v>
      </c>
      <c r="D60" s="99">
        <v>31.3</v>
      </c>
      <c r="E60" s="101">
        <v>68.7</v>
      </c>
      <c r="F60" s="99">
        <v>31</v>
      </c>
      <c r="G60" s="101">
        <v>69</v>
      </c>
      <c r="H60" s="99">
        <v>31.2</v>
      </c>
      <c r="I60" s="101">
        <v>68.8</v>
      </c>
      <c r="J60" s="99">
        <v>31.5</v>
      </c>
      <c r="K60" s="101">
        <v>68.5</v>
      </c>
      <c r="L60" s="99">
        <v>31.5</v>
      </c>
      <c r="M60" s="101">
        <v>68.5</v>
      </c>
      <c r="N60" s="99">
        <v>29.2</v>
      </c>
      <c r="O60" s="101">
        <v>70.8</v>
      </c>
      <c r="P60" s="99">
        <v>27.3</v>
      </c>
      <c r="Q60" s="101">
        <v>72.7</v>
      </c>
      <c r="R60" s="99">
        <v>27.4</v>
      </c>
      <c r="S60" s="101">
        <v>72.599999999999994</v>
      </c>
      <c r="T60" s="99">
        <v>25.6</v>
      </c>
      <c r="U60" s="101">
        <v>74.400000000000006</v>
      </c>
    </row>
    <row r="61" spans="1:21">
      <c r="A61" s="25" t="s">
        <v>434</v>
      </c>
      <c r="B61" s="99">
        <v>47.2</v>
      </c>
      <c r="C61" s="101">
        <v>52.8</v>
      </c>
      <c r="D61" s="99">
        <v>48</v>
      </c>
      <c r="E61" s="101">
        <v>52</v>
      </c>
      <c r="F61" s="99">
        <v>48</v>
      </c>
      <c r="G61" s="101">
        <v>52</v>
      </c>
      <c r="H61" s="99">
        <v>48</v>
      </c>
      <c r="I61" s="101">
        <v>52</v>
      </c>
      <c r="J61" s="99">
        <v>47.4</v>
      </c>
      <c r="K61" s="101">
        <v>52.6</v>
      </c>
      <c r="L61" s="99">
        <v>49.7</v>
      </c>
      <c r="M61" s="101">
        <v>50.3</v>
      </c>
      <c r="N61" s="99">
        <v>46.3</v>
      </c>
      <c r="O61" s="101">
        <v>53.7</v>
      </c>
      <c r="P61" s="99">
        <v>45.5</v>
      </c>
      <c r="Q61" s="101">
        <v>54.5</v>
      </c>
      <c r="R61" s="99">
        <v>44.6</v>
      </c>
      <c r="S61" s="101">
        <v>55.4</v>
      </c>
      <c r="T61" s="99">
        <v>44.9</v>
      </c>
      <c r="U61" s="101">
        <v>55.1</v>
      </c>
    </row>
    <row r="62" spans="1:21">
      <c r="A62" s="25" t="s">
        <v>435</v>
      </c>
      <c r="B62" s="99">
        <v>49.3</v>
      </c>
      <c r="C62" s="101">
        <v>50.7</v>
      </c>
      <c r="D62" s="99">
        <v>48.6</v>
      </c>
      <c r="E62" s="101">
        <v>51.4</v>
      </c>
      <c r="F62" s="99">
        <v>49.2</v>
      </c>
      <c r="G62" s="101">
        <v>50.8</v>
      </c>
      <c r="H62" s="99">
        <v>48.6</v>
      </c>
      <c r="I62" s="101">
        <v>51.4</v>
      </c>
      <c r="J62" s="99">
        <v>48.8</v>
      </c>
      <c r="K62" s="101">
        <v>51.2</v>
      </c>
      <c r="L62" s="99">
        <v>48.2</v>
      </c>
      <c r="M62" s="101">
        <v>51.8</v>
      </c>
      <c r="N62" s="99">
        <v>47.2</v>
      </c>
      <c r="O62" s="101">
        <v>52.8</v>
      </c>
      <c r="P62" s="99">
        <v>47.1</v>
      </c>
      <c r="Q62" s="101">
        <v>52.9</v>
      </c>
      <c r="R62" s="99">
        <v>48.8</v>
      </c>
      <c r="S62" s="101">
        <v>51.2</v>
      </c>
      <c r="T62" s="99">
        <v>48.2</v>
      </c>
      <c r="U62" s="101">
        <v>51.8</v>
      </c>
    </row>
    <row r="63" spans="1:21">
      <c r="A63" s="25" t="s">
        <v>436</v>
      </c>
      <c r="B63" s="99">
        <v>46.2</v>
      </c>
      <c r="C63" s="101">
        <v>53.8</v>
      </c>
      <c r="D63" s="99">
        <v>44.3</v>
      </c>
      <c r="E63" s="101">
        <v>55.7</v>
      </c>
      <c r="F63" s="99">
        <v>44.3</v>
      </c>
      <c r="G63" s="101">
        <v>55.7</v>
      </c>
      <c r="H63" s="99">
        <v>45.9</v>
      </c>
      <c r="I63" s="101">
        <v>54.1</v>
      </c>
      <c r="J63" s="99">
        <v>43.7</v>
      </c>
      <c r="K63" s="101">
        <v>56.3</v>
      </c>
      <c r="L63" s="99">
        <v>46.9</v>
      </c>
      <c r="M63" s="101">
        <v>53.1</v>
      </c>
      <c r="N63" s="99">
        <v>40.700000000000003</v>
      </c>
      <c r="O63" s="101">
        <v>59.3</v>
      </c>
      <c r="P63" s="99">
        <v>37</v>
      </c>
      <c r="Q63" s="101">
        <v>63</v>
      </c>
      <c r="R63" s="99">
        <v>36.200000000000003</v>
      </c>
      <c r="S63" s="101">
        <v>63.8</v>
      </c>
      <c r="T63" s="99">
        <v>36.6</v>
      </c>
      <c r="U63" s="101">
        <v>63.4</v>
      </c>
    </row>
    <row r="64" spans="1:21">
      <c r="A64" s="25" t="s">
        <v>437</v>
      </c>
      <c r="B64" s="99">
        <v>42</v>
      </c>
      <c r="C64" s="101">
        <v>58</v>
      </c>
      <c r="D64" s="99">
        <v>41</v>
      </c>
      <c r="E64" s="101">
        <v>59</v>
      </c>
      <c r="F64" s="99">
        <v>39.9</v>
      </c>
      <c r="G64" s="101">
        <v>60.1</v>
      </c>
      <c r="H64" s="99">
        <v>39.200000000000003</v>
      </c>
      <c r="I64" s="101">
        <v>60.8</v>
      </c>
      <c r="J64" s="99">
        <v>37</v>
      </c>
      <c r="K64" s="101">
        <v>63</v>
      </c>
      <c r="L64" s="99">
        <v>37.9</v>
      </c>
      <c r="M64" s="101">
        <v>62.1</v>
      </c>
      <c r="N64" s="99">
        <v>36</v>
      </c>
      <c r="O64" s="101">
        <v>64</v>
      </c>
      <c r="P64" s="99">
        <v>34.5</v>
      </c>
      <c r="Q64" s="101">
        <v>65.5</v>
      </c>
      <c r="R64" s="99">
        <v>32.799999999999997</v>
      </c>
      <c r="S64" s="101">
        <v>67.2</v>
      </c>
      <c r="T64" s="99">
        <v>32.5</v>
      </c>
      <c r="U64" s="101">
        <v>67.5</v>
      </c>
    </row>
    <row r="65" spans="1:21">
      <c r="A65" s="25" t="s">
        <v>438</v>
      </c>
      <c r="B65" s="99">
        <v>44.5</v>
      </c>
      <c r="C65" s="101">
        <v>55.5</v>
      </c>
      <c r="D65" s="99">
        <v>42.2</v>
      </c>
      <c r="E65" s="101">
        <v>57.8</v>
      </c>
      <c r="F65" s="99">
        <v>39.9</v>
      </c>
      <c r="G65" s="101">
        <v>60.1</v>
      </c>
      <c r="H65" s="99">
        <v>37.200000000000003</v>
      </c>
      <c r="I65" s="101">
        <v>62.8</v>
      </c>
      <c r="J65" s="99">
        <v>36.299999999999997</v>
      </c>
      <c r="K65" s="101">
        <v>63.7</v>
      </c>
      <c r="L65" s="99">
        <v>30.9</v>
      </c>
      <c r="M65" s="101">
        <v>69.099999999999994</v>
      </c>
      <c r="N65" s="99">
        <v>29.5</v>
      </c>
      <c r="O65" s="101">
        <v>70.5</v>
      </c>
      <c r="P65" s="99">
        <v>26.4</v>
      </c>
      <c r="Q65" s="101">
        <v>73.599999999999994</v>
      </c>
      <c r="R65" s="99">
        <v>26.1</v>
      </c>
      <c r="S65" s="101">
        <v>73.900000000000006</v>
      </c>
      <c r="T65" s="99">
        <v>25.1</v>
      </c>
      <c r="U65" s="101">
        <v>74.900000000000006</v>
      </c>
    </row>
    <row r="66" spans="1:21">
      <c r="A66" s="25" t="s">
        <v>439</v>
      </c>
      <c r="B66" s="99">
        <v>58.2</v>
      </c>
      <c r="C66" s="101">
        <v>41.8</v>
      </c>
      <c r="D66" s="99">
        <v>59</v>
      </c>
      <c r="E66" s="101">
        <v>41</v>
      </c>
      <c r="F66" s="99">
        <v>59.6</v>
      </c>
      <c r="G66" s="101">
        <v>40.4</v>
      </c>
      <c r="H66" s="99">
        <v>59.1</v>
      </c>
      <c r="I66" s="101">
        <v>40.9</v>
      </c>
      <c r="J66" s="99">
        <v>57.9</v>
      </c>
      <c r="K66" s="101">
        <v>42.1</v>
      </c>
      <c r="L66" s="99">
        <v>55.2</v>
      </c>
      <c r="M66" s="101">
        <v>44.8</v>
      </c>
      <c r="N66" s="99">
        <v>52.3</v>
      </c>
      <c r="O66" s="101">
        <v>47.7</v>
      </c>
      <c r="P66" s="99">
        <v>47.5</v>
      </c>
      <c r="Q66" s="101">
        <v>52.5</v>
      </c>
      <c r="R66" s="99">
        <v>46.8</v>
      </c>
      <c r="S66" s="101">
        <v>53.2</v>
      </c>
      <c r="T66" s="99">
        <v>46.9</v>
      </c>
      <c r="U66" s="101">
        <v>53.1</v>
      </c>
    </row>
    <row r="67" spans="1:21">
      <c r="A67" s="25" t="s">
        <v>440</v>
      </c>
      <c r="B67" s="99">
        <v>41.8</v>
      </c>
      <c r="C67" s="101">
        <v>58.2</v>
      </c>
      <c r="D67" s="99">
        <v>40.200000000000003</v>
      </c>
      <c r="E67" s="101">
        <v>59.8</v>
      </c>
      <c r="F67" s="99">
        <v>39</v>
      </c>
      <c r="G67" s="101">
        <v>61</v>
      </c>
      <c r="H67" s="99">
        <v>37.9</v>
      </c>
      <c r="I67" s="101">
        <v>62.1</v>
      </c>
      <c r="J67" s="99">
        <v>36.5</v>
      </c>
      <c r="K67" s="101">
        <v>63.5</v>
      </c>
      <c r="L67" s="99">
        <v>35.6</v>
      </c>
      <c r="M67" s="101">
        <v>64.400000000000006</v>
      </c>
      <c r="N67" s="99">
        <v>32</v>
      </c>
      <c r="O67" s="101">
        <v>68</v>
      </c>
      <c r="P67" s="99">
        <v>28.1</v>
      </c>
      <c r="Q67" s="101">
        <v>71.900000000000006</v>
      </c>
      <c r="R67" s="99">
        <v>25.1</v>
      </c>
      <c r="S67" s="101">
        <v>74.900000000000006</v>
      </c>
      <c r="T67" s="99">
        <v>22.7</v>
      </c>
      <c r="U67" s="101">
        <v>77.3</v>
      </c>
    </row>
    <row r="68" spans="1:21">
      <c r="A68" s="25" t="s">
        <v>441</v>
      </c>
      <c r="B68" s="99">
        <v>42.5</v>
      </c>
      <c r="C68" s="101">
        <v>57.5</v>
      </c>
      <c r="D68" s="99">
        <v>38.700000000000003</v>
      </c>
      <c r="E68" s="101">
        <v>61.3</v>
      </c>
      <c r="F68" s="99">
        <v>35.6</v>
      </c>
      <c r="G68" s="101">
        <v>64.400000000000006</v>
      </c>
      <c r="H68" s="99">
        <v>36.4</v>
      </c>
      <c r="I68" s="101">
        <v>63.6</v>
      </c>
      <c r="J68" s="99">
        <v>35.200000000000003</v>
      </c>
      <c r="K68" s="101">
        <v>64.8</v>
      </c>
      <c r="L68" s="99">
        <v>32.799999999999997</v>
      </c>
      <c r="M68" s="101">
        <v>67.2</v>
      </c>
      <c r="N68" s="99">
        <v>30</v>
      </c>
      <c r="O68" s="101">
        <v>70</v>
      </c>
      <c r="P68" s="99">
        <v>27.5</v>
      </c>
      <c r="Q68" s="101">
        <v>72.5</v>
      </c>
      <c r="R68" s="99">
        <v>21.7</v>
      </c>
      <c r="S68" s="101">
        <v>78.3</v>
      </c>
      <c r="T68" s="99">
        <v>20.5</v>
      </c>
      <c r="U68" s="101">
        <v>79.5</v>
      </c>
    </row>
    <row r="69" spans="1:21">
      <c r="A69" s="25" t="s">
        <v>442</v>
      </c>
      <c r="B69" s="99">
        <v>58.8</v>
      </c>
      <c r="C69" s="101">
        <v>41.2</v>
      </c>
      <c r="D69" s="99">
        <v>58.9</v>
      </c>
      <c r="E69" s="101">
        <v>41.1</v>
      </c>
      <c r="F69" s="99">
        <v>58.2</v>
      </c>
      <c r="G69" s="101">
        <v>41.8</v>
      </c>
      <c r="H69" s="99">
        <v>54.4</v>
      </c>
      <c r="I69" s="101">
        <v>45.6</v>
      </c>
      <c r="J69" s="99">
        <v>52</v>
      </c>
      <c r="K69" s="101">
        <v>48</v>
      </c>
      <c r="L69" s="99">
        <v>49.1</v>
      </c>
      <c r="M69" s="101">
        <v>50.9</v>
      </c>
      <c r="N69" s="99">
        <v>44.7</v>
      </c>
      <c r="O69" s="101">
        <v>55.3</v>
      </c>
      <c r="P69" s="99">
        <v>40.200000000000003</v>
      </c>
      <c r="Q69" s="101">
        <v>59.8</v>
      </c>
      <c r="R69" s="99">
        <v>34.5</v>
      </c>
      <c r="S69" s="101">
        <v>65.5</v>
      </c>
      <c r="T69" s="99">
        <v>27.6</v>
      </c>
      <c r="U69" s="101">
        <v>72.400000000000006</v>
      </c>
    </row>
    <row r="70" spans="1:21">
      <c r="A70" s="25" t="s">
        <v>443</v>
      </c>
      <c r="B70" s="99">
        <v>58.3</v>
      </c>
      <c r="C70" s="101">
        <v>41.7</v>
      </c>
      <c r="D70" s="99">
        <v>56.4</v>
      </c>
      <c r="E70" s="101">
        <v>43.6</v>
      </c>
      <c r="F70" s="99">
        <v>53</v>
      </c>
      <c r="G70" s="101">
        <v>47</v>
      </c>
      <c r="H70" s="99">
        <v>49.8</v>
      </c>
      <c r="I70" s="101">
        <v>50.2</v>
      </c>
      <c r="J70" s="99">
        <v>42.4</v>
      </c>
      <c r="K70" s="101">
        <v>57.6</v>
      </c>
      <c r="L70" s="99">
        <v>39.1</v>
      </c>
      <c r="M70" s="101">
        <v>60.9</v>
      </c>
      <c r="N70" s="99">
        <v>34</v>
      </c>
      <c r="O70" s="101">
        <v>66</v>
      </c>
      <c r="P70" s="99">
        <v>28.3</v>
      </c>
      <c r="Q70" s="101">
        <v>71.7</v>
      </c>
      <c r="R70" s="99">
        <v>22.4</v>
      </c>
      <c r="S70" s="101">
        <v>77.599999999999994</v>
      </c>
      <c r="T70" s="99">
        <v>19.5</v>
      </c>
      <c r="U70" s="101">
        <v>80.5</v>
      </c>
    </row>
    <row r="71" spans="1:21">
      <c r="A71" s="25" t="s">
        <v>271</v>
      </c>
      <c r="B71" s="102">
        <v>41.9</v>
      </c>
      <c r="C71" s="104">
        <v>58.1</v>
      </c>
      <c r="D71" s="102">
        <v>41.7</v>
      </c>
      <c r="E71" s="104">
        <v>58.3</v>
      </c>
      <c r="F71" s="102">
        <v>41.4</v>
      </c>
      <c r="G71" s="104">
        <v>58.6</v>
      </c>
      <c r="H71" s="102">
        <v>40.700000000000003</v>
      </c>
      <c r="I71" s="104">
        <v>59.3</v>
      </c>
      <c r="J71" s="102">
        <v>39.4</v>
      </c>
      <c r="K71" s="104">
        <v>60.6</v>
      </c>
      <c r="L71" s="102">
        <v>38.1</v>
      </c>
      <c r="M71" s="104">
        <v>61.9</v>
      </c>
      <c r="N71" s="102">
        <v>36.6</v>
      </c>
      <c r="O71" s="104">
        <v>63.4</v>
      </c>
      <c r="P71" s="102">
        <v>34.5</v>
      </c>
      <c r="Q71" s="104">
        <v>65.5</v>
      </c>
      <c r="R71" s="102">
        <v>34</v>
      </c>
      <c r="S71" s="104">
        <v>66</v>
      </c>
      <c r="T71" s="102">
        <v>33.9</v>
      </c>
      <c r="U71" s="104">
        <v>66.099999999999994</v>
      </c>
    </row>
    <row r="72" spans="1:21">
      <c r="A72" s="31" t="s">
        <v>379</v>
      </c>
    </row>
  </sheetData>
  <pageMargins left="0.7" right="0.7" top="0.75" bottom="0.75" header="0.3" footer="0.3"/>
  <pageSetup paperSize="9" orientation="portrait" r:id="rId1"/>
  <drawing r:id="rId2"/>
  <tableParts count="3">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2AF44-C680-4912-871F-7FBFDDC3EC5E}">
  <dimension ref="A1:AE58"/>
  <sheetViews>
    <sheetView zoomScaleNormal="100" workbookViewId="0"/>
  </sheetViews>
  <sheetFormatPr defaultColWidth="9.33203125" defaultRowHeight="13.5"/>
  <cols>
    <col min="1" max="1" width="13.33203125" style="25" customWidth="1"/>
    <col min="2" max="2" width="21.6640625" style="25" bestFit="1" customWidth="1"/>
    <col min="3" max="3" width="26" style="25" bestFit="1" customWidth="1"/>
    <col min="4" max="4" width="25.6640625" style="25" bestFit="1" customWidth="1"/>
    <col min="5" max="5" width="21.6640625" style="25" bestFit="1" customWidth="1"/>
    <col min="6" max="6" width="26" style="25" bestFit="1" customWidth="1"/>
    <col min="7" max="7" width="25.6640625" style="25" bestFit="1" customWidth="1"/>
    <col min="8" max="8" width="21.6640625" style="25" bestFit="1" customWidth="1"/>
    <col min="9" max="9" width="26" style="25" bestFit="1" customWidth="1"/>
    <col min="10" max="10" width="25.6640625" style="25" bestFit="1" customWidth="1"/>
    <col min="11" max="11" width="21.6640625" style="25" bestFit="1" customWidth="1"/>
    <col min="12" max="12" width="26" style="25" bestFit="1" customWidth="1"/>
    <col min="13" max="13" width="25.6640625" style="25" bestFit="1" customWidth="1"/>
    <col min="14" max="14" width="21.6640625" style="25" bestFit="1" customWidth="1"/>
    <col min="15" max="15" width="26" style="25" bestFit="1" customWidth="1"/>
    <col min="16" max="16" width="25.6640625" style="25" bestFit="1" customWidth="1"/>
    <col min="17" max="17" width="21.6640625" style="25" bestFit="1" customWidth="1"/>
    <col min="18" max="18" width="26" style="25" bestFit="1" customWidth="1"/>
    <col min="19" max="19" width="25.6640625" style="25" bestFit="1" customWidth="1"/>
    <col min="20" max="20" width="21.6640625" style="25" bestFit="1" customWidth="1"/>
    <col min="21" max="21" width="26" style="25" bestFit="1" customWidth="1"/>
    <col min="22" max="22" width="25.6640625" style="25" bestFit="1" customWidth="1"/>
    <col min="23" max="23" width="21.6640625" style="25" bestFit="1" customWidth="1"/>
    <col min="24" max="24" width="26" style="25" bestFit="1" customWidth="1"/>
    <col min="25" max="25" width="25.6640625" style="25" bestFit="1" customWidth="1"/>
    <col min="26" max="26" width="21.6640625" style="25" bestFit="1" customWidth="1"/>
    <col min="27" max="27" width="26" style="25" bestFit="1" customWidth="1"/>
    <col min="28" max="28" width="25.6640625" style="25" bestFit="1" customWidth="1"/>
    <col min="29" max="29" width="21.6640625" style="25" bestFit="1" customWidth="1"/>
    <col min="30" max="30" width="26" style="25" bestFit="1" customWidth="1"/>
    <col min="31" max="31" width="25.6640625" style="25" bestFit="1" customWidth="1"/>
    <col min="32" max="16384" width="9.33203125" style="25"/>
  </cols>
  <sheetData>
    <row r="1" spans="1:13">
      <c r="A1" s="77" t="s">
        <v>1056</v>
      </c>
    </row>
    <row r="2" spans="1:13" ht="17.25" customHeight="1">
      <c r="A2" s="54" t="s">
        <v>501</v>
      </c>
      <c r="B2" s="54"/>
      <c r="C2" s="54"/>
      <c r="D2" s="54"/>
      <c r="E2" s="54"/>
      <c r="F2" s="54"/>
      <c r="G2" s="54"/>
      <c r="H2" s="54"/>
      <c r="I2" s="54"/>
      <c r="J2" s="54"/>
      <c r="K2" s="54"/>
      <c r="L2" s="54"/>
      <c r="M2" s="54"/>
    </row>
    <row r="3" spans="1:13" ht="17.25" customHeight="1">
      <c r="A3" s="52" t="s">
        <v>502</v>
      </c>
      <c r="B3" s="53"/>
      <c r="C3" s="53"/>
      <c r="D3" s="53"/>
      <c r="E3" s="53"/>
      <c r="F3" s="53"/>
      <c r="G3" s="53"/>
      <c r="H3" s="53"/>
      <c r="I3" s="53"/>
      <c r="J3" s="53"/>
      <c r="K3" s="53"/>
      <c r="L3" s="53"/>
      <c r="M3" s="53"/>
    </row>
    <row r="4" spans="1:13" s="30" customFormat="1" ht="15">
      <c r="A4" s="30" t="s">
        <v>385</v>
      </c>
      <c r="B4" s="125" t="s">
        <v>420</v>
      </c>
      <c r="C4" s="125" t="s">
        <v>446</v>
      </c>
      <c r="D4" s="125" t="s">
        <v>447</v>
      </c>
      <c r="E4" s="125" t="s">
        <v>421</v>
      </c>
      <c r="F4" s="125" t="s">
        <v>448</v>
      </c>
      <c r="G4" s="125" t="s">
        <v>455</v>
      </c>
      <c r="H4" s="125" t="s">
        <v>422</v>
      </c>
      <c r="I4" s="125" t="s">
        <v>459</v>
      </c>
      <c r="J4" s="125" t="s">
        <v>456</v>
      </c>
    </row>
    <row r="5" spans="1:13">
      <c r="A5" s="27" t="s">
        <v>380</v>
      </c>
      <c r="B5" s="118">
        <v>84302</v>
      </c>
      <c r="C5" s="61">
        <v>133134</v>
      </c>
      <c r="D5" s="119">
        <v>152327</v>
      </c>
      <c r="E5" s="118">
        <v>93674</v>
      </c>
      <c r="F5" s="61">
        <v>149936</v>
      </c>
      <c r="G5" s="119">
        <v>170569</v>
      </c>
      <c r="H5" s="118">
        <v>177976</v>
      </c>
      <c r="I5" s="61">
        <v>283070</v>
      </c>
      <c r="J5" s="119">
        <v>322896</v>
      </c>
      <c r="K5" s="27"/>
      <c r="L5" s="27"/>
      <c r="M5" s="27"/>
    </row>
    <row r="6" spans="1:13">
      <c r="A6" s="27" t="s">
        <v>366</v>
      </c>
      <c r="B6" s="118">
        <v>99809</v>
      </c>
      <c r="C6" s="61">
        <v>167514</v>
      </c>
      <c r="D6" s="119">
        <v>200732</v>
      </c>
      <c r="E6" s="118">
        <v>113976</v>
      </c>
      <c r="F6" s="61">
        <v>193211</v>
      </c>
      <c r="G6" s="119">
        <v>230665</v>
      </c>
      <c r="H6" s="118">
        <v>213785</v>
      </c>
      <c r="I6" s="61">
        <v>360725</v>
      </c>
      <c r="J6" s="119">
        <v>431397</v>
      </c>
      <c r="K6" s="27"/>
      <c r="L6" s="27"/>
      <c r="M6" s="27"/>
    </row>
    <row r="7" spans="1:13">
      <c r="A7" s="27" t="s">
        <v>367</v>
      </c>
      <c r="B7" s="118">
        <v>96642</v>
      </c>
      <c r="C7" s="61">
        <v>158030</v>
      </c>
      <c r="D7" s="119">
        <v>187791</v>
      </c>
      <c r="E7" s="118">
        <v>111914</v>
      </c>
      <c r="F7" s="61">
        <v>184451</v>
      </c>
      <c r="G7" s="119">
        <v>218315</v>
      </c>
      <c r="H7" s="118">
        <v>208556</v>
      </c>
      <c r="I7" s="61">
        <v>342481</v>
      </c>
      <c r="J7" s="119">
        <v>406106</v>
      </c>
      <c r="K7" s="27"/>
      <c r="L7" s="27"/>
      <c r="M7" s="27"/>
    </row>
    <row r="8" spans="1:13">
      <c r="A8" s="27" t="s">
        <v>368</v>
      </c>
      <c r="B8" s="118">
        <v>93594</v>
      </c>
      <c r="C8" s="61">
        <v>147511</v>
      </c>
      <c r="D8" s="119">
        <v>173036</v>
      </c>
      <c r="E8" s="118">
        <v>108395</v>
      </c>
      <c r="F8" s="61">
        <v>172244</v>
      </c>
      <c r="G8" s="119">
        <v>201310</v>
      </c>
      <c r="H8" s="118">
        <v>201989</v>
      </c>
      <c r="I8" s="61">
        <v>319755</v>
      </c>
      <c r="J8" s="119">
        <v>374346</v>
      </c>
      <c r="K8" s="27"/>
      <c r="L8" s="27"/>
      <c r="M8" s="27"/>
    </row>
    <row r="9" spans="1:13">
      <c r="A9" s="27" t="s">
        <v>369</v>
      </c>
      <c r="B9" s="118">
        <v>101248</v>
      </c>
      <c r="C9" s="61">
        <v>154613</v>
      </c>
      <c r="D9" s="119">
        <v>178176</v>
      </c>
      <c r="E9" s="118">
        <v>116174</v>
      </c>
      <c r="F9" s="61">
        <v>179668</v>
      </c>
      <c r="G9" s="119">
        <v>206497</v>
      </c>
      <c r="H9" s="118">
        <v>217422</v>
      </c>
      <c r="I9" s="61">
        <v>334281</v>
      </c>
      <c r="J9" s="119">
        <v>384673</v>
      </c>
      <c r="K9" s="27"/>
      <c r="L9" s="27"/>
      <c r="M9" s="27"/>
    </row>
    <row r="10" spans="1:13">
      <c r="A10" s="27" t="s">
        <v>370</v>
      </c>
      <c r="B10" s="118">
        <v>117379</v>
      </c>
      <c r="C10" s="61">
        <v>175196</v>
      </c>
      <c r="D10" s="119">
        <v>199706</v>
      </c>
      <c r="E10" s="118">
        <v>133798</v>
      </c>
      <c r="F10" s="61">
        <v>201567</v>
      </c>
      <c r="G10" s="119">
        <v>228537</v>
      </c>
      <c r="H10" s="118">
        <v>251177</v>
      </c>
      <c r="I10" s="61">
        <v>376763</v>
      </c>
      <c r="J10" s="119">
        <v>428243</v>
      </c>
      <c r="K10" s="27"/>
      <c r="L10" s="27"/>
      <c r="M10" s="27"/>
    </row>
    <row r="11" spans="1:13">
      <c r="A11" s="27" t="s">
        <v>371</v>
      </c>
      <c r="B11" s="118">
        <v>128789</v>
      </c>
      <c r="C11" s="61">
        <v>188786</v>
      </c>
      <c r="D11" s="119">
        <v>212487</v>
      </c>
      <c r="E11" s="118">
        <v>144953</v>
      </c>
      <c r="F11" s="61">
        <v>213397</v>
      </c>
      <c r="G11" s="119">
        <v>239204</v>
      </c>
      <c r="H11" s="118">
        <v>273742</v>
      </c>
      <c r="I11" s="61">
        <v>402183</v>
      </c>
      <c r="J11" s="119">
        <v>451691</v>
      </c>
      <c r="K11" s="27"/>
      <c r="L11" s="27"/>
      <c r="M11" s="27"/>
    </row>
    <row r="12" spans="1:13">
      <c r="A12" s="27" t="s">
        <v>372</v>
      </c>
      <c r="B12" s="118">
        <v>126449</v>
      </c>
      <c r="C12" s="61">
        <v>180075</v>
      </c>
      <c r="D12" s="119">
        <v>200525</v>
      </c>
      <c r="E12" s="118">
        <v>142902</v>
      </c>
      <c r="F12" s="61">
        <v>203690</v>
      </c>
      <c r="G12" s="119">
        <v>225478</v>
      </c>
      <c r="H12" s="118">
        <v>269351</v>
      </c>
      <c r="I12" s="61">
        <v>383765</v>
      </c>
      <c r="J12" s="119">
        <v>426003</v>
      </c>
      <c r="K12" s="27"/>
      <c r="L12" s="27"/>
      <c r="M12" s="27"/>
    </row>
    <row r="13" spans="1:13">
      <c r="A13" s="27" t="s">
        <v>373</v>
      </c>
      <c r="B13" s="118">
        <v>127909</v>
      </c>
      <c r="C13" s="61">
        <v>174697</v>
      </c>
      <c r="D13" s="119">
        <v>191295</v>
      </c>
      <c r="E13" s="118">
        <v>145424</v>
      </c>
      <c r="F13" s="61">
        <v>198511</v>
      </c>
      <c r="G13" s="119">
        <v>215689</v>
      </c>
      <c r="H13" s="118">
        <v>273333</v>
      </c>
      <c r="I13" s="61">
        <v>373208</v>
      </c>
      <c r="J13" s="119">
        <v>406984</v>
      </c>
      <c r="K13" s="27"/>
      <c r="L13" s="27"/>
      <c r="M13" s="27"/>
    </row>
    <row r="14" spans="1:13">
      <c r="A14" s="27" t="s">
        <v>374</v>
      </c>
      <c r="B14" s="118">
        <v>128078</v>
      </c>
      <c r="C14" s="61">
        <v>170066</v>
      </c>
      <c r="D14" s="119">
        <v>184170</v>
      </c>
      <c r="E14" s="118">
        <v>147144</v>
      </c>
      <c r="F14" s="61">
        <v>195531</v>
      </c>
      <c r="G14" s="119">
        <v>210344</v>
      </c>
      <c r="H14" s="118">
        <v>275222</v>
      </c>
      <c r="I14" s="61">
        <v>365597</v>
      </c>
      <c r="J14" s="119">
        <v>394514</v>
      </c>
      <c r="K14" s="27"/>
      <c r="L14" s="27"/>
      <c r="M14" s="27"/>
    </row>
    <row r="15" spans="1:13">
      <c r="A15" s="27" t="s">
        <v>375</v>
      </c>
      <c r="B15" s="118">
        <v>129544</v>
      </c>
      <c r="C15" s="61">
        <v>170515</v>
      </c>
      <c r="D15" s="119">
        <v>184588</v>
      </c>
      <c r="E15" s="118">
        <v>150617</v>
      </c>
      <c r="F15" s="61">
        <v>198637</v>
      </c>
      <c r="G15" s="119">
        <v>213688</v>
      </c>
      <c r="H15" s="118">
        <v>280161</v>
      </c>
      <c r="I15" s="61">
        <v>369152</v>
      </c>
      <c r="J15" s="119">
        <v>398276</v>
      </c>
      <c r="K15" s="27"/>
      <c r="L15" s="27"/>
      <c r="M15" s="27"/>
    </row>
    <row r="16" spans="1:13">
      <c r="A16" s="27" t="s">
        <v>376</v>
      </c>
      <c r="B16" s="118">
        <v>87485</v>
      </c>
      <c r="C16" s="61">
        <v>115865</v>
      </c>
      <c r="D16" s="119">
        <v>126319</v>
      </c>
      <c r="E16" s="118">
        <v>104401</v>
      </c>
      <c r="F16" s="61">
        <v>138038</v>
      </c>
      <c r="G16" s="119">
        <v>150185</v>
      </c>
      <c r="H16" s="118">
        <v>191886</v>
      </c>
      <c r="I16" s="61">
        <v>253903</v>
      </c>
      <c r="J16" s="119">
        <v>276504</v>
      </c>
      <c r="K16" s="27"/>
      <c r="L16" s="27"/>
      <c r="M16" s="27"/>
    </row>
    <row r="17" spans="1:20">
      <c r="A17" s="31" t="s">
        <v>377</v>
      </c>
      <c r="B17" s="99">
        <v>37723</v>
      </c>
      <c r="C17" s="100">
        <v>52032</v>
      </c>
      <c r="D17" s="101">
        <v>58555</v>
      </c>
      <c r="E17" s="99">
        <v>51580</v>
      </c>
      <c r="F17" s="100">
        <v>71144</v>
      </c>
      <c r="G17" s="101">
        <v>80171</v>
      </c>
      <c r="H17" s="99">
        <v>89303</v>
      </c>
      <c r="I17" s="100">
        <v>123176</v>
      </c>
      <c r="J17" s="101">
        <v>138726</v>
      </c>
    </row>
    <row r="18" spans="1:20">
      <c r="A18" s="25" t="s">
        <v>378</v>
      </c>
      <c r="B18" s="99">
        <v>12341</v>
      </c>
      <c r="C18" s="100">
        <v>18825</v>
      </c>
      <c r="D18" s="101">
        <v>22817</v>
      </c>
      <c r="E18" s="99">
        <v>21858</v>
      </c>
      <c r="F18" s="100">
        <v>33646</v>
      </c>
      <c r="G18" s="101">
        <v>41424</v>
      </c>
      <c r="H18" s="99">
        <v>34199</v>
      </c>
      <c r="I18" s="100">
        <v>52471</v>
      </c>
      <c r="J18" s="101">
        <v>64241</v>
      </c>
    </row>
    <row r="19" spans="1:20">
      <c r="A19" s="25" t="s">
        <v>285</v>
      </c>
      <c r="B19" s="102">
        <v>1371292</v>
      </c>
      <c r="C19" s="103">
        <v>2006859</v>
      </c>
      <c r="D19" s="104">
        <v>2272524</v>
      </c>
      <c r="E19" s="102">
        <v>1586810</v>
      </c>
      <c r="F19" s="103">
        <v>2333671</v>
      </c>
      <c r="G19" s="104">
        <v>2632076</v>
      </c>
      <c r="H19" s="102">
        <v>2958102</v>
      </c>
      <c r="I19" s="103">
        <v>4340530</v>
      </c>
      <c r="J19" s="104">
        <v>4904600</v>
      </c>
    </row>
    <row r="20" spans="1:20">
      <c r="A20" s="31" t="s">
        <v>379</v>
      </c>
    </row>
    <row r="21" spans="1:20" ht="17.25">
      <c r="A21" s="49" t="s">
        <v>503</v>
      </c>
    </row>
    <row r="22" spans="1:20" ht="17.25">
      <c r="A22" s="117" t="s">
        <v>504</v>
      </c>
    </row>
    <row r="23" spans="1:20" s="30" customFormat="1" ht="15">
      <c r="A23" s="30" t="s">
        <v>385</v>
      </c>
      <c r="B23" s="125" t="s">
        <v>420</v>
      </c>
      <c r="C23" s="125" t="s">
        <v>446</v>
      </c>
      <c r="D23" s="125" t="s">
        <v>447</v>
      </c>
      <c r="E23" s="125" t="s">
        <v>421</v>
      </c>
      <c r="F23" s="125" t="s">
        <v>448</v>
      </c>
      <c r="G23" s="125" t="s">
        <v>455</v>
      </c>
      <c r="H23" s="125" t="s">
        <v>422</v>
      </c>
      <c r="I23" s="125" t="s">
        <v>459</v>
      </c>
      <c r="J23" s="125" t="s">
        <v>456</v>
      </c>
      <c r="K23" s="371" t="s">
        <v>1053</v>
      </c>
      <c r="L23" s="371">
        <v>2024</v>
      </c>
      <c r="M23" s="371">
        <v>2023</v>
      </c>
      <c r="N23" s="371">
        <v>2022</v>
      </c>
      <c r="O23" s="371">
        <v>2024</v>
      </c>
      <c r="P23" s="371">
        <v>2023</v>
      </c>
      <c r="Q23" s="371">
        <v>2022</v>
      </c>
      <c r="R23" s="371">
        <v>2024</v>
      </c>
      <c r="S23" s="371">
        <v>2023</v>
      </c>
      <c r="T23" s="371">
        <v>2022</v>
      </c>
    </row>
    <row r="24" spans="1:20">
      <c r="A24" s="27" t="s">
        <v>380</v>
      </c>
      <c r="B24" s="374">
        <v>21.3</v>
      </c>
      <c r="C24" s="376">
        <v>33.700000000000003</v>
      </c>
      <c r="D24" s="375">
        <v>38.5</v>
      </c>
      <c r="E24" s="374">
        <v>25.9</v>
      </c>
      <c r="F24" s="376">
        <v>41.4</v>
      </c>
      <c r="G24" s="375">
        <v>47.1</v>
      </c>
      <c r="H24" s="374">
        <v>23.5</v>
      </c>
      <c r="I24" s="376">
        <v>37.4</v>
      </c>
      <c r="J24" s="375">
        <v>42.6</v>
      </c>
      <c r="K24" s="371" t="s">
        <v>380</v>
      </c>
      <c r="L24" s="371">
        <f>Tabell23[[#This Row],[Män 2024]]</f>
        <v>21.3</v>
      </c>
      <c r="M24" s="371">
        <f>Tabell23[[#This Row],[Män 2023–2024]]-Tabell23[[#This Row],[Män 2024]]</f>
        <v>12.400000000000002</v>
      </c>
      <c r="N24" s="371">
        <f>Tabell23[[#This Row],[Män 2022–2024]]-Tabell23[[#This Row],[Män 2023–2024]]</f>
        <v>4.7999999999999972</v>
      </c>
      <c r="O24" s="371">
        <f>Tabell23[[#This Row],[Kvinnor 2024]]</f>
        <v>25.9</v>
      </c>
      <c r="P24" s="371">
        <f>Tabell23[[#This Row],[Kvinnor  2023–2024]]-Tabell23[[#This Row],[Kvinnor 2024]]</f>
        <v>15.5</v>
      </c>
      <c r="Q24" s="371">
        <f>Tabell23[[#This Row],[ Kvinnor 2022–2024]]-Tabell23[[#This Row],[Kvinnor  2023–2024]]</f>
        <v>5.7000000000000028</v>
      </c>
      <c r="R24" s="371">
        <f>Tabell23[[#This Row],[Totalt 2024]]</f>
        <v>23.5</v>
      </c>
      <c r="S24" s="371">
        <f>Tabell23[[#This Row],[ Totalt 2023–2024]]-Tabell23[[#This Row],[Totalt 2024]]</f>
        <v>13.899999999999999</v>
      </c>
      <c r="T24" s="371">
        <f>Tabell23[[#This Row],[Totalt 2022–2024]]-Tabell23[[#This Row],[ Totalt 2023–2024]]</f>
        <v>5.2000000000000028</v>
      </c>
    </row>
    <row r="25" spans="1:20">
      <c r="A25" s="27" t="s">
        <v>366</v>
      </c>
      <c r="B25" s="374">
        <v>25.1</v>
      </c>
      <c r="C25" s="376">
        <v>42.2</v>
      </c>
      <c r="D25" s="375">
        <v>50.6</v>
      </c>
      <c r="E25" s="374">
        <v>30.1</v>
      </c>
      <c r="F25" s="376">
        <v>51</v>
      </c>
      <c r="G25" s="375">
        <v>60.9</v>
      </c>
      <c r="H25" s="374">
        <v>27.6</v>
      </c>
      <c r="I25" s="376">
        <v>46.5</v>
      </c>
      <c r="J25" s="375">
        <v>55.6</v>
      </c>
      <c r="K25" s="371" t="s">
        <v>366</v>
      </c>
      <c r="L25" s="371">
        <f>Tabell23[[#This Row],[Män 2024]]</f>
        <v>25.1</v>
      </c>
      <c r="M25" s="371">
        <f>Tabell23[[#This Row],[Män 2023–2024]]-Tabell23[[#This Row],[Män 2024]]</f>
        <v>17.100000000000001</v>
      </c>
      <c r="N25" s="371">
        <f>Tabell23[[#This Row],[Män 2022–2024]]-Tabell23[[#This Row],[Män 2023–2024]]</f>
        <v>8.3999999999999986</v>
      </c>
      <c r="O25" s="371">
        <f>Tabell23[[#This Row],[Kvinnor 2024]]</f>
        <v>30.1</v>
      </c>
      <c r="P25" s="371">
        <f>Tabell23[[#This Row],[Kvinnor  2023–2024]]-Tabell23[[#This Row],[Kvinnor 2024]]</f>
        <v>20.9</v>
      </c>
      <c r="Q25" s="371">
        <f>Tabell23[[#This Row],[ Kvinnor 2022–2024]]-Tabell23[[#This Row],[Kvinnor  2023–2024]]</f>
        <v>9.8999999999999986</v>
      </c>
      <c r="R25" s="371">
        <f>Tabell23[[#This Row],[Totalt 2024]]</f>
        <v>27.6</v>
      </c>
      <c r="S25" s="371">
        <f>Tabell23[[#This Row],[ Totalt 2023–2024]]-Tabell23[[#This Row],[Totalt 2024]]</f>
        <v>18.899999999999999</v>
      </c>
      <c r="T25" s="371">
        <f>Tabell23[[#This Row],[Totalt 2022–2024]]-Tabell23[[#This Row],[ Totalt 2023–2024]]</f>
        <v>9.1000000000000014</v>
      </c>
    </row>
    <row r="26" spans="1:20">
      <c r="A26" s="27" t="s">
        <v>367</v>
      </c>
      <c r="B26" s="374">
        <v>26</v>
      </c>
      <c r="C26" s="376">
        <v>42.4</v>
      </c>
      <c r="D26" s="375">
        <v>50.4</v>
      </c>
      <c r="E26" s="374">
        <v>31.7</v>
      </c>
      <c r="F26" s="376">
        <v>52.2</v>
      </c>
      <c r="G26" s="375">
        <v>61.7</v>
      </c>
      <c r="H26" s="374">
        <v>28.7</v>
      </c>
      <c r="I26" s="376">
        <v>47.2</v>
      </c>
      <c r="J26" s="375">
        <v>55.9</v>
      </c>
      <c r="K26" s="371" t="s">
        <v>367</v>
      </c>
      <c r="L26" s="371">
        <f>Tabell23[[#This Row],[Män 2024]]</f>
        <v>26</v>
      </c>
      <c r="M26" s="371">
        <f>Tabell23[[#This Row],[Män 2023–2024]]-Tabell23[[#This Row],[Män 2024]]</f>
        <v>16.399999999999999</v>
      </c>
      <c r="N26" s="371">
        <f>Tabell23[[#This Row],[Män 2022–2024]]-Tabell23[[#This Row],[Män 2023–2024]]</f>
        <v>8</v>
      </c>
      <c r="O26" s="371">
        <f>Tabell23[[#This Row],[Kvinnor 2024]]</f>
        <v>31.7</v>
      </c>
      <c r="P26" s="371">
        <f>Tabell23[[#This Row],[Kvinnor  2023–2024]]-Tabell23[[#This Row],[Kvinnor 2024]]</f>
        <v>20.500000000000004</v>
      </c>
      <c r="Q26" s="371">
        <f>Tabell23[[#This Row],[ Kvinnor 2022–2024]]-Tabell23[[#This Row],[Kvinnor  2023–2024]]</f>
        <v>9.5</v>
      </c>
      <c r="R26" s="371">
        <f>Tabell23[[#This Row],[Totalt 2024]]</f>
        <v>28.7</v>
      </c>
      <c r="S26" s="371">
        <f>Tabell23[[#This Row],[ Totalt 2023–2024]]-Tabell23[[#This Row],[Totalt 2024]]</f>
        <v>18.500000000000004</v>
      </c>
      <c r="T26" s="371">
        <f>Tabell23[[#This Row],[Totalt 2022–2024]]-Tabell23[[#This Row],[ Totalt 2023–2024]]</f>
        <v>8.6999999999999957</v>
      </c>
    </row>
    <row r="27" spans="1:20">
      <c r="A27" s="27" t="s">
        <v>368</v>
      </c>
      <c r="B27" s="374">
        <v>27.8</v>
      </c>
      <c r="C27" s="376">
        <v>43.8</v>
      </c>
      <c r="D27" s="375">
        <v>51.3</v>
      </c>
      <c r="E27" s="374">
        <v>33.700000000000003</v>
      </c>
      <c r="F27" s="376">
        <v>53.6</v>
      </c>
      <c r="G27" s="375">
        <v>62.6</v>
      </c>
      <c r="H27" s="374">
        <v>30.7</v>
      </c>
      <c r="I27" s="376">
        <v>48.6</v>
      </c>
      <c r="J27" s="375">
        <v>56.9</v>
      </c>
      <c r="K27" s="371" t="s">
        <v>368</v>
      </c>
      <c r="L27" s="371">
        <f>Tabell23[[#This Row],[Män 2024]]</f>
        <v>27.8</v>
      </c>
      <c r="M27" s="371">
        <f>Tabell23[[#This Row],[Män 2023–2024]]-Tabell23[[#This Row],[Män 2024]]</f>
        <v>15.999999999999996</v>
      </c>
      <c r="N27" s="371">
        <f>Tabell23[[#This Row],[Män 2022–2024]]-Tabell23[[#This Row],[Män 2023–2024]]</f>
        <v>7.5</v>
      </c>
      <c r="O27" s="371">
        <f>Tabell23[[#This Row],[Kvinnor 2024]]</f>
        <v>33.700000000000003</v>
      </c>
      <c r="P27" s="371">
        <f>Tabell23[[#This Row],[Kvinnor  2023–2024]]-Tabell23[[#This Row],[Kvinnor 2024]]</f>
        <v>19.899999999999999</v>
      </c>
      <c r="Q27" s="371">
        <f>Tabell23[[#This Row],[ Kvinnor 2022–2024]]-Tabell23[[#This Row],[Kvinnor  2023–2024]]</f>
        <v>9</v>
      </c>
      <c r="R27" s="371">
        <f>Tabell23[[#This Row],[Totalt 2024]]</f>
        <v>30.7</v>
      </c>
      <c r="S27" s="371">
        <f>Tabell23[[#This Row],[ Totalt 2023–2024]]-Tabell23[[#This Row],[Totalt 2024]]</f>
        <v>17.900000000000002</v>
      </c>
      <c r="T27" s="371">
        <f>Tabell23[[#This Row],[Totalt 2022–2024]]-Tabell23[[#This Row],[ Totalt 2023–2024]]</f>
        <v>8.2999999999999972</v>
      </c>
    </row>
    <row r="28" spans="1:20">
      <c r="A28" s="27" t="s">
        <v>369</v>
      </c>
      <c r="B28" s="374">
        <v>31.1</v>
      </c>
      <c r="C28" s="376">
        <v>47.4</v>
      </c>
      <c r="D28" s="375">
        <v>54.7</v>
      </c>
      <c r="E28" s="374">
        <v>36.9</v>
      </c>
      <c r="F28" s="376">
        <v>57</v>
      </c>
      <c r="G28" s="375">
        <v>65.599999999999994</v>
      </c>
      <c r="H28" s="374">
        <v>33.9</v>
      </c>
      <c r="I28" s="376">
        <v>52.1</v>
      </c>
      <c r="J28" s="375">
        <v>60</v>
      </c>
      <c r="K28" s="371" t="s">
        <v>369</v>
      </c>
      <c r="L28" s="371">
        <f>Tabell23[[#This Row],[Män 2024]]</f>
        <v>31.1</v>
      </c>
      <c r="M28" s="371">
        <f>Tabell23[[#This Row],[Män 2023–2024]]-Tabell23[[#This Row],[Män 2024]]</f>
        <v>16.299999999999997</v>
      </c>
      <c r="N28" s="371">
        <f>Tabell23[[#This Row],[Män 2022–2024]]-Tabell23[[#This Row],[Män 2023–2024]]</f>
        <v>7.3000000000000043</v>
      </c>
      <c r="O28" s="371">
        <f>Tabell23[[#This Row],[Kvinnor 2024]]</f>
        <v>36.9</v>
      </c>
      <c r="P28" s="371">
        <f>Tabell23[[#This Row],[Kvinnor  2023–2024]]-Tabell23[[#This Row],[Kvinnor 2024]]</f>
        <v>20.100000000000001</v>
      </c>
      <c r="Q28" s="371">
        <f>Tabell23[[#This Row],[ Kvinnor 2022–2024]]-Tabell23[[#This Row],[Kvinnor  2023–2024]]</f>
        <v>8.5999999999999943</v>
      </c>
      <c r="R28" s="371">
        <f>Tabell23[[#This Row],[Totalt 2024]]</f>
        <v>33.9</v>
      </c>
      <c r="S28" s="371">
        <f>Tabell23[[#This Row],[ Totalt 2023–2024]]-Tabell23[[#This Row],[Totalt 2024]]</f>
        <v>18.200000000000003</v>
      </c>
      <c r="T28" s="371">
        <f>Tabell23[[#This Row],[Totalt 2022–2024]]-Tabell23[[#This Row],[ Totalt 2023–2024]]</f>
        <v>7.8999999999999986</v>
      </c>
    </row>
    <row r="29" spans="1:20">
      <c r="A29" s="27" t="s">
        <v>370</v>
      </c>
      <c r="B29" s="374">
        <v>34.9</v>
      </c>
      <c r="C29" s="376">
        <v>52.1</v>
      </c>
      <c r="D29" s="375">
        <v>59.4</v>
      </c>
      <c r="E29" s="374">
        <v>40.799999999999997</v>
      </c>
      <c r="F29" s="376">
        <v>61.4</v>
      </c>
      <c r="G29" s="375">
        <v>69.599999999999994</v>
      </c>
      <c r="H29" s="374">
        <v>37.799999999999997</v>
      </c>
      <c r="I29" s="376">
        <v>56.7</v>
      </c>
      <c r="J29" s="375">
        <v>64.5</v>
      </c>
      <c r="K29" s="371" t="s">
        <v>370</v>
      </c>
      <c r="L29" s="371">
        <f>Tabell23[[#This Row],[Män 2024]]</f>
        <v>34.9</v>
      </c>
      <c r="M29" s="371">
        <f>Tabell23[[#This Row],[Män 2023–2024]]-Tabell23[[#This Row],[Män 2024]]</f>
        <v>17.200000000000003</v>
      </c>
      <c r="N29" s="371">
        <f>Tabell23[[#This Row],[Män 2022–2024]]-Tabell23[[#This Row],[Män 2023–2024]]</f>
        <v>7.2999999999999972</v>
      </c>
      <c r="O29" s="371">
        <f>Tabell23[[#This Row],[Kvinnor 2024]]</f>
        <v>40.799999999999997</v>
      </c>
      <c r="P29" s="371">
        <f>Tabell23[[#This Row],[Kvinnor  2023–2024]]-Tabell23[[#This Row],[Kvinnor 2024]]</f>
        <v>20.6</v>
      </c>
      <c r="Q29" s="371">
        <f>Tabell23[[#This Row],[ Kvinnor 2022–2024]]-Tabell23[[#This Row],[Kvinnor  2023–2024]]</f>
        <v>8.1999999999999957</v>
      </c>
      <c r="R29" s="371">
        <f>Tabell23[[#This Row],[Totalt 2024]]</f>
        <v>37.799999999999997</v>
      </c>
      <c r="S29" s="371">
        <f>Tabell23[[#This Row],[ Totalt 2023–2024]]-Tabell23[[#This Row],[Totalt 2024]]</f>
        <v>18.900000000000006</v>
      </c>
      <c r="T29" s="371">
        <f>Tabell23[[#This Row],[Totalt 2022–2024]]-Tabell23[[#This Row],[ Totalt 2023–2024]]</f>
        <v>7.7999999999999972</v>
      </c>
    </row>
    <row r="30" spans="1:20">
      <c r="A30" s="27" t="s">
        <v>371</v>
      </c>
      <c r="B30" s="374">
        <v>37.6</v>
      </c>
      <c r="C30" s="376">
        <v>55.1</v>
      </c>
      <c r="D30" s="375">
        <v>62</v>
      </c>
      <c r="E30" s="374">
        <v>43.3</v>
      </c>
      <c r="F30" s="376">
        <v>63.8</v>
      </c>
      <c r="G30" s="375">
        <v>71.5</v>
      </c>
      <c r="H30" s="374">
        <v>40.4</v>
      </c>
      <c r="I30" s="376">
        <v>59.4</v>
      </c>
      <c r="J30" s="375">
        <v>66.7</v>
      </c>
      <c r="K30" s="371" t="s">
        <v>371</v>
      </c>
      <c r="L30" s="371">
        <f>Tabell23[[#This Row],[Män 2024]]</f>
        <v>37.6</v>
      </c>
      <c r="M30" s="371">
        <f>Tabell23[[#This Row],[Män 2023–2024]]-Tabell23[[#This Row],[Män 2024]]</f>
        <v>17.5</v>
      </c>
      <c r="N30" s="371">
        <f>Tabell23[[#This Row],[Män 2022–2024]]-Tabell23[[#This Row],[Män 2023–2024]]</f>
        <v>6.8999999999999986</v>
      </c>
      <c r="O30" s="371">
        <f>Tabell23[[#This Row],[Kvinnor 2024]]</f>
        <v>43.3</v>
      </c>
      <c r="P30" s="371">
        <f>Tabell23[[#This Row],[Kvinnor  2023–2024]]-Tabell23[[#This Row],[Kvinnor 2024]]</f>
        <v>20.5</v>
      </c>
      <c r="Q30" s="371">
        <f>Tabell23[[#This Row],[ Kvinnor 2022–2024]]-Tabell23[[#This Row],[Kvinnor  2023–2024]]</f>
        <v>7.7000000000000028</v>
      </c>
      <c r="R30" s="371">
        <f>Tabell23[[#This Row],[Totalt 2024]]</f>
        <v>40.4</v>
      </c>
      <c r="S30" s="371">
        <f>Tabell23[[#This Row],[ Totalt 2023–2024]]-Tabell23[[#This Row],[Totalt 2024]]</f>
        <v>19</v>
      </c>
      <c r="T30" s="371">
        <f>Tabell23[[#This Row],[Totalt 2022–2024]]-Tabell23[[#This Row],[ Totalt 2023–2024]]</f>
        <v>7.3000000000000043</v>
      </c>
    </row>
    <row r="31" spans="1:20">
      <c r="A31" s="27" t="s">
        <v>372</v>
      </c>
      <c r="B31" s="374">
        <v>42.1</v>
      </c>
      <c r="C31" s="376">
        <v>59.9</v>
      </c>
      <c r="D31" s="375">
        <v>66.7</v>
      </c>
      <c r="E31" s="374">
        <v>48.1</v>
      </c>
      <c r="F31" s="376">
        <v>68.5</v>
      </c>
      <c r="G31" s="375">
        <v>75.900000000000006</v>
      </c>
      <c r="H31" s="374">
        <v>45.1</v>
      </c>
      <c r="I31" s="376">
        <v>64.2</v>
      </c>
      <c r="J31" s="375">
        <v>71.3</v>
      </c>
      <c r="K31" s="371" t="s">
        <v>372</v>
      </c>
      <c r="L31" s="371">
        <f>Tabell23[[#This Row],[Män 2024]]</f>
        <v>42.1</v>
      </c>
      <c r="M31" s="371">
        <f>Tabell23[[#This Row],[Män 2023–2024]]-Tabell23[[#This Row],[Män 2024]]</f>
        <v>17.799999999999997</v>
      </c>
      <c r="N31" s="371">
        <f>Tabell23[[#This Row],[Män 2022–2024]]-Tabell23[[#This Row],[Män 2023–2024]]</f>
        <v>6.8000000000000043</v>
      </c>
      <c r="O31" s="371">
        <f>Tabell23[[#This Row],[Kvinnor 2024]]</f>
        <v>48.1</v>
      </c>
      <c r="P31" s="371">
        <f>Tabell23[[#This Row],[Kvinnor  2023–2024]]-Tabell23[[#This Row],[Kvinnor 2024]]</f>
        <v>20.399999999999999</v>
      </c>
      <c r="Q31" s="371">
        <f>Tabell23[[#This Row],[ Kvinnor 2022–2024]]-Tabell23[[#This Row],[Kvinnor  2023–2024]]</f>
        <v>7.4000000000000057</v>
      </c>
      <c r="R31" s="371">
        <f>Tabell23[[#This Row],[Totalt 2024]]</f>
        <v>45.1</v>
      </c>
      <c r="S31" s="371">
        <f>Tabell23[[#This Row],[ Totalt 2023–2024]]-Tabell23[[#This Row],[Totalt 2024]]</f>
        <v>19.100000000000001</v>
      </c>
      <c r="T31" s="371">
        <f>Tabell23[[#This Row],[Totalt 2022–2024]]-Tabell23[[#This Row],[ Totalt 2023–2024]]</f>
        <v>7.0999999999999943</v>
      </c>
    </row>
    <row r="32" spans="1:20">
      <c r="A32" s="27" t="s">
        <v>373</v>
      </c>
      <c r="B32" s="374">
        <v>47.2</v>
      </c>
      <c r="C32" s="376">
        <v>64.400000000000006</v>
      </c>
      <c r="D32" s="375">
        <v>70.599999999999994</v>
      </c>
      <c r="E32" s="374">
        <v>52.9</v>
      </c>
      <c r="F32" s="376">
        <v>72.2</v>
      </c>
      <c r="G32" s="375">
        <v>78.400000000000006</v>
      </c>
      <c r="H32" s="374">
        <v>50.1</v>
      </c>
      <c r="I32" s="376">
        <v>68.3</v>
      </c>
      <c r="J32" s="375">
        <v>74.5</v>
      </c>
      <c r="K32" s="371" t="s">
        <v>373</v>
      </c>
      <c r="L32" s="371">
        <f>Tabell23[[#This Row],[Män 2024]]</f>
        <v>47.2</v>
      </c>
      <c r="M32" s="371">
        <f>Tabell23[[#This Row],[Män 2023–2024]]-Tabell23[[#This Row],[Män 2024]]</f>
        <v>17.200000000000003</v>
      </c>
      <c r="N32" s="371">
        <f>Tabell23[[#This Row],[Män 2022–2024]]-Tabell23[[#This Row],[Män 2023–2024]]</f>
        <v>6.1999999999999886</v>
      </c>
      <c r="O32" s="371">
        <f>Tabell23[[#This Row],[Kvinnor 2024]]</f>
        <v>52.9</v>
      </c>
      <c r="P32" s="371">
        <f>Tabell23[[#This Row],[Kvinnor  2023–2024]]-Tabell23[[#This Row],[Kvinnor 2024]]</f>
        <v>19.300000000000004</v>
      </c>
      <c r="Q32" s="371">
        <f>Tabell23[[#This Row],[ Kvinnor 2022–2024]]-Tabell23[[#This Row],[Kvinnor  2023–2024]]</f>
        <v>6.2000000000000028</v>
      </c>
      <c r="R32" s="371">
        <f>Tabell23[[#This Row],[Totalt 2024]]</f>
        <v>50.1</v>
      </c>
      <c r="S32" s="371">
        <f>Tabell23[[#This Row],[ Totalt 2023–2024]]-Tabell23[[#This Row],[Totalt 2024]]</f>
        <v>18.199999999999996</v>
      </c>
      <c r="T32" s="371">
        <f>Tabell23[[#This Row],[Totalt 2022–2024]]-Tabell23[[#This Row],[ Totalt 2023–2024]]</f>
        <v>6.2000000000000028</v>
      </c>
    </row>
    <row r="33" spans="1:31">
      <c r="A33" s="27" t="s">
        <v>374</v>
      </c>
      <c r="B33" s="374">
        <v>51.4</v>
      </c>
      <c r="C33" s="376">
        <v>68.3</v>
      </c>
      <c r="D33" s="375">
        <v>73.900000000000006</v>
      </c>
      <c r="E33" s="374">
        <v>56.2</v>
      </c>
      <c r="F33" s="376">
        <v>74.7</v>
      </c>
      <c r="G33" s="375">
        <v>80.3</v>
      </c>
      <c r="H33" s="374">
        <v>53.9</v>
      </c>
      <c r="I33" s="376">
        <v>71.599999999999994</v>
      </c>
      <c r="J33" s="375">
        <v>77.2</v>
      </c>
      <c r="K33" s="371" t="s">
        <v>374</v>
      </c>
      <c r="L33" s="371">
        <f>Tabell23[[#This Row],[Män 2024]]</f>
        <v>51.4</v>
      </c>
      <c r="M33" s="371">
        <f>Tabell23[[#This Row],[Män 2023–2024]]-Tabell23[[#This Row],[Män 2024]]</f>
        <v>16.899999999999999</v>
      </c>
      <c r="N33" s="371">
        <f>Tabell23[[#This Row],[Män 2022–2024]]-Tabell23[[#This Row],[Män 2023–2024]]</f>
        <v>5.6000000000000085</v>
      </c>
      <c r="O33" s="371">
        <f>Tabell23[[#This Row],[Kvinnor 2024]]</f>
        <v>56.2</v>
      </c>
      <c r="P33" s="371">
        <f>Tabell23[[#This Row],[Kvinnor  2023–2024]]-Tabell23[[#This Row],[Kvinnor 2024]]</f>
        <v>18.5</v>
      </c>
      <c r="Q33" s="371">
        <f>Tabell23[[#This Row],[ Kvinnor 2022–2024]]-Tabell23[[#This Row],[Kvinnor  2023–2024]]</f>
        <v>5.5999999999999943</v>
      </c>
      <c r="R33" s="371">
        <f>Tabell23[[#This Row],[Totalt 2024]]</f>
        <v>53.9</v>
      </c>
      <c r="S33" s="371">
        <f>Tabell23[[#This Row],[ Totalt 2023–2024]]-Tabell23[[#This Row],[Totalt 2024]]</f>
        <v>17.699999999999996</v>
      </c>
      <c r="T33" s="371">
        <f>Tabell23[[#This Row],[Totalt 2022–2024]]-Tabell23[[#This Row],[ Totalt 2023–2024]]</f>
        <v>5.6000000000000085</v>
      </c>
    </row>
    <row r="34" spans="1:31">
      <c r="A34" s="27" t="s">
        <v>375</v>
      </c>
      <c r="B34" s="374">
        <v>53.8</v>
      </c>
      <c r="C34" s="376">
        <v>70.8</v>
      </c>
      <c r="D34" s="375">
        <v>76.599999999999994</v>
      </c>
      <c r="E34" s="374">
        <v>57.2</v>
      </c>
      <c r="F34" s="376">
        <v>75.5</v>
      </c>
      <c r="G34" s="375">
        <v>81.2</v>
      </c>
      <c r="H34" s="374">
        <v>55.6</v>
      </c>
      <c r="I34" s="376">
        <v>73.2</v>
      </c>
      <c r="J34" s="375">
        <v>79</v>
      </c>
      <c r="K34" s="371" t="s">
        <v>375</v>
      </c>
      <c r="L34" s="371">
        <f>Tabell23[[#This Row],[Män 2024]]</f>
        <v>53.8</v>
      </c>
      <c r="M34" s="371">
        <f>Tabell23[[#This Row],[Män 2023–2024]]-Tabell23[[#This Row],[Män 2024]]</f>
        <v>17</v>
      </c>
      <c r="N34" s="371">
        <f>Tabell23[[#This Row],[Män 2022–2024]]-Tabell23[[#This Row],[Män 2023–2024]]</f>
        <v>5.7999999999999972</v>
      </c>
      <c r="O34" s="371">
        <f>Tabell23[[#This Row],[Kvinnor 2024]]</f>
        <v>57.2</v>
      </c>
      <c r="P34" s="371">
        <f>Tabell23[[#This Row],[Kvinnor  2023–2024]]-Tabell23[[#This Row],[Kvinnor 2024]]</f>
        <v>18.299999999999997</v>
      </c>
      <c r="Q34" s="371">
        <f>Tabell23[[#This Row],[ Kvinnor 2022–2024]]-Tabell23[[#This Row],[Kvinnor  2023–2024]]</f>
        <v>5.7000000000000028</v>
      </c>
      <c r="R34" s="371">
        <f>Tabell23[[#This Row],[Totalt 2024]]</f>
        <v>55.6</v>
      </c>
      <c r="S34" s="371">
        <f>Tabell23[[#This Row],[ Totalt 2023–2024]]-Tabell23[[#This Row],[Totalt 2024]]</f>
        <v>17.600000000000001</v>
      </c>
      <c r="T34" s="371">
        <f>Tabell23[[#This Row],[Totalt 2022–2024]]-Tabell23[[#This Row],[ Totalt 2023–2024]]</f>
        <v>5.7999999999999972</v>
      </c>
    </row>
    <row r="35" spans="1:31">
      <c r="A35" s="27" t="s">
        <v>376</v>
      </c>
      <c r="B35" s="374">
        <v>55.5</v>
      </c>
      <c r="C35" s="376">
        <v>73.5</v>
      </c>
      <c r="D35" s="375">
        <v>80.099999999999994</v>
      </c>
      <c r="E35" s="374">
        <v>56.7</v>
      </c>
      <c r="F35" s="376">
        <v>75</v>
      </c>
      <c r="G35" s="375">
        <v>81.599999999999994</v>
      </c>
      <c r="H35" s="374">
        <v>56.2</v>
      </c>
      <c r="I35" s="376">
        <v>74.3</v>
      </c>
      <c r="J35" s="375">
        <v>80.900000000000006</v>
      </c>
      <c r="K35" s="371" t="s">
        <v>376</v>
      </c>
      <c r="L35" s="371">
        <f>Tabell23[[#This Row],[Män 2024]]</f>
        <v>55.5</v>
      </c>
      <c r="M35" s="371">
        <f>Tabell23[[#This Row],[Män 2023–2024]]-Tabell23[[#This Row],[Män 2024]]</f>
        <v>18</v>
      </c>
      <c r="N35" s="371">
        <f>Tabell23[[#This Row],[Män 2022–2024]]-Tabell23[[#This Row],[Män 2023–2024]]</f>
        <v>6.5999999999999943</v>
      </c>
      <c r="O35" s="371">
        <f>Tabell23[[#This Row],[Kvinnor 2024]]</f>
        <v>56.7</v>
      </c>
      <c r="P35" s="371">
        <f>Tabell23[[#This Row],[Kvinnor  2023–2024]]-Tabell23[[#This Row],[Kvinnor 2024]]</f>
        <v>18.299999999999997</v>
      </c>
      <c r="Q35" s="371">
        <f>Tabell23[[#This Row],[ Kvinnor 2022–2024]]-Tabell23[[#This Row],[Kvinnor  2023–2024]]</f>
        <v>6.5999999999999943</v>
      </c>
      <c r="R35" s="371">
        <f>Tabell23[[#This Row],[Totalt 2024]]</f>
        <v>56.2</v>
      </c>
      <c r="S35" s="371">
        <f>Tabell23[[#This Row],[ Totalt 2023–2024]]-Tabell23[[#This Row],[Totalt 2024]]</f>
        <v>18.099999999999994</v>
      </c>
      <c r="T35" s="371">
        <f>Tabell23[[#This Row],[Totalt 2022–2024]]-Tabell23[[#This Row],[ Totalt 2023–2024]]</f>
        <v>6.6000000000000085</v>
      </c>
    </row>
    <row r="36" spans="1:31">
      <c r="A36" s="152" t="s">
        <v>377</v>
      </c>
      <c r="B36" s="174">
        <v>49.6</v>
      </c>
      <c r="C36" s="143">
        <v>68.400000000000006</v>
      </c>
      <c r="D36" s="175">
        <v>76.900000000000006</v>
      </c>
      <c r="E36" s="174">
        <v>47.7</v>
      </c>
      <c r="F36" s="143">
        <v>65.7</v>
      </c>
      <c r="G36" s="175">
        <v>74.099999999999994</v>
      </c>
      <c r="H36" s="174">
        <v>48.4</v>
      </c>
      <c r="I36" s="143">
        <v>66.8</v>
      </c>
      <c r="J36" s="175">
        <v>75.3</v>
      </c>
      <c r="K36" s="371" t="s">
        <v>377</v>
      </c>
      <c r="L36" s="371">
        <f>Tabell23[[#This Row],[Män 2024]]</f>
        <v>49.6</v>
      </c>
      <c r="M36" s="371">
        <f>Tabell23[[#This Row],[Män 2023–2024]]-Tabell23[[#This Row],[Män 2024]]</f>
        <v>18.800000000000004</v>
      </c>
      <c r="N36" s="371">
        <f>Tabell23[[#This Row],[Män 2022–2024]]-Tabell23[[#This Row],[Män 2023–2024]]</f>
        <v>8.5</v>
      </c>
      <c r="O36" s="371">
        <f>Tabell23[[#This Row],[Kvinnor 2024]]</f>
        <v>47.7</v>
      </c>
      <c r="P36" s="371">
        <f>Tabell23[[#This Row],[Kvinnor  2023–2024]]-Tabell23[[#This Row],[Kvinnor 2024]]</f>
        <v>18</v>
      </c>
      <c r="Q36" s="371">
        <f>Tabell23[[#This Row],[ Kvinnor 2022–2024]]-Tabell23[[#This Row],[Kvinnor  2023–2024]]</f>
        <v>8.3999999999999915</v>
      </c>
      <c r="R36" s="371">
        <f>Tabell23[[#This Row],[Totalt 2024]]</f>
        <v>48.4</v>
      </c>
      <c r="S36" s="371">
        <f>Tabell23[[#This Row],[ Totalt 2023–2024]]-Tabell23[[#This Row],[Totalt 2024]]</f>
        <v>18.399999999999999</v>
      </c>
      <c r="T36" s="371">
        <f>Tabell23[[#This Row],[Totalt 2022–2024]]-Tabell23[[#This Row],[ Totalt 2023–2024]]</f>
        <v>8.5</v>
      </c>
    </row>
    <row r="37" spans="1:31">
      <c r="A37" s="25" t="s">
        <v>378</v>
      </c>
      <c r="B37" s="174">
        <v>37.6</v>
      </c>
      <c r="C37" s="143">
        <v>57.3</v>
      </c>
      <c r="D37" s="175">
        <v>69.5</v>
      </c>
      <c r="E37" s="174">
        <v>30.9</v>
      </c>
      <c r="F37" s="143">
        <v>47.6</v>
      </c>
      <c r="G37" s="175">
        <v>58.5</v>
      </c>
      <c r="H37" s="174">
        <v>33</v>
      </c>
      <c r="I37" s="143">
        <v>50.6</v>
      </c>
      <c r="J37" s="175">
        <v>62</v>
      </c>
      <c r="K37" s="371" t="s">
        <v>378</v>
      </c>
      <c r="L37" s="371">
        <f>Tabell23[[#This Row],[Män 2024]]</f>
        <v>37.6</v>
      </c>
      <c r="M37" s="371">
        <f>Tabell23[[#This Row],[Män 2023–2024]]-Tabell23[[#This Row],[Män 2024]]</f>
        <v>19.699999999999996</v>
      </c>
      <c r="N37" s="371">
        <f>Tabell23[[#This Row],[Män 2022–2024]]-Tabell23[[#This Row],[Män 2023–2024]]</f>
        <v>12.200000000000003</v>
      </c>
      <c r="O37" s="371">
        <f>Tabell23[[#This Row],[Kvinnor 2024]]</f>
        <v>30.9</v>
      </c>
      <c r="P37" s="371">
        <f>Tabell23[[#This Row],[Kvinnor  2023–2024]]-Tabell23[[#This Row],[Kvinnor 2024]]</f>
        <v>16.700000000000003</v>
      </c>
      <c r="Q37" s="371">
        <f>Tabell23[[#This Row],[ Kvinnor 2022–2024]]-Tabell23[[#This Row],[Kvinnor  2023–2024]]</f>
        <v>10.899999999999999</v>
      </c>
      <c r="R37" s="371">
        <f>Tabell23[[#This Row],[Totalt 2024]]</f>
        <v>33</v>
      </c>
      <c r="S37" s="371">
        <f>Tabell23[[#This Row],[ Totalt 2023–2024]]-Tabell23[[#This Row],[Totalt 2024]]</f>
        <v>17.600000000000001</v>
      </c>
      <c r="T37" s="371">
        <f>Tabell23[[#This Row],[Totalt 2022–2024]]-Tabell23[[#This Row],[ Totalt 2023–2024]]</f>
        <v>11.399999999999999</v>
      </c>
    </row>
    <row r="38" spans="1:31">
      <c r="A38" s="25" t="s">
        <v>285</v>
      </c>
      <c r="B38" s="176">
        <v>35.799999999999997</v>
      </c>
      <c r="C38" s="177">
        <v>52.3</v>
      </c>
      <c r="D38" s="178">
        <v>59.3</v>
      </c>
      <c r="E38" s="176">
        <v>41.2</v>
      </c>
      <c r="F38" s="177">
        <v>60.6</v>
      </c>
      <c r="G38" s="178">
        <v>68.3</v>
      </c>
      <c r="H38" s="176">
        <v>38.5</v>
      </c>
      <c r="I38" s="177">
        <v>56.5</v>
      </c>
      <c r="J38" s="178">
        <v>63.8</v>
      </c>
    </row>
    <row r="39" spans="1:31">
      <c r="A39" s="31" t="s">
        <v>379</v>
      </c>
      <c r="O39" s="371"/>
      <c r="P39" s="371"/>
      <c r="Q39" s="371"/>
      <c r="R39" s="371"/>
    </row>
    <row r="40" spans="1:31" ht="17.25">
      <c r="A40" s="49" t="s">
        <v>505</v>
      </c>
      <c r="K40" s="341"/>
      <c r="L40" s="341"/>
      <c r="M40" s="341"/>
      <c r="N40" s="341"/>
      <c r="O40" s="341"/>
      <c r="P40" s="341"/>
      <c r="Q40" s="341"/>
      <c r="R40" s="341"/>
      <c r="S40" s="341"/>
      <c r="T40" s="341"/>
      <c r="U40" s="341"/>
      <c r="V40" s="341"/>
    </row>
    <row r="41" spans="1:31" ht="17.25">
      <c r="A41" s="117" t="s">
        <v>506</v>
      </c>
    </row>
    <row r="42" spans="1:31" s="30" customFormat="1" ht="15">
      <c r="A42" s="30" t="s">
        <v>385</v>
      </c>
      <c r="B42" s="125" t="s">
        <v>386</v>
      </c>
      <c r="C42" s="125" t="s">
        <v>387</v>
      </c>
      <c r="D42" s="125" t="s">
        <v>388</v>
      </c>
      <c r="E42" s="125" t="s">
        <v>389</v>
      </c>
      <c r="F42" s="125" t="s">
        <v>390</v>
      </c>
      <c r="G42" s="125" t="s">
        <v>391</v>
      </c>
      <c r="H42" s="125" t="s">
        <v>392</v>
      </c>
      <c r="I42" s="125" t="s">
        <v>393</v>
      </c>
      <c r="J42" s="125" t="s">
        <v>394</v>
      </c>
      <c r="K42" s="125" t="s">
        <v>395</v>
      </c>
      <c r="L42" s="125" t="s">
        <v>396</v>
      </c>
      <c r="M42" s="125" t="s">
        <v>397</v>
      </c>
      <c r="N42" s="125" t="s">
        <v>398</v>
      </c>
      <c r="O42" s="125" t="s">
        <v>399</v>
      </c>
      <c r="P42" s="125" t="s">
        <v>400</v>
      </c>
      <c r="Q42" s="125" t="s">
        <v>401</v>
      </c>
      <c r="R42" s="125" t="s">
        <v>402</v>
      </c>
      <c r="S42" s="125" t="s">
        <v>403</v>
      </c>
      <c r="T42" s="125" t="s">
        <v>404</v>
      </c>
      <c r="U42" s="125" t="s">
        <v>405</v>
      </c>
      <c r="V42" s="125" t="s">
        <v>406</v>
      </c>
      <c r="W42" s="125" t="s">
        <v>407</v>
      </c>
      <c r="X42" s="125" t="s">
        <v>408</v>
      </c>
      <c r="Y42" s="125" t="s">
        <v>409</v>
      </c>
      <c r="Z42" s="125" t="s">
        <v>410</v>
      </c>
      <c r="AA42" s="125" t="s">
        <v>411</v>
      </c>
      <c r="AB42" s="125" t="s">
        <v>412</v>
      </c>
      <c r="AC42" s="125" t="s">
        <v>413</v>
      </c>
      <c r="AD42" s="125" t="s">
        <v>414</v>
      </c>
      <c r="AE42" s="125" t="s">
        <v>415</v>
      </c>
    </row>
    <row r="43" spans="1:31">
      <c r="A43" s="25" t="s">
        <v>380</v>
      </c>
      <c r="B43" s="174">
        <v>33.700000000000003</v>
      </c>
      <c r="C43" s="143">
        <v>50.4</v>
      </c>
      <c r="D43" s="175">
        <v>55.8</v>
      </c>
      <c r="E43" s="174">
        <v>32.700000000000003</v>
      </c>
      <c r="F43" s="143">
        <v>50.1</v>
      </c>
      <c r="G43" s="175">
        <v>55.8</v>
      </c>
      <c r="H43" s="174">
        <v>31.8</v>
      </c>
      <c r="I43" s="143">
        <v>49.3</v>
      </c>
      <c r="J43" s="175">
        <v>55.2</v>
      </c>
      <c r="K43" s="174">
        <v>31.8</v>
      </c>
      <c r="L43" s="143">
        <v>48.9</v>
      </c>
      <c r="M43" s="175">
        <v>54.7</v>
      </c>
      <c r="N43" s="174">
        <v>30.8</v>
      </c>
      <c r="O43" s="143">
        <v>48.3</v>
      </c>
      <c r="P43" s="175">
        <v>54.3</v>
      </c>
      <c r="Q43" s="174">
        <v>26</v>
      </c>
      <c r="R43" s="143">
        <v>44.1</v>
      </c>
      <c r="S43" s="175">
        <v>51</v>
      </c>
      <c r="T43" s="174">
        <v>25.4</v>
      </c>
      <c r="U43" s="143">
        <v>40.6</v>
      </c>
      <c r="V43" s="175">
        <v>48.2</v>
      </c>
      <c r="W43" s="174">
        <v>23.5</v>
      </c>
      <c r="X43" s="143">
        <v>38.299999999999997</v>
      </c>
      <c r="Y43" s="175">
        <v>44.8</v>
      </c>
      <c r="Z43" s="174">
        <v>24</v>
      </c>
      <c r="AA43" s="143">
        <v>37.4</v>
      </c>
      <c r="AB43" s="175">
        <v>43.4</v>
      </c>
      <c r="AC43" s="174">
        <v>23.5</v>
      </c>
      <c r="AD43" s="143">
        <v>37.4</v>
      </c>
      <c r="AE43" s="175">
        <v>42.6</v>
      </c>
    </row>
    <row r="44" spans="1:31">
      <c r="A44" s="25" t="s">
        <v>366</v>
      </c>
      <c r="B44" s="174">
        <v>32.799999999999997</v>
      </c>
      <c r="C44" s="143">
        <v>50.9</v>
      </c>
      <c r="D44" s="175">
        <v>58.7</v>
      </c>
      <c r="E44" s="174">
        <v>31.8</v>
      </c>
      <c r="F44" s="143">
        <v>50.7</v>
      </c>
      <c r="G44" s="175">
        <v>58.2</v>
      </c>
      <c r="H44" s="174">
        <v>30.9</v>
      </c>
      <c r="I44" s="143">
        <v>49.7</v>
      </c>
      <c r="J44" s="175">
        <v>57.5</v>
      </c>
      <c r="K44" s="174">
        <v>31.5</v>
      </c>
      <c r="L44" s="143">
        <v>50</v>
      </c>
      <c r="M44" s="175">
        <v>57.7</v>
      </c>
      <c r="N44" s="174">
        <v>30.7</v>
      </c>
      <c r="O44" s="143">
        <v>50.1</v>
      </c>
      <c r="P44" s="175">
        <v>58</v>
      </c>
      <c r="Q44" s="174">
        <v>27.3</v>
      </c>
      <c r="R44" s="143">
        <v>48.3</v>
      </c>
      <c r="S44" s="175">
        <v>57.9</v>
      </c>
      <c r="T44" s="174">
        <v>28.8</v>
      </c>
      <c r="U44" s="143">
        <v>47.2</v>
      </c>
      <c r="V44" s="175">
        <v>57.6</v>
      </c>
      <c r="W44" s="174">
        <v>26.8</v>
      </c>
      <c r="X44" s="143">
        <v>46.6</v>
      </c>
      <c r="Y44" s="175">
        <v>56.3</v>
      </c>
      <c r="Z44" s="174">
        <v>27.1</v>
      </c>
      <c r="AA44" s="143">
        <v>45.8</v>
      </c>
      <c r="AB44" s="175">
        <v>55.6</v>
      </c>
      <c r="AC44" s="174">
        <v>27.6</v>
      </c>
      <c r="AD44" s="143">
        <v>46.5</v>
      </c>
      <c r="AE44" s="175">
        <v>55.6</v>
      </c>
    </row>
    <row r="45" spans="1:31">
      <c r="A45" s="25" t="s">
        <v>367</v>
      </c>
      <c r="B45" s="174">
        <v>36.799999999999997</v>
      </c>
      <c r="C45" s="143">
        <v>55.4</v>
      </c>
      <c r="D45" s="175">
        <v>62.9</v>
      </c>
      <c r="E45" s="174">
        <v>35.200000000000003</v>
      </c>
      <c r="F45" s="143">
        <v>54.3</v>
      </c>
      <c r="G45" s="175">
        <v>61.5</v>
      </c>
      <c r="H45" s="174">
        <v>33.5</v>
      </c>
      <c r="I45" s="143">
        <v>52.5</v>
      </c>
      <c r="J45" s="175">
        <v>60.3</v>
      </c>
      <c r="K45" s="174">
        <v>33.200000000000003</v>
      </c>
      <c r="L45" s="143">
        <v>51.5</v>
      </c>
      <c r="M45" s="175">
        <v>59.1</v>
      </c>
      <c r="N45" s="174">
        <v>32.1</v>
      </c>
      <c r="O45" s="143">
        <v>50.7</v>
      </c>
      <c r="P45" s="175">
        <v>58.3</v>
      </c>
      <c r="Q45" s="174">
        <v>27.8</v>
      </c>
      <c r="R45" s="143">
        <v>48</v>
      </c>
      <c r="S45" s="175">
        <v>57.3</v>
      </c>
      <c r="T45" s="174">
        <v>29</v>
      </c>
      <c r="U45" s="143">
        <v>46.5</v>
      </c>
      <c r="V45" s="175">
        <v>56.5</v>
      </c>
      <c r="W45" s="174">
        <v>27.5</v>
      </c>
      <c r="X45" s="143">
        <v>46.1</v>
      </c>
      <c r="Y45" s="175">
        <v>55.1</v>
      </c>
      <c r="Z45" s="174">
        <v>28.2</v>
      </c>
      <c r="AA45" s="143">
        <v>46.1</v>
      </c>
      <c r="AB45" s="175">
        <v>55.7</v>
      </c>
      <c r="AC45" s="174">
        <v>28.7</v>
      </c>
      <c r="AD45" s="143">
        <v>47.2</v>
      </c>
      <c r="AE45" s="175">
        <v>55.9</v>
      </c>
    </row>
    <row r="46" spans="1:31">
      <c r="A46" s="25" t="s">
        <v>368</v>
      </c>
      <c r="B46" s="174">
        <v>40.799999999999997</v>
      </c>
      <c r="C46" s="143">
        <v>60.1</v>
      </c>
      <c r="D46" s="175">
        <v>67.5</v>
      </c>
      <c r="E46" s="174">
        <v>39</v>
      </c>
      <c r="F46" s="143">
        <v>58.7</v>
      </c>
      <c r="G46" s="175">
        <v>65.8</v>
      </c>
      <c r="H46" s="174">
        <v>37.200000000000003</v>
      </c>
      <c r="I46" s="143">
        <v>56.7</v>
      </c>
      <c r="J46" s="175">
        <v>64.400000000000006</v>
      </c>
      <c r="K46" s="174">
        <v>36.799999999999997</v>
      </c>
      <c r="L46" s="143">
        <v>55.6</v>
      </c>
      <c r="M46" s="175">
        <v>63.1</v>
      </c>
      <c r="N46" s="174">
        <v>35.4</v>
      </c>
      <c r="O46" s="143">
        <v>54.5</v>
      </c>
      <c r="P46" s="175">
        <v>62</v>
      </c>
      <c r="Q46" s="174">
        <v>30.9</v>
      </c>
      <c r="R46" s="143">
        <v>51.6</v>
      </c>
      <c r="S46" s="175">
        <v>60.8</v>
      </c>
      <c r="T46" s="174">
        <v>32</v>
      </c>
      <c r="U46" s="143">
        <v>49.6</v>
      </c>
      <c r="V46" s="175">
        <v>59.4</v>
      </c>
      <c r="W46" s="174">
        <v>30.2</v>
      </c>
      <c r="X46" s="143">
        <v>49</v>
      </c>
      <c r="Y46" s="175">
        <v>57.6</v>
      </c>
      <c r="Z46" s="174">
        <v>30.4</v>
      </c>
      <c r="AA46" s="143">
        <v>48.2</v>
      </c>
      <c r="AB46" s="175">
        <v>57.2</v>
      </c>
      <c r="AC46" s="174">
        <v>30.7</v>
      </c>
      <c r="AD46" s="143">
        <v>48.6</v>
      </c>
      <c r="AE46" s="175">
        <v>56.9</v>
      </c>
    </row>
    <row r="47" spans="1:31">
      <c r="A47" s="25" t="s">
        <v>369</v>
      </c>
      <c r="B47" s="174">
        <v>43.2</v>
      </c>
      <c r="C47" s="143">
        <v>62.5</v>
      </c>
      <c r="D47" s="175">
        <v>69.5</v>
      </c>
      <c r="E47" s="174">
        <v>42</v>
      </c>
      <c r="F47" s="143">
        <v>61.9</v>
      </c>
      <c r="G47" s="175">
        <v>68.8</v>
      </c>
      <c r="H47" s="174">
        <v>40.299999999999997</v>
      </c>
      <c r="I47" s="143">
        <v>60.2</v>
      </c>
      <c r="J47" s="175">
        <v>67.599999999999994</v>
      </c>
      <c r="K47" s="174">
        <v>40.200000000000003</v>
      </c>
      <c r="L47" s="143">
        <v>59.4</v>
      </c>
      <c r="M47" s="175">
        <v>66.900000000000006</v>
      </c>
      <c r="N47" s="174">
        <v>39.200000000000003</v>
      </c>
      <c r="O47" s="143">
        <v>59</v>
      </c>
      <c r="P47" s="175">
        <v>66.5</v>
      </c>
      <c r="Q47" s="174">
        <v>33.799999999999997</v>
      </c>
      <c r="R47" s="143">
        <v>55.5</v>
      </c>
      <c r="S47" s="175">
        <v>64.599999999999994</v>
      </c>
      <c r="T47" s="174">
        <v>35</v>
      </c>
      <c r="U47" s="143">
        <v>53.1</v>
      </c>
      <c r="V47" s="175">
        <v>62.7</v>
      </c>
      <c r="W47" s="174">
        <v>33.4</v>
      </c>
      <c r="X47" s="143">
        <v>52.5</v>
      </c>
      <c r="Y47" s="175">
        <v>60.8</v>
      </c>
      <c r="Z47" s="174">
        <v>33.700000000000003</v>
      </c>
      <c r="AA47" s="143">
        <v>51.7</v>
      </c>
      <c r="AB47" s="175">
        <v>60.4</v>
      </c>
      <c r="AC47" s="174">
        <v>33.9</v>
      </c>
      <c r="AD47" s="143">
        <v>52.1</v>
      </c>
      <c r="AE47" s="175">
        <v>60</v>
      </c>
    </row>
    <row r="48" spans="1:31">
      <c r="A48" s="25" t="s">
        <v>370</v>
      </c>
      <c r="B48" s="174">
        <v>47.4</v>
      </c>
      <c r="C48" s="143">
        <v>66.7</v>
      </c>
      <c r="D48" s="175">
        <v>73.5</v>
      </c>
      <c r="E48" s="174">
        <v>45.8</v>
      </c>
      <c r="F48" s="143">
        <v>65.900000000000006</v>
      </c>
      <c r="G48" s="175">
        <v>72.599999999999994</v>
      </c>
      <c r="H48" s="174">
        <v>44</v>
      </c>
      <c r="I48" s="143">
        <v>64.099999999999994</v>
      </c>
      <c r="J48" s="175">
        <v>71.400000000000006</v>
      </c>
      <c r="K48" s="174">
        <v>43.3</v>
      </c>
      <c r="L48" s="143">
        <v>62.8</v>
      </c>
      <c r="M48" s="175">
        <v>69.900000000000006</v>
      </c>
      <c r="N48" s="174">
        <v>41.8</v>
      </c>
      <c r="O48" s="143">
        <v>61.3</v>
      </c>
      <c r="P48" s="175">
        <v>68.400000000000006</v>
      </c>
      <c r="Q48" s="174">
        <v>36</v>
      </c>
      <c r="R48" s="143">
        <v>58.1</v>
      </c>
      <c r="S48" s="175">
        <v>67</v>
      </c>
      <c r="T48" s="174">
        <v>37.799999999999997</v>
      </c>
      <c r="U48" s="143">
        <v>56.1</v>
      </c>
      <c r="V48" s="175">
        <v>65.7</v>
      </c>
      <c r="W48" s="174">
        <v>36.4</v>
      </c>
      <c r="X48" s="143">
        <v>55.9</v>
      </c>
      <c r="Y48" s="175">
        <v>64</v>
      </c>
      <c r="Z48" s="174">
        <v>37</v>
      </c>
      <c r="AA48" s="143">
        <v>55.7</v>
      </c>
      <c r="AB48" s="175">
        <v>64.099999999999994</v>
      </c>
      <c r="AC48" s="174">
        <v>37.799999999999997</v>
      </c>
      <c r="AD48" s="143">
        <v>56.7</v>
      </c>
      <c r="AE48" s="175">
        <v>64.5</v>
      </c>
    </row>
    <row r="49" spans="1:31">
      <c r="A49" s="25" t="s">
        <v>371</v>
      </c>
      <c r="B49" s="174">
        <v>50.6</v>
      </c>
      <c r="C49" s="143">
        <v>69.099999999999994</v>
      </c>
      <c r="D49" s="175">
        <v>75.400000000000006</v>
      </c>
      <c r="E49" s="174">
        <v>48.9</v>
      </c>
      <c r="F49" s="143">
        <v>68.2</v>
      </c>
      <c r="G49" s="175">
        <v>74.400000000000006</v>
      </c>
      <c r="H49" s="174">
        <v>47.4</v>
      </c>
      <c r="I49" s="143">
        <v>66.7</v>
      </c>
      <c r="J49" s="175">
        <v>73.5</v>
      </c>
      <c r="K49" s="174">
        <v>47.2</v>
      </c>
      <c r="L49" s="143">
        <v>66.3</v>
      </c>
      <c r="M49" s="175">
        <v>73</v>
      </c>
      <c r="N49" s="174">
        <v>46.3</v>
      </c>
      <c r="O49" s="143">
        <v>66</v>
      </c>
      <c r="P49" s="175">
        <v>72.900000000000006</v>
      </c>
      <c r="Q49" s="174">
        <v>39.799999999999997</v>
      </c>
      <c r="R49" s="143">
        <v>62.7</v>
      </c>
      <c r="S49" s="175">
        <v>71.5</v>
      </c>
      <c r="T49" s="174">
        <v>41.5</v>
      </c>
      <c r="U49" s="143">
        <v>60.2</v>
      </c>
      <c r="V49" s="175">
        <v>69.7</v>
      </c>
      <c r="W49" s="174">
        <v>40.4</v>
      </c>
      <c r="X49" s="143">
        <v>60.2</v>
      </c>
      <c r="Y49" s="175">
        <v>67.900000000000006</v>
      </c>
      <c r="Z49" s="174">
        <v>40.6</v>
      </c>
      <c r="AA49" s="143">
        <v>59.5</v>
      </c>
      <c r="AB49" s="175">
        <v>67.5</v>
      </c>
      <c r="AC49" s="174">
        <v>40.4</v>
      </c>
      <c r="AD49" s="143">
        <v>59.4</v>
      </c>
      <c r="AE49" s="175">
        <v>66.7</v>
      </c>
    </row>
    <row r="50" spans="1:31">
      <c r="A50" s="25" t="s">
        <v>372</v>
      </c>
      <c r="B50" s="174">
        <v>55.3</v>
      </c>
      <c r="C50" s="143">
        <v>72.7</v>
      </c>
      <c r="D50" s="175">
        <v>78.3</v>
      </c>
      <c r="E50" s="174">
        <v>53.9</v>
      </c>
      <c r="F50" s="143">
        <v>72.2</v>
      </c>
      <c r="G50" s="175">
        <v>77.900000000000006</v>
      </c>
      <c r="H50" s="174">
        <v>52.1</v>
      </c>
      <c r="I50" s="143">
        <v>70.599999999999994</v>
      </c>
      <c r="J50" s="175">
        <v>76.8</v>
      </c>
      <c r="K50" s="174">
        <v>51.3</v>
      </c>
      <c r="L50" s="143">
        <v>69.7</v>
      </c>
      <c r="M50" s="175">
        <v>75.8</v>
      </c>
      <c r="N50" s="174">
        <v>50</v>
      </c>
      <c r="O50" s="143">
        <v>68.900000000000006</v>
      </c>
      <c r="P50" s="175">
        <v>75.3</v>
      </c>
      <c r="Q50" s="174">
        <v>42.5</v>
      </c>
      <c r="R50" s="143">
        <v>65.3</v>
      </c>
      <c r="S50" s="175">
        <v>73.5</v>
      </c>
      <c r="T50" s="174">
        <v>44.6</v>
      </c>
      <c r="U50" s="143">
        <v>62.7</v>
      </c>
      <c r="V50" s="175">
        <v>71.7</v>
      </c>
      <c r="W50" s="174">
        <v>43.8</v>
      </c>
      <c r="X50" s="143">
        <v>63.1</v>
      </c>
      <c r="Y50" s="175">
        <v>70.3</v>
      </c>
      <c r="Z50" s="174">
        <v>44.5</v>
      </c>
      <c r="AA50" s="143">
        <v>63.3</v>
      </c>
      <c r="AB50" s="175">
        <v>70.7</v>
      </c>
      <c r="AC50" s="174">
        <v>45.1</v>
      </c>
      <c r="AD50" s="143">
        <v>64.2</v>
      </c>
      <c r="AE50" s="175">
        <v>71.3</v>
      </c>
    </row>
    <row r="51" spans="1:31">
      <c r="A51" s="25" t="s">
        <v>373</v>
      </c>
      <c r="B51" s="174">
        <v>58.9</v>
      </c>
      <c r="C51" s="143">
        <v>75.400000000000006</v>
      </c>
      <c r="D51" s="175">
        <v>80.5</v>
      </c>
      <c r="E51" s="174">
        <v>57.3</v>
      </c>
      <c r="F51" s="143">
        <v>74.400000000000006</v>
      </c>
      <c r="G51" s="175">
        <v>79.5</v>
      </c>
      <c r="H51" s="174">
        <v>56.3</v>
      </c>
      <c r="I51" s="143">
        <v>73.599999999999994</v>
      </c>
      <c r="J51" s="175">
        <v>79</v>
      </c>
      <c r="K51" s="174">
        <v>56.2</v>
      </c>
      <c r="L51" s="143">
        <v>73.3</v>
      </c>
      <c r="M51" s="175">
        <v>78.599999999999994</v>
      </c>
      <c r="N51" s="174">
        <v>55.1</v>
      </c>
      <c r="O51" s="143">
        <v>72.7</v>
      </c>
      <c r="P51" s="175">
        <v>78.099999999999994</v>
      </c>
      <c r="Q51" s="174">
        <v>46.2</v>
      </c>
      <c r="R51" s="143">
        <v>69.8</v>
      </c>
      <c r="S51" s="175">
        <v>77.2</v>
      </c>
      <c r="T51" s="174">
        <v>50.6</v>
      </c>
      <c r="U51" s="143">
        <v>67.8</v>
      </c>
      <c r="V51" s="175">
        <v>76.099999999999994</v>
      </c>
      <c r="W51" s="174">
        <v>49.6</v>
      </c>
      <c r="X51" s="143">
        <v>68.599999999999994</v>
      </c>
      <c r="Y51" s="175">
        <v>74.7</v>
      </c>
      <c r="Z51" s="174">
        <v>50.1</v>
      </c>
      <c r="AA51" s="143">
        <v>68</v>
      </c>
      <c r="AB51" s="175">
        <v>74.7</v>
      </c>
      <c r="AC51" s="174">
        <v>50.1</v>
      </c>
      <c r="AD51" s="143">
        <v>68.3</v>
      </c>
      <c r="AE51" s="175">
        <v>74.5</v>
      </c>
    </row>
    <row r="52" spans="1:31">
      <c r="A52" s="25" t="s">
        <v>374</v>
      </c>
      <c r="B52" s="174">
        <v>61.8</v>
      </c>
      <c r="C52" s="143">
        <v>78.900000000000006</v>
      </c>
      <c r="D52" s="175">
        <v>84.2</v>
      </c>
      <c r="E52" s="174">
        <v>60.8</v>
      </c>
      <c r="F52" s="143">
        <v>78.400000000000006</v>
      </c>
      <c r="G52" s="175">
        <v>83.7</v>
      </c>
      <c r="H52" s="174">
        <v>59.3</v>
      </c>
      <c r="I52" s="143">
        <v>76.8</v>
      </c>
      <c r="J52" s="175">
        <v>82.3</v>
      </c>
      <c r="K52" s="174">
        <v>58.9</v>
      </c>
      <c r="L52" s="143">
        <v>76.099999999999994</v>
      </c>
      <c r="M52" s="175">
        <v>81.400000000000006</v>
      </c>
      <c r="N52" s="174">
        <v>57.7</v>
      </c>
      <c r="O52" s="143">
        <v>75.2</v>
      </c>
      <c r="P52" s="175">
        <v>80.5</v>
      </c>
      <c r="Q52" s="174">
        <v>42.6</v>
      </c>
      <c r="R52" s="143">
        <v>70.3</v>
      </c>
      <c r="S52" s="175">
        <v>78.5</v>
      </c>
      <c r="T52" s="174">
        <v>52.9</v>
      </c>
      <c r="U52" s="143">
        <v>68.3</v>
      </c>
      <c r="V52" s="175">
        <v>77</v>
      </c>
      <c r="W52" s="174">
        <v>52</v>
      </c>
      <c r="X52" s="143">
        <v>71</v>
      </c>
      <c r="Y52" s="175">
        <v>76.2</v>
      </c>
      <c r="Z52" s="174">
        <v>53.7</v>
      </c>
      <c r="AA52" s="143">
        <v>71.099999999999994</v>
      </c>
      <c r="AB52" s="175">
        <v>77.3</v>
      </c>
      <c r="AC52" s="174">
        <v>53.9</v>
      </c>
      <c r="AD52" s="143">
        <v>71.599999999999994</v>
      </c>
      <c r="AE52" s="175">
        <v>77.2</v>
      </c>
    </row>
    <row r="53" spans="1:31">
      <c r="A53" s="25" t="s">
        <v>375</v>
      </c>
      <c r="B53" s="174">
        <v>58</v>
      </c>
      <c r="C53" s="143">
        <v>74.900000000000006</v>
      </c>
      <c r="D53" s="175">
        <v>80.5</v>
      </c>
      <c r="E53" s="174">
        <v>57.4</v>
      </c>
      <c r="F53" s="143">
        <v>74.7</v>
      </c>
      <c r="G53" s="175">
        <v>80.5</v>
      </c>
      <c r="H53" s="174">
        <v>57.8</v>
      </c>
      <c r="I53" s="143">
        <v>75.400000000000006</v>
      </c>
      <c r="J53" s="175">
        <v>81.400000000000006</v>
      </c>
      <c r="K53" s="174">
        <v>58.8</v>
      </c>
      <c r="L53" s="143">
        <v>76.2</v>
      </c>
      <c r="M53" s="175">
        <v>82.1</v>
      </c>
      <c r="N53" s="174">
        <v>58.8</v>
      </c>
      <c r="O53" s="143">
        <v>76.900000000000006</v>
      </c>
      <c r="P53" s="175">
        <v>82.7</v>
      </c>
      <c r="Q53" s="174">
        <v>42.2</v>
      </c>
      <c r="R53" s="143">
        <v>72.8</v>
      </c>
      <c r="S53" s="175">
        <v>81.8</v>
      </c>
      <c r="T53" s="174">
        <v>55.7</v>
      </c>
      <c r="U53" s="143">
        <v>70.900000000000006</v>
      </c>
      <c r="V53" s="175">
        <v>80.599999999999994</v>
      </c>
      <c r="W53" s="174">
        <v>54</v>
      </c>
      <c r="X53" s="143">
        <v>73.900000000000006</v>
      </c>
      <c r="Y53" s="175">
        <v>78.8</v>
      </c>
      <c r="Z53" s="174">
        <v>55.6</v>
      </c>
      <c r="AA53" s="143">
        <v>73.2</v>
      </c>
      <c r="AB53" s="175">
        <v>79.900000000000006</v>
      </c>
      <c r="AC53" s="174">
        <v>55.6</v>
      </c>
      <c r="AD53" s="143">
        <v>73.2</v>
      </c>
      <c r="AE53" s="175">
        <v>79</v>
      </c>
    </row>
    <row r="54" spans="1:31">
      <c r="A54" s="25" t="s">
        <v>376</v>
      </c>
      <c r="B54" s="174">
        <v>52.1</v>
      </c>
      <c r="C54" s="143">
        <v>69</v>
      </c>
      <c r="D54" s="175">
        <v>75.599999999999994</v>
      </c>
      <c r="E54" s="174">
        <v>52.4</v>
      </c>
      <c r="F54" s="143">
        <v>69.8</v>
      </c>
      <c r="G54" s="175">
        <v>76.599999999999994</v>
      </c>
      <c r="H54" s="174">
        <v>52.2</v>
      </c>
      <c r="I54" s="143">
        <v>70</v>
      </c>
      <c r="J54" s="175">
        <v>77.099999999999994</v>
      </c>
      <c r="K54" s="174">
        <v>53.8</v>
      </c>
      <c r="L54" s="143">
        <v>71.099999999999994</v>
      </c>
      <c r="M54" s="175">
        <v>78.099999999999994</v>
      </c>
      <c r="N54" s="174">
        <v>53.8</v>
      </c>
      <c r="O54" s="143">
        <v>72</v>
      </c>
      <c r="P54" s="175">
        <v>78.7</v>
      </c>
      <c r="Q54" s="174">
        <v>36.6</v>
      </c>
      <c r="R54" s="143">
        <v>67.400000000000006</v>
      </c>
      <c r="S54" s="175">
        <v>77.5</v>
      </c>
      <c r="T54" s="174">
        <v>51.5</v>
      </c>
      <c r="U54" s="143">
        <v>65.7</v>
      </c>
      <c r="V54" s="175">
        <v>77</v>
      </c>
      <c r="W54" s="174">
        <v>51.5</v>
      </c>
      <c r="X54" s="143">
        <v>71.8</v>
      </c>
      <c r="Y54" s="175">
        <v>77.2</v>
      </c>
      <c r="Z54" s="174">
        <v>54.5</v>
      </c>
      <c r="AA54" s="143">
        <v>72.5</v>
      </c>
      <c r="AB54" s="175">
        <v>80.2</v>
      </c>
      <c r="AC54" s="174">
        <v>56.2</v>
      </c>
      <c r="AD54" s="143">
        <v>74.3</v>
      </c>
      <c r="AE54" s="175">
        <v>80.900000000000006</v>
      </c>
    </row>
    <row r="55" spans="1:31">
      <c r="A55" s="25" t="s">
        <v>377</v>
      </c>
      <c r="B55" s="174">
        <v>42.8</v>
      </c>
      <c r="C55" s="143">
        <v>59.8</v>
      </c>
      <c r="D55" s="175">
        <v>68.5</v>
      </c>
      <c r="E55" s="174">
        <v>42.9</v>
      </c>
      <c r="F55" s="143">
        <v>60.5</v>
      </c>
      <c r="G55" s="175">
        <v>69.2</v>
      </c>
      <c r="H55" s="174">
        <v>43</v>
      </c>
      <c r="I55" s="143">
        <v>61</v>
      </c>
      <c r="J55" s="175">
        <v>70</v>
      </c>
      <c r="K55" s="174">
        <v>44.2</v>
      </c>
      <c r="L55" s="143">
        <v>61.7</v>
      </c>
      <c r="M55" s="175">
        <v>70.5</v>
      </c>
      <c r="N55" s="174">
        <v>44.9</v>
      </c>
      <c r="O55" s="143">
        <v>63</v>
      </c>
      <c r="P55" s="175">
        <v>71.5</v>
      </c>
      <c r="Q55" s="174">
        <v>29.7</v>
      </c>
      <c r="R55" s="143">
        <v>60</v>
      </c>
      <c r="S55" s="175">
        <v>71.7</v>
      </c>
      <c r="T55" s="174">
        <v>44.5</v>
      </c>
      <c r="U55" s="143">
        <v>58.1</v>
      </c>
      <c r="V55" s="175">
        <v>71.900000000000006</v>
      </c>
      <c r="W55" s="174">
        <v>43.9</v>
      </c>
      <c r="X55" s="143">
        <v>64.400000000000006</v>
      </c>
      <c r="Y55" s="175">
        <v>70.599999999999994</v>
      </c>
      <c r="Z55" s="174">
        <v>46.6</v>
      </c>
      <c r="AA55" s="143">
        <v>65</v>
      </c>
      <c r="AB55" s="175">
        <v>74.7</v>
      </c>
      <c r="AC55" s="174">
        <v>48.4</v>
      </c>
      <c r="AD55" s="143">
        <v>66.8</v>
      </c>
      <c r="AE55" s="175">
        <v>75.3</v>
      </c>
    </row>
    <row r="56" spans="1:31">
      <c r="A56" s="25" t="s">
        <v>378</v>
      </c>
      <c r="B56" s="174">
        <v>27.9</v>
      </c>
      <c r="C56" s="143">
        <v>43.8</v>
      </c>
      <c r="D56" s="175">
        <v>54.3</v>
      </c>
      <c r="E56" s="174">
        <v>27.9</v>
      </c>
      <c r="F56" s="143">
        <v>44.3</v>
      </c>
      <c r="G56" s="175">
        <v>55.2</v>
      </c>
      <c r="H56" s="174">
        <v>28.5</v>
      </c>
      <c r="I56" s="143">
        <v>44.9</v>
      </c>
      <c r="J56" s="175">
        <v>56.3</v>
      </c>
      <c r="K56" s="174">
        <v>29.6</v>
      </c>
      <c r="L56" s="143">
        <v>46.2</v>
      </c>
      <c r="M56" s="175">
        <v>57.2</v>
      </c>
      <c r="N56" s="174">
        <v>30.5</v>
      </c>
      <c r="O56" s="143">
        <v>47.2</v>
      </c>
      <c r="P56" s="175">
        <v>58</v>
      </c>
      <c r="Q56" s="174">
        <v>18.8</v>
      </c>
      <c r="R56" s="143">
        <v>45.7</v>
      </c>
      <c r="S56" s="175">
        <v>59.2</v>
      </c>
      <c r="T56" s="174">
        <v>31</v>
      </c>
      <c r="U56" s="143">
        <v>42.8</v>
      </c>
      <c r="V56" s="175">
        <v>59.9</v>
      </c>
      <c r="W56" s="174">
        <v>30</v>
      </c>
      <c r="X56" s="143">
        <v>50.2</v>
      </c>
      <c r="Y56" s="175">
        <v>57.8</v>
      </c>
      <c r="Z56" s="174">
        <v>31.5</v>
      </c>
      <c r="AA56" s="143">
        <v>49.3</v>
      </c>
      <c r="AB56" s="175">
        <v>62.6</v>
      </c>
      <c r="AC56" s="174">
        <v>33</v>
      </c>
      <c r="AD56" s="143">
        <v>50.6</v>
      </c>
      <c r="AE56" s="175">
        <v>62</v>
      </c>
    </row>
    <row r="57" spans="1:31">
      <c r="A57" s="25" t="s">
        <v>285</v>
      </c>
      <c r="B57" s="176">
        <v>45.8</v>
      </c>
      <c r="C57" s="177">
        <v>63.7</v>
      </c>
      <c r="D57" s="178">
        <v>70.2</v>
      </c>
      <c r="E57" s="176">
        <v>44.6</v>
      </c>
      <c r="F57" s="177">
        <v>63.1</v>
      </c>
      <c r="G57" s="178">
        <v>69.599999999999994</v>
      </c>
      <c r="H57" s="176">
        <v>43.3</v>
      </c>
      <c r="I57" s="177">
        <v>61.9</v>
      </c>
      <c r="J57" s="178">
        <v>68.8</v>
      </c>
      <c r="K57" s="176">
        <v>43.3</v>
      </c>
      <c r="L57" s="177">
        <v>61.4</v>
      </c>
      <c r="M57" s="178">
        <v>68.2</v>
      </c>
      <c r="N57" s="176">
        <v>42.3</v>
      </c>
      <c r="O57" s="177">
        <v>61</v>
      </c>
      <c r="P57" s="178">
        <v>67.8</v>
      </c>
      <c r="Q57" s="176">
        <v>34.700000000000003</v>
      </c>
      <c r="R57" s="177">
        <v>57.7</v>
      </c>
      <c r="S57" s="178">
        <v>66.400000000000006</v>
      </c>
      <c r="T57" s="176">
        <v>38.6</v>
      </c>
      <c r="U57" s="177">
        <v>55.6</v>
      </c>
      <c r="V57" s="178">
        <v>65.099999999999994</v>
      </c>
      <c r="W57" s="176">
        <v>37.200000000000003</v>
      </c>
      <c r="X57" s="177">
        <v>56.1</v>
      </c>
      <c r="Y57" s="178">
        <v>63.5</v>
      </c>
      <c r="Z57" s="176">
        <v>38.1</v>
      </c>
      <c r="AA57" s="177">
        <v>55.8</v>
      </c>
      <c r="AB57" s="178">
        <v>63.8</v>
      </c>
      <c r="AC57" s="176">
        <v>38.5</v>
      </c>
      <c r="AD57" s="177">
        <v>56.5</v>
      </c>
      <c r="AE57" s="178">
        <v>63.8</v>
      </c>
    </row>
    <row r="58" spans="1:31">
      <c r="A58" s="31" t="s">
        <v>379</v>
      </c>
    </row>
  </sheetData>
  <pageMargins left="0.7" right="0.7" top="0.75" bottom="0.75" header="0.3" footer="0.3"/>
  <pageSetup paperSize="9" orientation="portrait" r:id="rId1"/>
  <drawing r:id="rId2"/>
  <tableParts count="3">
    <tablePart r:id="rId3"/>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85D9C-B016-41AB-91CE-30BACFDD07F4}">
  <dimension ref="A1:M76"/>
  <sheetViews>
    <sheetView zoomScaleNormal="100" workbookViewId="0"/>
  </sheetViews>
  <sheetFormatPr defaultColWidth="9.33203125" defaultRowHeight="13.5"/>
  <cols>
    <col min="1" max="1" width="17.83203125" style="25" customWidth="1"/>
    <col min="2" max="2" width="13.1640625" style="25" bestFit="1" customWidth="1"/>
    <col min="3" max="4" width="13.83203125" style="25" bestFit="1" customWidth="1"/>
    <col min="5" max="5" width="16" style="25" bestFit="1" customWidth="1"/>
    <col min="6" max="7" width="16.5" style="25" bestFit="1" customWidth="1"/>
    <col min="8" max="10" width="14.83203125" style="25" bestFit="1" customWidth="1"/>
    <col min="11" max="13" width="13.33203125" style="25" customWidth="1"/>
    <col min="14" max="17" width="9.33203125" style="25" customWidth="1"/>
    <col min="18" max="16384" width="9.33203125" style="25"/>
  </cols>
  <sheetData>
    <row r="1" spans="1:13">
      <c r="A1" s="77" t="s">
        <v>1057</v>
      </c>
    </row>
    <row r="2" spans="1:13" ht="17.25" customHeight="1">
      <c r="A2" s="49" t="s">
        <v>507</v>
      </c>
      <c r="B2" s="54"/>
      <c r="C2" s="54"/>
      <c r="D2" s="54"/>
      <c r="E2" s="54"/>
      <c r="F2" s="54"/>
      <c r="G2" s="54"/>
      <c r="H2" s="54"/>
      <c r="I2" s="54"/>
      <c r="J2" s="54"/>
      <c r="K2" s="54"/>
      <c r="L2" s="54"/>
      <c r="M2" s="54"/>
    </row>
    <row r="3" spans="1:13" ht="17.25" customHeight="1">
      <c r="A3" s="127" t="s">
        <v>508</v>
      </c>
      <c r="B3" s="53"/>
      <c r="C3" s="53"/>
      <c r="D3" s="53"/>
      <c r="E3" s="53"/>
      <c r="F3" s="53"/>
      <c r="G3" s="53"/>
      <c r="H3" s="53"/>
      <c r="I3" s="53"/>
      <c r="J3" s="53"/>
      <c r="K3" s="53"/>
      <c r="L3" s="53"/>
      <c r="M3" s="53"/>
    </row>
    <row r="4" spans="1:13" s="139" customFormat="1" ht="30">
      <c r="A4" s="156" t="s">
        <v>265</v>
      </c>
      <c r="B4" s="156" t="s">
        <v>514</v>
      </c>
      <c r="C4" s="156" t="s">
        <v>1101</v>
      </c>
      <c r="D4" s="156" t="s">
        <v>1102</v>
      </c>
      <c r="E4" s="156" t="s">
        <v>515</v>
      </c>
      <c r="F4" s="156" t="s">
        <v>1104</v>
      </c>
      <c r="G4" s="156" t="s">
        <v>1103</v>
      </c>
      <c r="H4" s="156" t="s">
        <v>516</v>
      </c>
      <c r="I4" s="156" t="s">
        <v>1105</v>
      </c>
      <c r="J4" s="156" t="s">
        <v>1106</v>
      </c>
      <c r="K4" s="138"/>
      <c r="L4" s="138"/>
      <c r="M4" s="138"/>
    </row>
    <row r="5" spans="1:13">
      <c r="A5" s="396" t="s">
        <v>423</v>
      </c>
      <c r="B5" s="129">
        <v>304769</v>
      </c>
      <c r="C5" s="130">
        <v>443826</v>
      </c>
      <c r="D5" s="131">
        <v>504034</v>
      </c>
      <c r="E5" s="129">
        <v>363056</v>
      </c>
      <c r="F5" s="130">
        <v>530590</v>
      </c>
      <c r="G5" s="131">
        <v>600061</v>
      </c>
      <c r="H5" s="130">
        <v>667825</v>
      </c>
      <c r="I5" s="130">
        <v>974416</v>
      </c>
      <c r="J5" s="130">
        <v>1104095</v>
      </c>
      <c r="K5" s="27"/>
      <c r="L5" s="27"/>
      <c r="M5" s="27"/>
    </row>
    <row r="6" spans="1:13">
      <c r="A6" s="396" t="s">
        <v>424</v>
      </c>
      <c r="B6" s="129">
        <v>51133</v>
      </c>
      <c r="C6" s="130">
        <v>77756</v>
      </c>
      <c r="D6" s="131">
        <v>87177</v>
      </c>
      <c r="E6" s="129">
        <v>60003</v>
      </c>
      <c r="F6" s="130">
        <v>91636</v>
      </c>
      <c r="G6" s="131">
        <v>102072</v>
      </c>
      <c r="H6" s="130">
        <v>111136</v>
      </c>
      <c r="I6" s="130">
        <v>169392</v>
      </c>
      <c r="J6" s="130">
        <v>189249</v>
      </c>
      <c r="K6" s="27"/>
      <c r="L6" s="27"/>
      <c r="M6" s="27"/>
    </row>
    <row r="7" spans="1:13">
      <c r="A7" s="396" t="s">
        <v>425</v>
      </c>
      <c r="B7" s="129">
        <v>40979</v>
      </c>
      <c r="C7" s="130">
        <v>60347</v>
      </c>
      <c r="D7" s="131">
        <v>67645</v>
      </c>
      <c r="E7" s="129">
        <v>47680</v>
      </c>
      <c r="F7" s="130">
        <v>70271</v>
      </c>
      <c r="G7" s="131">
        <v>78496</v>
      </c>
      <c r="H7" s="130">
        <v>88659</v>
      </c>
      <c r="I7" s="130">
        <v>130618</v>
      </c>
      <c r="J7" s="130">
        <v>146141</v>
      </c>
      <c r="K7" s="27"/>
      <c r="L7" s="27"/>
      <c r="M7" s="27"/>
    </row>
    <row r="8" spans="1:13">
      <c r="A8" s="396" t="s">
        <v>426</v>
      </c>
      <c r="B8" s="129">
        <v>56179</v>
      </c>
      <c r="C8" s="130">
        <v>81285</v>
      </c>
      <c r="D8" s="131">
        <v>93601</v>
      </c>
      <c r="E8" s="129">
        <v>65180</v>
      </c>
      <c r="F8" s="130">
        <v>94514</v>
      </c>
      <c r="G8" s="131">
        <v>108208</v>
      </c>
      <c r="H8" s="130">
        <v>121359</v>
      </c>
      <c r="I8" s="130">
        <v>175799</v>
      </c>
      <c r="J8" s="130">
        <v>201809</v>
      </c>
      <c r="K8" s="27"/>
      <c r="L8" s="27"/>
      <c r="M8" s="27"/>
    </row>
    <row r="9" spans="1:13">
      <c r="A9" s="396" t="s">
        <v>427</v>
      </c>
      <c r="B9" s="129">
        <v>56364</v>
      </c>
      <c r="C9" s="130">
        <v>80412</v>
      </c>
      <c r="D9" s="131">
        <v>90370</v>
      </c>
      <c r="E9" s="129">
        <v>61066</v>
      </c>
      <c r="F9" s="130">
        <v>87575</v>
      </c>
      <c r="G9" s="131">
        <v>98764</v>
      </c>
      <c r="H9" s="130">
        <v>117430</v>
      </c>
      <c r="I9" s="130">
        <v>167987</v>
      </c>
      <c r="J9" s="130">
        <v>189134</v>
      </c>
      <c r="K9" s="27"/>
      <c r="L9" s="27"/>
      <c r="M9" s="27"/>
    </row>
    <row r="10" spans="1:13">
      <c r="A10" s="396" t="s">
        <v>428</v>
      </c>
      <c r="B10" s="129">
        <v>28739</v>
      </c>
      <c r="C10" s="130">
        <v>40773</v>
      </c>
      <c r="D10" s="131">
        <v>45478</v>
      </c>
      <c r="E10" s="129">
        <v>31492</v>
      </c>
      <c r="F10" s="130">
        <v>44798</v>
      </c>
      <c r="G10" s="131">
        <v>49678</v>
      </c>
      <c r="H10" s="130">
        <v>60231</v>
      </c>
      <c r="I10" s="130">
        <v>85571</v>
      </c>
      <c r="J10" s="130">
        <v>95156</v>
      </c>
      <c r="K10" s="27"/>
      <c r="L10" s="27"/>
      <c r="M10" s="27"/>
    </row>
    <row r="11" spans="1:13">
      <c r="A11" s="396" t="s">
        <v>429</v>
      </c>
      <c r="B11" s="129">
        <v>30833</v>
      </c>
      <c r="C11" s="130">
        <v>45920</v>
      </c>
      <c r="D11" s="131">
        <v>53661</v>
      </c>
      <c r="E11" s="129">
        <v>35550</v>
      </c>
      <c r="F11" s="130">
        <v>52958</v>
      </c>
      <c r="G11" s="131">
        <v>61451</v>
      </c>
      <c r="H11" s="130">
        <v>66383</v>
      </c>
      <c r="I11" s="130">
        <v>98878</v>
      </c>
      <c r="J11" s="130">
        <v>115112</v>
      </c>
      <c r="K11" s="27"/>
      <c r="L11" s="27"/>
      <c r="M11" s="27"/>
    </row>
    <row r="12" spans="1:13">
      <c r="A12" s="396" t="s">
        <v>430</v>
      </c>
      <c r="B12" s="129">
        <v>4972</v>
      </c>
      <c r="C12" s="130">
        <v>8398</v>
      </c>
      <c r="D12" s="131">
        <v>10320</v>
      </c>
      <c r="E12" s="129">
        <v>6161</v>
      </c>
      <c r="F12" s="130">
        <v>10410</v>
      </c>
      <c r="G12" s="131">
        <v>12606</v>
      </c>
      <c r="H12" s="130">
        <v>11133</v>
      </c>
      <c r="I12" s="130">
        <v>18808</v>
      </c>
      <c r="J12" s="130">
        <v>22926</v>
      </c>
      <c r="K12" s="27"/>
      <c r="L12" s="27"/>
      <c r="M12" s="27"/>
    </row>
    <row r="13" spans="1:13">
      <c r="A13" s="396" t="s">
        <v>431</v>
      </c>
      <c r="B13" s="129">
        <v>22902</v>
      </c>
      <c r="C13" s="130">
        <v>34213</v>
      </c>
      <c r="D13" s="131">
        <v>38357</v>
      </c>
      <c r="E13" s="129">
        <v>25236</v>
      </c>
      <c r="F13" s="130">
        <v>37716</v>
      </c>
      <c r="G13" s="131">
        <v>42121</v>
      </c>
      <c r="H13" s="130">
        <v>48138</v>
      </c>
      <c r="I13" s="130">
        <v>71929</v>
      </c>
      <c r="J13" s="130">
        <v>80478</v>
      </c>
      <c r="K13" s="27"/>
      <c r="L13" s="27"/>
      <c r="M13" s="27"/>
    </row>
    <row r="14" spans="1:13">
      <c r="A14" s="396" t="s">
        <v>432</v>
      </c>
      <c r="B14" s="129">
        <v>197970</v>
      </c>
      <c r="C14" s="130">
        <v>278136</v>
      </c>
      <c r="D14" s="131">
        <v>308520</v>
      </c>
      <c r="E14" s="129">
        <v>231431</v>
      </c>
      <c r="F14" s="130">
        <v>327299</v>
      </c>
      <c r="G14" s="131">
        <v>361577</v>
      </c>
      <c r="H14" s="130">
        <v>429401</v>
      </c>
      <c r="I14" s="130">
        <v>605435</v>
      </c>
      <c r="J14" s="130">
        <v>670097</v>
      </c>
      <c r="K14" s="27"/>
      <c r="L14" s="27"/>
      <c r="M14" s="27"/>
    </row>
    <row r="15" spans="1:13">
      <c r="A15" s="396" t="s">
        <v>433</v>
      </c>
      <c r="B15" s="129">
        <v>51190</v>
      </c>
      <c r="C15" s="130">
        <v>73900</v>
      </c>
      <c r="D15" s="131">
        <v>82654</v>
      </c>
      <c r="E15" s="129">
        <v>59029</v>
      </c>
      <c r="F15" s="130">
        <v>85226</v>
      </c>
      <c r="G15" s="131">
        <v>94407</v>
      </c>
      <c r="H15" s="130">
        <v>110219</v>
      </c>
      <c r="I15" s="130">
        <v>159126</v>
      </c>
      <c r="J15" s="130">
        <v>177061</v>
      </c>
      <c r="K15" s="27"/>
      <c r="L15" s="27"/>
      <c r="M15" s="27"/>
    </row>
    <row r="16" spans="1:13">
      <c r="A16" s="396" t="s">
        <v>434</v>
      </c>
      <c r="B16" s="129">
        <v>250476</v>
      </c>
      <c r="C16" s="130">
        <v>374164</v>
      </c>
      <c r="D16" s="131">
        <v>421536</v>
      </c>
      <c r="E16" s="129">
        <v>283594</v>
      </c>
      <c r="F16" s="130">
        <v>425741</v>
      </c>
      <c r="G16" s="131">
        <v>477902</v>
      </c>
      <c r="H16" s="130">
        <v>534070</v>
      </c>
      <c r="I16" s="130">
        <v>799905</v>
      </c>
      <c r="J16" s="130">
        <v>899438</v>
      </c>
      <c r="K16" s="27"/>
      <c r="L16" s="27"/>
      <c r="M16" s="27"/>
    </row>
    <row r="17" spans="1:10">
      <c r="A17" s="396" t="s">
        <v>435</v>
      </c>
      <c r="B17" s="129">
        <v>35624</v>
      </c>
      <c r="C17" s="130">
        <v>55032</v>
      </c>
      <c r="D17" s="131">
        <v>65228</v>
      </c>
      <c r="E17" s="129">
        <v>39974</v>
      </c>
      <c r="F17" s="130">
        <v>62015</v>
      </c>
      <c r="G17" s="131">
        <v>73384</v>
      </c>
      <c r="H17" s="130">
        <v>75598</v>
      </c>
      <c r="I17" s="130">
        <v>117047</v>
      </c>
      <c r="J17" s="130">
        <v>138612</v>
      </c>
    </row>
    <row r="18" spans="1:10">
      <c r="A18" s="396" t="s">
        <v>436</v>
      </c>
      <c r="B18" s="129">
        <v>37336</v>
      </c>
      <c r="C18" s="130">
        <v>54833</v>
      </c>
      <c r="D18" s="131">
        <v>62884</v>
      </c>
      <c r="E18" s="129">
        <v>43978</v>
      </c>
      <c r="F18" s="130">
        <v>64809</v>
      </c>
      <c r="G18" s="131">
        <v>74021</v>
      </c>
      <c r="H18" s="130">
        <v>81314</v>
      </c>
      <c r="I18" s="130">
        <v>119642</v>
      </c>
      <c r="J18" s="130">
        <v>136905</v>
      </c>
    </row>
    <row r="19" spans="1:10">
      <c r="A19" s="396" t="s">
        <v>437</v>
      </c>
      <c r="B19" s="129">
        <v>37028</v>
      </c>
      <c r="C19" s="130">
        <v>53210</v>
      </c>
      <c r="D19" s="131">
        <v>61198</v>
      </c>
      <c r="E19" s="129">
        <v>42268</v>
      </c>
      <c r="F19" s="130">
        <v>61167</v>
      </c>
      <c r="G19" s="131">
        <v>69715</v>
      </c>
      <c r="H19" s="130">
        <v>79296</v>
      </c>
      <c r="I19" s="130">
        <v>114377</v>
      </c>
      <c r="J19" s="130">
        <v>130913</v>
      </c>
    </row>
    <row r="20" spans="1:10">
      <c r="A20" s="396" t="s">
        <v>438</v>
      </c>
      <c r="B20" s="129">
        <v>35042</v>
      </c>
      <c r="C20" s="130">
        <v>52150</v>
      </c>
      <c r="D20" s="131">
        <v>58911</v>
      </c>
      <c r="E20" s="129">
        <v>40622</v>
      </c>
      <c r="F20" s="130">
        <v>61126</v>
      </c>
      <c r="G20" s="131">
        <v>68668</v>
      </c>
      <c r="H20" s="130">
        <v>75664</v>
      </c>
      <c r="I20" s="130">
        <v>113276</v>
      </c>
      <c r="J20" s="130">
        <v>127579</v>
      </c>
    </row>
    <row r="21" spans="1:10">
      <c r="A21" s="396" t="s">
        <v>439</v>
      </c>
      <c r="B21" s="129">
        <v>29747</v>
      </c>
      <c r="C21" s="130">
        <v>46156</v>
      </c>
      <c r="D21" s="131">
        <v>54309</v>
      </c>
      <c r="E21" s="129">
        <v>35198</v>
      </c>
      <c r="F21" s="130">
        <v>54666</v>
      </c>
      <c r="G21" s="131">
        <v>64185</v>
      </c>
      <c r="H21" s="130">
        <v>64945</v>
      </c>
      <c r="I21" s="130">
        <v>100822</v>
      </c>
      <c r="J21" s="130">
        <v>118494</v>
      </c>
    </row>
    <row r="22" spans="1:10">
      <c r="A22" s="396" t="s">
        <v>440</v>
      </c>
      <c r="B22" s="129">
        <v>31417</v>
      </c>
      <c r="C22" s="130">
        <v>44761</v>
      </c>
      <c r="D22" s="131">
        <v>50261</v>
      </c>
      <c r="E22" s="129">
        <v>36164</v>
      </c>
      <c r="F22" s="130">
        <v>52301</v>
      </c>
      <c r="G22" s="131">
        <v>58900</v>
      </c>
      <c r="H22" s="130">
        <v>67581</v>
      </c>
      <c r="I22" s="130">
        <v>97062</v>
      </c>
      <c r="J22" s="130">
        <v>109161</v>
      </c>
    </row>
    <row r="23" spans="1:10">
      <c r="A23" s="396" t="s">
        <v>441</v>
      </c>
      <c r="B23" s="129">
        <v>16983</v>
      </c>
      <c r="C23" s="130">
        <v>23626</v>
      </c>
      <c r="D23" s="131">
        <v>26550</v>
      </c>
      <c r="E23" s="129">
        <v>20005</v>
      </c>
      <c r="F23" s="130">
        <v>28049</v>
      </c>
      <c r="G23" s="131">
        <v>31361</v>
      </c>
      <c r="H23" s="130">
        <v>36988</v>
      </c>
      <c r="I23" s="130">
        <v>51675</v>
      </c>
      <c r="J23" s="130">
        <v>57911</v>
      </c>
    </row>
    <row r="24" spans="1:10">
      <c r="A24" s="396" t="s">
        <v>442</v>
      </c>
      <c r="B24" s="129">
        <v>29314</v>
      </c>
      <c r="C24" s="130">
        <v>42530</v>
      </c>
      <c r="D24" s="131">
        <v>49607</v>
      </c>
      <c r="E24" s="129">
        <v>33473</v>
      </c>
      <c r="F24" s="130">
        <v>49407</v>
      </c>
      <c r="G24" s="131">
        <v>57304</v>
      </c>
      <c r="H24" s="130">
        <v>62787</v>
      </c>
      <c r="I24" s="130">
        <v>91937</v>
      </c>
      <c r="J24" s="130">
        <v>106911</v>
      </c>
    </row>
    <row r="25" spans="1:10">
      <c r="A25" s="396" t="s">
        <v>443</v>
      </c>
      <c r="B25" s="129">
        <v>22213</v>
      </c>
      <c r="C25" s="130">
        <v>35298</v>
      </c>
      <c r="D25" s="131">
        <v>40058</v>
      </c>
      <c r="E25" s="129">
        <v>25568</v>
      </c>
      <c r="F25" s="130">
        <v>41232</v>
      </c>
      <c r="G25" s="131">
        <v>47006</v>
      </c>
      <c r="H25" s="130">
        <v>47781</v>
      </c>
      <c r="I25" s="130">
        <v>76530</v>
      </c>
      <c r="J25" s="130">
        <v>87064</v>
      </c>
    </row>
    <row r="26" spans="1:10">
      <c r="A26" s="396" t="s">
        <v>271</v>
      </c>
      <c r="B26" s="129">
        <v>1371292</v>
      </c>
      <c r="C26" s="130">
        <v>2006859</v>
      </c>
      <c r="D26" s="131">
        <v>2272524</v>
      </c>
      <c r="E26" s="129">
        <v>1586810</v>
      </c>
      <c r="F26" s="130">
        <v>2333671</v>
      </c>
      <c r="G26" s="131">
        <v>2632076</v>
      </c>
      <c r="H26" s="129">
        <v>2958102</v>
      </c>
      <c r="I26" s="130">
        <v>4340530</v>
      </c>
      <c r="J26" s="130">
        <v>4904600</v>
      </c>
    </row>
    <row r="27" spans="1:10">
      <c r="A27" s="31" t="s">
        <v>379</v>
      </c>
    </row>
    <row r="28" spans="1:10" ht="17.25">
      <c r="A28" s="49" t="s">
        <v>509</v>
      </c>
    </row>
    <row r="29" spans="1:10" ht="17.25">
      <c r="A29" s="117" t="s">
        <v>510</v>
      </c>
    </row>
    <row r="30" spans="1:10" s="139" customFormat="1" ht="30">
      <c r="A30" s="156" t="s">
        <v>265</v>
      </c>
      <c r="B30" s="156" t="s">
        <v>513</v>
      </c>
      <c r="C30" s="156" t="s">
        <v>1107</v>
      </c>
      <c r="D30" s="156" t="s">
        <v>1108</v>
      </c>
      <c r="E30" s="156" t="s">
        <v>511</v>
      </c>
      <c r="F30" s="156" t="s">
        <v>1109</v>
      </c>
      <c r="G30" s="156" t="s">
        <v>1110</v>
      </c>
      <c r="H30" s="156" t="s">
        <v>512</v>
      </c>
      <c r="I30" s="156" t="s">
        <v>1111</v>
      </c>
      <c r="J30" s="156" t="s">
        <v>1112</v>
      </c>
    </row>
    <row r="31" spans="1:10">
      <c r="A31" s="396" t="s">
        <v>423</v>
      </c>
      <c r="B31" s="135">
        <v>36.200000000000003</v>
      </c>
      <c r="C31" s="136">
        <v>51.9</v>
      </c>
      <c r="D31" s="137">
        <v>58.7</v>
      </c>
      <c r="E31" s="135">
        <v>41.3</v>
      </c>
      <c r="F31" s="136">
        <v>59.8</v>
      </c>
      <c r="G31" s="137">
        <v>67.400000000000006</v>
      </c>
      <c r="H31" s="136">
        <v>38.700000000000003</v>
      </c>
      <c r="I31" s="136">
        <v>55.8</v>
      </c>
      <c r="J31" s="136">
        <v>63</v>
      </c>
    </row>
    <row r="32" spans="1:10">
      <c r="A32" s="396" t="s">
        <v>424</v>
      </c>
      <c r="B32" s="135">
        <v>36.700000000000003</v>
      </c>
      <c r="C32" s="136">
        <v>55.5</v>
      </c>
      <c r="D32" s="137">
        <v>62.2</v>
      </c>
      <c r="E32" s="135">
        <v>41.7</v>
      </c>
      <c r="F32" s="136">
        <v>63.6</v>
      </c>
      <c r="G32" s="137">
        <v>70.8</v>
      </c>
      <c r="H32" s="136">
        <v>39.200000000000003</v>
      </c>
      <c r="I32" s="136">
        <v>59.5</v>
      </c>
      <c r="J32" s="136">
        <v>66.400000000000006</v>
      </c>
    </row>
    <row r="33" spans="1:10">
      <c r="A33" s="396" t="s">
        <v>425</v>
      </c>
      <c r="B33" s="135">
        <v>36.799999999999997</v>
      </c>
      <c r="C33" s="136">
        <v>54.6</v>
      </c>
      <c r="D33" s="137">
        <v>61.5</v>
      </c>
      <c r="E33" s="135">
        <v>41.7</v>
      </c>
      <c r="F33" s="136">
        <v>62.2</v>
      </c>
      <c r="G33" s="137">
        <v>69.8</v>
      </c>
      <c r="H33" s="136">
        <v>39.299999999999997</v>
      </c>
      <c r="I33" s="136">
        <v>58.4</v>
      </c>
      <c r="J33" s="136">
        <v>65.599999999999994</v>
      </c>
    </row>
    <row r="34" spans="1:10">
      <c r="A34" s="396" t="s">
        <v>426</v>
      </c>
      <c r="B34" s="135">
        <v>33</v>
      </c>
      <c r="C34" s="136">
        <v>47.7</v>
      </c>
      <c r="D34" s="137">
        <v>55</v>
      </c>
      <c r="E34" s="135">
        <v>38</v>
      </c>
      <c r="F34" s="136">
        <v>55.2</v>
      </c>
      <c r="G34" s="137">
        <v>63.4</v>
      </c>
      <c r="H34" s="136">
        <v>35.4</v>
      </c>
      <c r="I34" s="136">
        <v>51.4</v>
      </c>
      <c r="J34" s="136">
        <v>59</v>
      </c>
    </row>
    <row r="35" spans="1:10">
      <c r="A35" s="396" t="s">
        <v>427</v>
      </c>
      <c r="B35" s="135">
        <v>42.3</v>
      </c>
      <c r="C35" s="136">
        <v>60.3</v>
      </c>
      <c r="D35" s="137">
        <v>67.8</v>
      </c>
      <c r="E35" s="135">
        <v>45.7</v>
      </c>
      <c r="F35" s="136">
        <v>65.900000000000006</v>
      </c>
      <c r="G35" s="137">
        <v>74.599999999999994</v>
      </c>
      <c r="H35" s="136">
        <v>43.9</v>
      </c>
      <c r="I35" s="136">
        <v>63</v>
      </c>
      <c r="J35" s="136">
        <v>71.099999999999994</v>
      </c>
    </row>
    <row r="36" spans="1:10">
      <c r="A36" s="396" t="s">
        <v>428</v>
      </c>
      <c r="B36" s="135">
        <v>38.799999999999997</v>
      </c>
      <c r="C36" s="136">
        <v>55.1</v>
      </c>
      <c r="D36" s="137">
        <v>61.5</v>
      </c>
      <c r="E36" s="135">
        <v>43.4</v>
      </c>
      <c r="F36" s="136">
        <v>62</v>
      </c>
      <c r="G36" s="137">
        <v>68.8</v>
      </c>
      <c r="H36" s="136">
        <v>41</v>
      </c>
      <c r="I36" s="136">
        <v>58.4</v>
      </c>
      <c r="J36" s="136">
        <v>65</v>
      </c>
    </row>
    <row r="37" spans="1:10">
      <c r="A37" s="396" t="s">
        <v>429</v>
      </c>
      <c r="B37" s="135">
        <v>32.200000000000003</v>
      </c>
      <c r="C37" s="136">
        <v>48.4</v>
      </c>
      <c r="D37" s="137">
        <v>56.9</v>
      </c>
      <c r="E37" s="135">
        <v>36.9</v>
      </c>
      <c r="F37" s="136">
        <v>55.7</v>
      </c>
      <c r="G37" s="137">
        <v>65.2</v>
      </c>
      <c r="H37" s="136">
        <v>34.5</v>
      </c>
      <c r="I37" s="136">
        <v>51.9</v>
      </c>
      <c r="J37" s="136">
        <v>61</v>
      </c>
    </row>
    <row r="38" spans="1:10">
      <c r="A38" s="396" t="s">
        <v>430</v>
      </c>
      <c r="B38" s="135">
        <v>20.399999999999999</v>
      </c>
      <c r="C38" s="136">
        <v>34.799999999999997</v>
      </c>
      <c r="D38" s="137">
        <v>43.1</v>
      </c>
      <c r="E38" s="135">
        <v>24.2</v>
      </c>
      <c r="F38" s="136">
        <v>41.3</v>
      </c>
      <c r="G38" s="137">
        <v>50.6</v>
      </c>
      <c r="H38" s="136">
        <v>22.3</v>
      </c>
      <c r="I38" s="136">
        <v>38</v>
      </c>
      <c r="J38" s="136">
        <v>46.8</v>
      </c>
    </row>
    <row r="39" spans="1:10">
      <c r="A39" s="396" t="s">
        <v>431</v>
      </c>
      <c r="B39" s="135">
        <v>38.200000000000003</v>
      </c>
      <c r="C39" s="136">
        <v>57.4</v>
      </c>
      <c r="D39" s="137">
        <v>64.599999999999994</v>
      </c>
      <c r="E39" s="135">
        <v>42</v>
      </c>
      <c r="F39" s="136">
        <v>63.7</v>
      </c>
      <c r="G39" s="137">
        <v>71.5</v>
      </c>
      <c r="H39" s="136">
        <v>40</v>
      </c>
      <c r="I39" s="136">
        <v>60.4</v>
      </c>
      <c r="J39" s="136">
        <v>67.900000000000006</v>
      </c>
    </row>
    <row r="40" spans="1:10">
      <c r="A40" s="396" t="s">
        <v>432</v>
      </c>
      <c r="B40" s="135">
        <v>39.5</v>
      </c>
      <c r="C40" s="136">
        <v>55.4</v>
      </c>
      <c r="D40" s="137">
        <v>61.4</v>
      </c>
      <c r="E40" s="135">
        <v>44.6</v>
      </c>
      <c r="F40" s="136">
        <v>63</v>
      </c>
      <c r="G40" s="137">
        <v>69.599999999999994</v>
      </c>
      <c r="H40" s="136">
        <v>42</v>
      </c>
      <c r="I40" s="136">
        <v>59.2</v>
      </c>
      <c r="J40" s="136">
        <v>65.5</v>
      </c>
    </row>
    <row r="41" spans="1:10">
      <c r="A41" s="396" t="s">
        <v>433</v>
      </c>
      <c r="B41" s="135">
        <v>40.700000000000003</v>
      </c>
      <c r="C41" s="136">
        <v>59.1</v>
      </c>
      <c r="D41" s="137">
        <v>66.3</v>
      </c>
      <c r="E41" s="135">
        <v>45.6</v>
      </c>
      <c r="F41" s="136">
        <v>66.599999999999994</v>
      </c>
      <c r="G41" s="137">
        <v>74</v>
      </c>
      <c r="H41" s="136">
        <v>43.1</v>
      </c>
      <c r="I41" s="136">
        <v>62.8</v>
      </c>
      <c r="J41" s="136">
        <v>70.099999999999994</v>
      </c>
    </row>
    <row r="42" spans="1:10">
      <c r="A42" s="396" t="s">
        <v>434</v>
      </c>
      <c r="B42" s="135">
        <v>39.5</v>
      </c>
      <c r="C42" s="136">
        <v>58.6</v>
      </c>
      <c r="D42" s="137">
        <v>66</v>
      </c>
      <c r="E42" s="135">
        <v>44</v>
      </c>
      <c r="F42" s="136">
        <v>66.2</v>
      </c>
      <c r="G42" s="137">
        <v>74.3</v>
      </c>
      <c r="H42" s="136">
        <v>41.7</v>
      </c>
      <c r="I42" s="136">
        <v>62.3</v>
      </c>
      <c r="J42" s="136">
        <v>70</v>
      </c>
    </row>
    <row r="43" spans="1:10">
      <c r="A43" s="396" t="s">
        <v>435</v>
      </c>
      <c r="B43" s="135">
        <v>32.9</v>
      </c>
      <c r="C43" s="136">
        <v>51.3</v>
      </c>
      <c r="D43" s="137">
        <v>61</v>
      </c>
      <c r="E43" s="135">
        <v>36.200000000000003</v>
      </c>
      <c r="F43" s="136">
        <v>57</v>
      </c>
      <c r="G43" s="137">
        <v>68</v>
      </c>
      <c r="H43" s="136">
        <v>34.5</v>
      </c>
      <c r="I43" s="136">
        <v>54</v>
      </c>
      <c r="J43" s="136">
        <v>64.400000000000006</v>
      </c>
    </row>
    <row r="44" spans="1:10">
      <c r="A44" s="396" t="s">
        <v>436</v>
      </c>
      <c r="B44" s="135">
        <v>33.5</v>
      </c>
      <c r="C44" s="136">
        <v>49.3</v>
      </c>
      <c r="D44" s="137">
        <v>56.6</v>
      </c>
      <c r="E44" s="135">
        <v>38.5</v>
      </c>
      <c r="F44" s="136">
        <v>57.1</v>
      </c>
      <c r="G44" s="137">
        <v>65.400000000000006</v>
      </c>
      <c r="H44" s="136">
        <v>36</v>
      </c>
      <c r="I44" s="136">
        <v>53.1</v>
      </c>
      <c r="J44" s="136">
        <v>60.9</v>
      </c>
    </row>
    <row r="45" spans="1:10">
      <c r="A45" s="396" t="s">
        <v>437</v>
      </c>
      <c r="B45" s="135">
        <v>36</v>
      </c>
      <c r="C45" s="136">
        <v>51.8</v>
      </c>
      <c r="D45" s="137">
        <v>59.7</v>
      </c>
      <c r="E45" s="135">
        <v>40.4</v>
      </c>
      <c r="F45" s="136">
        <v>58.7</v>
      </c>
      <c r="G45" s="137">
        <v>67.099999999999994</v>
      </c>
      <c r="H45" s="136">
        <v>38.1</v>
      </c>
      <c r="I45" s="136">
        <v>55.2</v>
      </c>
      <c r="J45" s="136">
        <v>63.3</v>
      </c>
    </row>
    <row r="46" spans="1:10">
      <c r="A46" s="396" t="s">
        <v>438</v>
      </c>
      <c r="B46" s="135">
        <v>31.3</v>
      </c>
      <c r="C46" s="136">
        <v>46.9</v>
      </c>
      <c r="D46" s="137">
        <v>53.2</v>
      </c>
      <c r="E46" s="135">
        <v>36.4</v>
      </c>
      <c r="F46" s="136">
        <v>55.4</v>
      </c>
      <c r="G46" s="137">
        <v>62.4</v>
      </c>
      <c r="H46" s="136">
        <v>33.799999999999997</v>
      </c>
      <c r="I46" s="136">
        <v>51</v>
      </c>
      <c r="J46" s="136">
        <v>57.7</v>
      </c>
    </row>
    <row r="47" spans="1:10">
      <c r="A47" s="396" t="s">
        <v>439</v>
      </c>
      <c r="B47" s="135">
        <v>27</v>
      </c>
      <c r="C47" s="136">
        <v>42.2</v>
      </c>
      <c r="D47" s="137">
        <v>49.8</v>
      </c>
      <c r="E47" s="135">
        <v>31.5</v>
      </c>
      <c r="F47" s="136">
        <v>49.3</v>
      </c>
      <c r="G47" s="137">
        <v>58.2</v>
      </c>
      <c r="H47" s="136">
        <v>29.2</v>
      </c>
      <c r="I47" s="136">
        <v>45.7</v>
      </c>
      <c r="J47" s="136">
        <v>53.9</v>
      </c>
    </row>
    <row r="48" spans="1:10">
      <c r="A48" s="396" t="s">
        <v>440</v>
      </c>
      <c r="B48" s="135">
        <v>33.700000000000003</v>
      </c>
      <c r="C48" s="136">
        <v>48.3</v>
      </c>
      <c r="D48" s="137">
        <v>54.5</v>
      </c>
      <c r="E48" s="135">
        <v>38.700000000000003</v>
      </c>
      <c r="F48" s="136">
        <v>56.5</v>
      </c>
      <c r="G48" s="137">
        <v>64</v>
      </c>
      <c r="H48" s="136">
        <v>36.1</v>
      </c>
      <c r="I48" s="136">
        <v>52.3</v>
      </c>
      <c r="J48" s="136">
        <v>59.1</v>
      </c>
    </row>
    <row r="49" spans="1:12">
      <c r="A49" s="396" t="s">
        <v>441</v>
      </c>
      <c r="B49" s="135">
        <v>33.5</v>
      </c>
      <c r="C49" s="136">
        <v>46.9</v>
      </c>
      <c r="D49" s="137">
        <v>52.8</v>
      </c>
      <c r="E49" s="135">
        <v>40.200000000000003</v>
      </c>
      <c r="F49" s="136">
        <v>56.6</v>
      </c>
      <c r="G49" s="137">
        <v>63.4</v>
      </c>
      <c r="H49" s="136">
        <v>36.700000000000003</v>
      </c>
      <c r="I49" s="136">
        <v>51.6</v>
      </c>
      <c r="J49" s="136">
        <v>58</v>
      </c>
    </row>
    <row r="50" spans="1:12">
      <c r="A50" s="396" t="s">
        <v>442</v>
      </c>
      <c r="B50" s="135">
        <v>28.7</v>
      </c>
      <c r="C50" s="136">
        <v>41.7</v>
      </c>
      <c r="D50" s="137">
        <v>48.6</v>
      </c>
      <c r="E50" s="135">
        <v>33.1</v>
      </c>
      <c r="F50" s="136">
        <v>49</v>
      </c>
      <c r="G50" s="137">
        <v>56.9</v>
      </c>
      <c r="H50" s="136">
        <v>30.8</v>
      </c>
      <c r="I50" s="136">
        <v>45.2</v>
      </c>
      <c r="J50" s="136">
        <v>52.6</v>
      </c>
    </row>
    <row r="51" spans="1:12">
      <c r="A51" s="396" t="s">
        <v>443</v>
      </c>
      <c r="B51" s="135">
        <v>22.8</v>
      </c>
      <c r="C51" s="136">
        <v>36.4</v>
      </c>
      <c r="D51" s="137">
        <v>41.4</v>
      </c>
      <c r="E51" s="135">
        <v>27</v>
      </c>
      <c r="F51" s="136">
        <v>43.7</v>
      </c>
      <c r="G51" s="137">
        <v>50</v>
      </c>
      <c r="H51" s="136">
        <v>24.8</v>
      </c>
      <c r="I51" s="136">
        <v>39.9</v>
      </c>
      <c r="J51" s="136">
        <v>45.5</v>
      </c>
    </row>
    <row r="52" spans="1:12">
      <c r="A52" s="396" t="s">
        <v>271</v>
      </c>
      <c r="B52" s="135">
        <v>36.1</v>
      </c>
      <c r="C52" s="136">
        <v>52.7</v>
      </c>
      <c r="D52" s="137">
        <v>59.7</v>
      </c>
      <c r="E52" s="135">
        <v>40.9</v>
      </c>
      <c r="F52" s="136">
        <v>60.3</v>
      </c>
      <c r="G52" s="137">
        <v>68.099999999999994</v>
      </c>
      <c r="H52" s="135">
        <v>38.5</v>
      </c>
      <c r="I52" s="136">
        <v>56.5</v>
      </c>
      <c r="J52" s="136">
        <v>63.8</v>
      </c>
    </row>
    <row r="53" spans="1:12">
      <c r="A53" s="31" t="s">
        <v>379</v>
      </c>
    </row>
    <row r="54" spans="1:12">
      <c r="A54" s="25" t="s">
        <v>517</v>
      </c>
      <c r="B54" s="341">
        <v>2024</v>
      </c>
      <c r="C54" s="341">
        <v>2023</v>
      </c>
      <c r="D54" s="341">
        <v>2022</v>
      </c>
      <c r="E54" s="341"/>
      <c r="F54" s="341">
        <v>2024</v>
      </c>
      <c r="G54" s="341">
        <v>2023</v>
      </c>
      <c r="H54" s="341">
        <v>2022</v>
      </c>
      <c r="I54" s="341"/>
      <c r="J54" s="341">
        <v>2024</v>
      </c>
      <c r="K54" s="341">
        <v>2023</v>
      </c>
      <c r="L54" s="341">
        <v>2022</v>
      </c>
    </row>
    <row r="55" spans="1:12">
      <c r="A55" s="341" t="s">
        <v>423</v>
      </c>
      <c r="B55" s="377">
        <f>B31</f>
        <v>36.200000000000003</v>
      </c>
      <c r="C55" s="377">
        <f>C31-B31</f>
        <v>15.699999999999996</v>
      </c>
      <c r="D55" s="377">
        <f>D31-C31</f>
        <v>6.8000000000000043</v>
      </c>
      <c r="E55" s="341" t="s">
        <v>423</v>
      </c>
      <c r="F55" s="377">
        <f>E31</f>
        <v>41.3</v>
      </c>
      <c r="G55" s="377">
        <f>F31-E31</f>
        <v>18.5</v>
      </c>
      <c r="H55" s="377">
        <f>G31-F31</f>
        <v>7.6000000000000085</v>
      </c>
      <c r="I55" s="341" t="s">
        <v>423</v>
      </c>
      <c r="J55" s="377">
        <f>H31</f>
        <v>38.700000000000003</v>
      </c>
      <c r="K55" s="377">
        <f>I31-H31</f>
        <v>17.099999999999994</v>
      </c>
      <c r="L55" s="377">
        <f>J31-I31</f>
        <v>7.2000000000000028</v>
      </c>
    </row>
    <row r="56" spans="1:12">
      <c r="A56" s="341" t="s">
        <v>424</v>
      </c>
      <c r="B56" s="377">
        <f t="shared" ref="B56:B76" si="0">B32</f>
        <v>36.700000000000003</v>
      </c>
      <c r="C56" s="377">
        <f t="shared" ref="C56:D56" si="1">C32-B32</f>
        <v>18.799999999999997</v>
      </c>
      <c r="D56" s="377">
        <f t="shared" si="1"/>
        <v>6.7000000000000028</v>
      </c>
      <c r="E56" s="341" t="s">
        <v>424</v>
      </c>
      <c r="F56" s="377">
        <f t="shared" ref="F56:F76" si="2">E32</f>
        <v>41.7</v>
      </c>
      <c r="G56" s="377">
        <f t="shared" ref="G56:H56" si="3">F32-E32</f>
        <v>21.9</v>
      </c>
      <c r="H56" s="377">
        <f t="shared" si="3"/>
        <v>7.1999999999999957</v>
      </c>
      <c r="I56" s="341" t="s">
        <v>424</v>
      </c>
      <c r="J56" s="377">
        <f t="shared" ref="J56:J76" si="4">H32</f>
        <v>39.200000000000003</v>
      </c>
      <c r="K56" s="377">
        <f t="shared" ref="K56:L56" si="5">I32-H32</f>
        <v>20.299999999999997</v>
      </c>
      <c r="L56" s="377">
        <f t="shared" si="5"/>
        <v>6.9000000000000057</v>
      </c>
    </row>
    <row r="57" spans="1:12">
      <c r="A57" s="341" t="s">
        <v>425</v>
      </c>
      <c r="B57" s="377">
        <f t="shared" si="0"/>
        <v>36.799999999999997</v>
      </c>
      <c r="C57" s="377">
        <f t="shared" ref="C57:D57" si="6">C33-B33</f>
        <v>17.800000000000004</v>
      </c>
      <c r="D57" s="377">
        <f t="shared" si="6"/>
        <v>6.8999999999999986</v>
      </c>
      <c r="E57" s="341" t="s">
        <v>425</v>
      </c>
      <c r="F57" s="377">
        <f t="shared" si="2"/>
        <v>41.7</v>
      </c>
      <c r="G57" s="377">
        <f t="shared" ref="G57:H57" si="7">F33-E33</f>
        <v>20.5</v>
      </c>
      <c r="H57" s="377">
        <f t="shared" si="7"/>
        <v>7.5999999999999943</v>
      </c>
      <c r="I57" s="341" t="s">
        <v>425</v>
      </c>
      <c r="J57" s="377">
        <f t="shared" si="4"/>
        <v>39.299999999999997</v>
      </c>
      <c r="K57" s="377">
        <f t="shared" ref="K57:L57" si="8">I33-H33</f>
        <v>19.100000000000001</v>
      </c>
      <c r="L57" s="377">
        <f t="shared" si="8"/>
        <v>7.1999999999999957</v>
      </c>
    </row>
    <row r="58" spans="1:12">
      <c r="A58" s="341" t="s">
        <v>426</v>
      </c>
      <c r="B58" s="377">
        <f t="shared" si="0"/>
        <v>33</v>
      </c>
      <c r="C58" s="377">
        <f t="shared" ref="C58:D58" si="9">C34-B34</f>
        <v>14.700000000000003</v>
      </c>
      <c r="D58" s="377">
        <f t="shared" si="9"/>
        <v>7.2999999999999972</v>
      </c>
      <c r="E58" s="341" t="s">
        <v>426</v>
      </c>
      <c r="F58" s="377">
        <f t="shared" si="2"/>
        <v>38</v>
      </c>
      <c r="G58" s="377">
        <f t="shared" ref="G58:H58" si="10">F34-E34</f>
        <v>17.200000000000003</v>
      </c>
      <c r="H58" s="377">
        <f t="shared" si="10"/>
        <v>8.1999999999999957</v>
      </c>
      <c r="I58" s="341" t="s">
        <v>426</v>
      </c>
      <c r="J58" s="377">
        <f t="shared" si="4"/>
        <v>35.4</v>
      </c>
      <c r="K58" s="377">
        <f t="shared" ref="K58:L58" si="11">I34-H34</f>
        <v>16</v>
      </c>
      <c r="L58" s="377">
        <f t="shared" si="11"/>
        <v>7.6000000000000014</v>
      </c>
    </row>
    <row r="59" spans="1:12">
      <c r="A59" s="341" t="s">
        <v>427</v>
      </c>
      <c r="B59" s="377">
        <f t="shared" si="0"/>
        <v>42.3</v>
      </c>
      <c r="C59" s="377">
        <f t="shared" ref="C59:D59" si="12">C35-B35</f>
        <v>18</v>
      </c>
      <c r="D59" s="377">
        <f t="shared" si="12"/>
        <v>7.5</v>
      </c>
      <c r="E59" s="341" t="s">
        <v>427</v>
      </c>
      <c r="F59" s="377">
        <f t="shared" si="2"/>
        <v>45.7</v>
      </c>
      <c r="G59" s="377">
        <f t="shared" ref="G59:H59" si="13">F35-E35</f>
        <v>20.200000000000003</v>
      </c>
      <c r="H59" s="377">
        <f t="shared" si="13"/>
        <v>8.6999999999999886</v>
      </c>
      <c r="I59" s="341" t="s">
        <v>427</v>
      </c>
      <c r="J59" s="377">
        <f t="shared" si="4"/>
        <v>43.9</v>
      </c>
      <c r="K59" s="377">
        <f t="shared" ref="K59:L59" si="14">I35-H35</f>
        <v>19.100000000000001</v>
      </c>
      <c r="L59" s="377">
        <f t="shared" si="14"/>
        <v>8.0999999999999943</v>
      </c>
    </row>
    <row r="60" spans="1:12">
      <c r="A60" s="341" t="s">
        <v>428</v>
      </c>
      <c r="B60" s="377">
        <f t="shared" si="0"/>
        <v>38.799999999999997</v>
      </c>
      <c r="C60" s="377">
        <f t="shared" ref="C60:D60" si="15">C36-B36</f>
        <v>16.300000000000004</v>
      </c>
      <c r="D60" s="377">
        <f t="shared" si="15"/>
        <v>6.3999999999999986</v>
      </c>
      <c r="E60" s="341" t="s">
        <v>428</v>
      </c>
      <c r="F60" s="377">
        <f t="shared" si="2"/>
        <v>43.4</v>
      </c>
      <c r="G60" s="377">
        <f t="shared" ref="G60:H60" si="16">F36-E36</f>
        <v>18.600000000000001</v>
      </c>
      <c r="H60" s="377">
        <f t="shared" si="16"/>
        <v>6.7999999999999972</v>
      </c>
      <c r="I60" s="341" t="s">
        <v>428</v>
      </c>
      <c r="J60" s="377">
        <f t="shared" si="4"/>
        <v>41</v>
      </c>
      <c r="K60" s="377">
        <f t="shared" ref="K60:L60" si="17">I36-H36</f>
        <v>17.399999999999999</v>
      </c>
      <c r="L60" s="377">
        <f t="shared" si="17"/>
        <v>6.6000000000000014</v>
      </c>
    </row>
    <row r="61" spans="1:12">
      <c r="A61" s="341" t="s">
        <v>429</v>
      </c>
      <c r="B61" s="377">
        <f t="shared" si="0"/>
        <v>32.200000000000003</v>
      </c>
      <c r="C61" s="377">
        <f t="shared" ref="C61:D61" si="18">C37-B37</f>
        <v>16.199999999999996</v>
      </c>
      <c r="D61" s="377">
        <f t="shared" si="18"/>
        <v>8.5</v>
      </c>
      <c r="E61" s="341" t="s">
        <v>429</v>
      </c>
      <c r="F61" s="377">
        <f t="shared" si="2"/>
        <v>36.9</v>
      </c>
      <c r="G61" s="377">
        <f t="shared" ref="G61:H61" si="19">F37-E37</f>
        <v>18.800000000000004</v>
      </c>
      <c r="H61" s="377">
        <f t="shared" si="19"/>
        <v>9.5</v>
      </c>
      <c r="I61" s="341" t="s">
        <v>429</v>
      </c>
      <c r="J61" s="377">
        <f t="shared" si="4"/>
        <v>34.5</v>
      </c>
      <c r="K61" s="377">
        <f t="shared" ref="K61:L61" si="20">I37-H37</f>
        <v>17.399999999999999</v>
      </c>
      <c r="L61" s="377">
        <f t="shared" si="20"/>
        <v>9.1000000000000014</v>
      </c>
    </row>
    <row r="62" spans="1:12">
      <c r="A62" s="341" t="s">
        <v>430</v>
      </c>
      <c r="B62" s="377">
        <f t="shared" si="0"/>
        <v>20.399999999999999</v>
      </c>
      <c r="C62" s="377">
        <f t="shared" ref="C62:D62" si="21">C38-B38</f>
        <v>14.399999999999999</v>
      </c>
      <c r="D62" s="377">
        <f t="shared" si="21"/>
        <v>8.3000000000000043</v>
      </c>
      <c r="E62" s="341" t="s">
        <v>430</v>
      </c>
      <c r="F62" s="377">
        <f t="shared" si="2"/>
        <v>24.2</v>
      </c>
      <c r="G62" s="377">
        <f t="shared" ref="G62:H62" si="22">F38-E38</f>
        <v>17.099999999999998</v>
      </c>
      <c r="H62" s="377">
        <f t="shared" si="22"/>
        <v>9.3000000000000043</v>
      </c>
      <c r="I62" s="341" t="s">
        <v>430</v>
      </c>
      <c r="J62" s="377">
        <f t="shared" si="4"/>
        <v>22.3</v>
      </c>
      <c r="K62" s="377">
        <f t="shared" ref="K62:L62" si="23">I38-H38</f>
        <v>15.7</v>
      </c>
      <c r="L62" s="377">
        <f t="shared" si="23"/>
        <v>8.7999999999999972</v>
      </c>
    </row>
    <row r="63" spans="1:12">
      <c r="A63" s="341" t="s">
        <v>431</v>
      </c>
      <c r="B63" s="377">
        <f t="shared" si="0"/>
        <v>38.200000000000003</v>
      </c>
      <c r="C63" s="377">
        <f t="shared" ref="C63:D63" si="24">C39-B39</f>
        <v>19.199999999999996</v>
      </c>
      <c r="D63" s="377">
        <f t="shared" si="24"/>
        <v>7.1999999999999957</v>
      </c>
      <c r="E63" s="341" t="s">
        <v>431</v>
      </c>
      <c r="F63" s="377">
        <f t="shared" si="2"/>
        <v>42</v>
      </c>
      <c r="G63" s="377">
        <f t="shared" ref="G63:H63" si="25">F39-E39</f>
        <v>21.700000000000003</v>
      </c>
      <c r="H63" s="377">
        <f t="shared" si="25"/>
        <v>7.7999999999999972</v>
      </c>
      <c r="I63" s="341" t="s">
        <v>431</v>
      </c>
      <c r="J63" s="377">
        <f t="shared" si="4"/>
        <v>40</v>
      </c>
      <c r="K63" s="377">
        <f t="shared" ref="K63:L63" si="26">I39-H39</f>
        <v>20.399999999999999</v>
      </c>
      <c r="L63" s="377">
        <f t="shared" si="26"/>
        <v>7.5000000000000071</v>
      </c>
    </row>
    <row r="64" spans="1:12">
      <c r="A64" s="341" t="s">
        <v>432</v>
      </c>
      <c r="B64" s="377">
        <f t="shared" si="0"/>
        <v>39.5</v>
      </c>
      <c r="C64" s="377">
        <f t="shared" ref="C64:D64" si="27">C40-B40</f>
        <v>15.899999999999999</v>
      </c>
      <c r="D64" s="377">
        <f t="shared" si="27"/>
        <v>6</v>
      </c>
      <c r="E64" s="341" t="s">
        <v>432</v>
      </c>
      <c r="F64" s="377">
        <f t="shared" si="2"/>
        <v>44.6</v>
      </c>
      <c r="G64" s="377">
        <f t="shared" ref="G64:H64" si="28">F40-E40</f>
        <v>18.399999999999999</v>
      </c>
      <c r="H64" s="377">
        <f t="shared" si="28"/>
        <v>6.5999999999999943</v>
      </c>
      <c r="I64" s="341" t="s">
        <v>432</v>
      </c>
      <c r="J64" s="377">
        <f t="shared" si="4"/>
        <v>42</v>
      </c>
      <c r="K64" s="377">
        <f t="shared" ref="K64:L64" si="29">I40-H40</f>
        <v>17.200000000000003</v>
      </c>
      <c r="L64" s="377">
        <f t="shared" si="29"/>
        <v>6.2999999999999972</v>
      </c>
    </row>
    <row r="65" spans="1:12">
      <c r="A65" s="341" t="s">
        <v>433</v>
      </c>
      <c r="B65" s="377">
        <f t="shared" si="0"/>
        <v>40.700000000000003</v>
      </c>
      <c r="C65" s="377">
        <f t="shared" ref="C65:D65" si="30">C41-B41</f>
        <v>18.399999999999999</v>
      </c>
      <c r="D65" s="377">
        <f t="shared" si="30"/>
        <v>7.1999999999999957</v>
      </c>
      <c r="E65" s="341" t="s">
        <v>433</v>
      </c>
      <c r="F65" s="377">
        <f t="shared" si="2"/>
        <v>45.6</v>
      </c>
      <c r="G65" s="377">
        <f t="shared" ref="G65:H65" si="31">F41-E41</f>
        <v>20.999999999999993</v>
      </c>
      <c r="H65" s="377">
        <f t="shared" si="31"/>
        <v>7.4000000000000057</v>
      </c>
      <c r="I65" s="341" t="s">
        <v>433</v>
      </c>
      <c r="J65" s="377">
        <f t="shared" si="4"/>
        <v>43.1</v>
      </c>
      <c r="K65" s="377">
        <f t="shared" ref="K65:L65" si="32">I41-H41</f>
        <v>19.699999999999996</v>
      </c>
      <c r="L65" s="377">
        <f t="shared" si="32"/>
        <v>7.2999999999999972</v>
      </c>
    </row>
    <row r="66" spans="1:12">
      <c r="A66" s="341" t="s">
        <v>434</v>
      </c>
      <c r="B66" s="377">
        <f t="shared" si="0"/>
        <v>39.5</v>
      </c>
      <c r="C66" s="377">
        <f t="shared" ref="C66:D66" si="33">C42-B42</f>
        <v>19.100000000000001</v>
      </c>
      <c r="D66" s="377">
        <f t="shared" si="33"/>
        <v>7.3999999999999986</v>
      </c>
      <c r="E66" s="341" t="s">
        <v>434</v>
      </c>
      <c r="F66" s="377">
        <f t="shared" si="2"/>
        <v>44</v>
      </c>
      <c r="G66" s="377">
        <f t="shared" ref="G66:H66" si="34">F42-E42</f>
        <v>22.200000000000003</v>
      </c>
      <c r="H66" s="377">
        <f t="shared" si="34"/>
        <v>8.0999999999999943</v>
      </c>
      <c r="I66" s="341" t="s">
        <v>434</v>
      </c>
      <c r="J66" s="377">
        <f t="shared" si="4"/>
        <v>41.7</v>
      </c>
      <c r="K66" s="377">
        <f t="shared" ref="K66:L66" si="35">I42-H42</f>
        <v>20.599999999999994</v>
      </c>
      <c r="L66" s="377">
        <f t="shared" si="35"/>
        <v>7.7000000000000028</v>
      </c>
    </row>
    <row r="67" spans="1:12">
      <c r="A67" s="341" t="s">
        <v>435</v>
      </c>
      <c r="B67" s="377">
        <f t="shared" si="0"/>
        <v>32.9</v>
      </c>
      <c r="C67" s="377">
        <f t="shared" ref="C67:D67" si="36">C43-B43</f>
        <v>18.399999999999999</v>
      </c>
      <c r="D67" s="377">
        <f t="shared" si="36"/>
        <v>9.7000000000000028</v>
      </c>
      <c r="E67" s="341" t="s">
        <v>435</v>
      </c>
      <c r="F67" s="377">
        <f t="shared" si="2"/>
        <v>36.200000000000003</v>
      </c>
      <c r="G67" s="377">
        <f t="shared" ref="G67:H67" si="37">F43-E43</f>
        <v>20.799999999999997</v>
      </c>
      <c r="H67" s="377">
        <f t="shared" si="37"/>
        <v>11</v>
      </c>
      <c r="I67" s="341" t="s">
        <v>435</v>
      </c>
      <c r="J67" s="377">
        <f t="shared" si="4"/>
        <v>34.5</v>
      </c>
      <c r="K67" s="377">
        <f t="shared" ref="K67:L67" si="38">I43-H43</f>
        <v>19.5</v>
      </c>
      <c r="L67" s="377">
        <f t="shared" si="38"/>
        <v>10.400000000000006</v>
      </c>
    </row>
    <row r="68" spans="1:12">
      <c r="A68" s="341" t="s">
        <v>436</v>
      </c>
      <c r="B68" s="377">
        <f t="shared" si="0"/>
        <v>33.5</v>
      </c>
      <c r="C68" s="377">
        <f t="shared" ref="C68:D68" si="39">C44-B44</f>
        <v>15.799999999999997</v>
      </c>
      <c r="D68" s="377">
        <f t="shared" si="39"/>
        <v>7.3000000000000043</v>
      </c>
      <c r="E68" s="341" t="s">
        <v>436</v>
      </c>
      <c r="F68" s="377">
        <f t="shared" si="2"/>
        <v>38.5</v>
      </c>
      <c r="G68" s="377">
        <f t="shared" ref="G68:H68" si="40">F44-E44</f>
        <v>18.600000000000001</v>
      </c>
      <c r="H68" s="377">
        <f t="shared" si="40"/>
        <v>8.3000000000000043</v>
      </c>
      <c r="I68" s="341" t="s">
        <v>436</v>
      </c>
      <c r="J68" s="377">
        <f t="shared" si="4"/>
        <v>36</v>
      </c>
      <c r="K68" s="377">
        <f t="shared" ref="K68:L68" si="41">I44-H44</f>
        <v>17.100000000000001</v>
      </c>
      <c r="L68" s="377">
        <f t="shared" si="41"/>
        <v>7.7999999999999972</v>
      </c>
    </row>
    <row r="69" spans="1:12">
      <c r="A69" s="341" t="s">
        <v>437</v>
      </c>
      <c r="B69" s="377">
        <f t="shared" si="0"/>
        <v>36</v>
      </c>
      <c r="C69" s="377">
        <f t="shared" ref="C69:D69" si="42">C45-B45</f>
        <v>15.799999999999997</v>
      </c>
      <c r="D69" s="377">
        <f t="shared" si="42"/>
        <v>7.9000000000000057</v>
      </c>
      <c r="E69" s="341" t="s">
        <v>437</v>
      </c>
      <c r="F69" s="377">
        <f t="shared" si="2"/>
        <v>40.4</v>
      </c>
      <c r="G69" s="377">
        <f t="shared" ref="G69:H69" si="43">F45-E45</f>
        <v>18.300000000000004</v>
      </c>
      <c r="H69" s="377">
        <f t="shared" si="43"/>
        <v>8.3999999999999915</v>
      </c>
      <c r="I69" s="341" t="s">
        <v>437</v>
      </c>
      <c r="J69" s="377">
        <f t="shared" si="4"/>
        <v>38.1</v>
      </c>
      <c r="K69" s="377">
        <f t="shared" ref="K69:L69" si="44">I45-H45</f>
        <v>17.100000000000001</v>
      </c>
      <c r="L69" s="377">
        <f t="shared" si="44"/>
        <v>8.0999999999999943</v>
      </c>
    </row>
    <row r="70" spans="1:12">
      <c r="A70" s="341" t="s">
        <v>438</v>
      </c>
      <c r="B70" s="377">
        <f t="shared" si="0"/>
        <v>31.3</v>
      </c>
      <c r="C70" s="377">
        <f t="shared" ref="C70:D70" si="45">C46-B46</f>
        <v>15.599999999999998</v>
      </c>
      <c r="D70" s="377">
        <f t="shared" si="45"/>
        <v>6.3000000000000043</v>
      </c>
      <c r="E70" s="341" t="s">
        <v>438</v>
      </c>
      <c r="F70" s="377">
        <f t="shared" si="2"/>
        <v>36.4</v>
      </c>
      <c r="G70" s="377">
        <f t="shared" ref="G70:H70" si="46">F46-E46</f>
        <v>19</v>
      </c>
      <c r="H70" s="377">
        <f t="shared" si="46"/>
        <v>7</v>
      </c>
      <c r="I70" s="341" t="s">
        <v>438</v>
      </c>
      <c r="J70" s="377">
        <f t="shared" si="4"/>
        <v>33.799999999999997</v>
      </c>
      <c r="K70" s="377">
        <f t="shared" ref="K70:L70" si="47">I46-H46</f>
        <v>17.200000000000003</v>
      </c>
      <c r="L70" s="377">
        <f t="shared" si="47"/>
        <v>6.7000000000000028</v>
      </c>
    </row>
    <row r="71" spans="1:12">
      <c r="A71" s="341" t="s">
        <v>439</v>
      </c>
      <c r="B71" s="377">
        <f t="shared" si="0"/>
        <v>27</v>
      </c>
      <c r="C71" s="377">
        <f t="shared" ref="C71:D71" si="48">C47-B47</f>
        <v>15.200000000000003</v>
      </c>
      <c r="D71" s="377">
        <f t="shared" si="48"/>
        <v>7.5999999999999943</v>
      </c>
      <c r="E71" s="341" t="s">
        <v>439</v>
      </c>
      <c r="F71" s="377">
        <f t="shared" si="2"/>
        <v>31.5</v>
      </c>
      <c r="G71" s="377">
        <f t="shared" ref="G71:H71" si="49">F47-E47</f>
        <v>17.799999999999997</v>
      </c>
      <c r="H71" s="377">
        <f t="shared" si="49"/>
        <v>8.9000000000000057</v>
      </c>
      <c r="I71" s="341" t="s">
        <v>439</v>
      </c>
      <c r="J71" s="377">
        <f t="shared" si="4"/>
        <v>29.2</v>
      </c>
      <c r="K71" s="377">
        <f t="shared" ref="K71:L71" si="50">I47-H47</f>
        <v>16.500000000000004</v>
      </c>
      <c r="L71" s="377">
        <f t="shared" si="50"/>
        <v>8.1999999999999957</v>
      </c>
    </row>
    <row r="72" spans="1:12">
      <c r="A72" s="341" t="s">
        <v>440</v>
      </c>
      <c r="B72" s="377">
        <f t="shared" si="0"/>
        <v>33.700000000000003</v>
      </c>
      <c r="C72" s="377">
        <f t="shared" ref="C72:D72" si="51">C48-B48</f>
        <v>14.599999999999994</v>
      </c>
      <c r="D72" s="377">
        <f t="shared" si="51"/>
        <v>6.2000000000000028</v>
      </c>
      <c r="E72" s="341" t="s">
        <v>440</v>
      </c>
      <c r="F72" s="377">
        <f t="shared" si="2"/>
        <v>38.700000000000003</v>
      </c>
      <c r="G72" s="377">
        <f t="shared" ref="G72:H72" si="52">F48-E48</f>
        <v>17.799999999999997</v>
      </c>
      <c r="H72" s="377">
        <f t="shared" si="52"/>
        <v>7.5</v>
      </c>
      <c r="I72" s="341" t="s">
        <v>440</v>
      </c>
      <c r="J72" s="377">
        <f t="shared" si="4"/>
        <v>36.1</v>
      </c>
      <c r="K72" s="377">
        <f t="shared" ref="K72:L72" si="53">I48-H48</f>
        <v>16.199999999999996</v>
      </c>
      <c r="L72" s="377">
        <f t="shared" si="53"/>
        <v>6.8000000000000043</v>
      </c>
    </row>
    <row r="73" spans="1:12">
      <c r="A73" s="341" t="s">
        <v>441</v>
      </c>
      <c r="B73" s="377">
        <f t="shared" si="0"/>
        <v>33.5</v>
      </c>
      <c r="C73" s="377">
        <f t="shared" ref="C73:D73" si="54">C49-B49</f>
        <v>13.399999999999999</v>
      </c>
      <c r="D73" s="377">
        <f t="shared" si="54"/>
        <v>5.8999999999999986</v>
      </c>
      <c r="E73" s="341" t="s">
        <v>441</v>
      </c>
      <c r="F73" s="377">
        <f t="shared" si="2"/>
        <v>40.200000000000003</v>
      </c>
      <c r="G73" s="377">
        <f t="shared" ref="G73:H73" si="55">F49-E49</f>
        <v>16.399999999999999</v>
      </c>
      <c r="H73" s="377">
        <f t="shared" si="55"/>
        <v>6.7999999999999972</v>
      </c>
      <c r="I73" s="341" t="s">
        <v>441</v>
      </c>
      <c r="J73" s="377">
        <f t="shared" si="4"/>
        <v>36.700000000000003</v>
      </c>
      <c r="K73" s="377">
        <f t="shared" ref="K73:L73" si="56">I49-H49</f>
        <v>14.899999999999999</v>
      </c>
      <c r="L73" s="377">
        <f t="shared" si="56"/>
        <v>6.3999999999999986</v>
      </c>
    </row>
    <row r="74" spans="1:12">
      <c r="A74" s="341" t="s">
        <v>442</v>
      </c>
      <c r="B74" s="377">
        <f t="shared" si="0"/>
        <v>28.7</v>
      </c>
      <c r="C74" s="377">
        <f t="shared" ref="C74:D74" si="57">C50-B50</f>
        <v>13.000000000000004</v>
      </c>
      <c r="D74" s="377">
        <f t="shared" si="57"/>
        <v>6.8999999999999986</v>
      </c>
      <c r="E74" s="341" t="s">
        <v>442</v>
      </c>
      <c r="F74" s="377">
        <f t="shared" si="2"/>
        <v>33.1</v>
      </c>
      <c r="G74" s="377">
        <f t="shared" ref="G74:H74" si="58">F50-E50</f>
        <v>15.899999999999999</v>
      </c>
      <c r="H74" s="377">
        <f t="shared" si="58"/>
        <v>7.8999999999999986</v>
      </c>
      <c r="I74" s="341" t="s">
        <v>442</v>
      </c>
      <c r="J74" s="377">
        <f t="shared" si="4"/>
        <v>30.8</v>
      </c>
      <c r="K74" s="377">
        <f t="shared" ref="K74:L74" si="59">I50-H50</f>
        <v>14.400000000000002</v>
      </c>
      <c r="L74" s="377">
        <f t="shared" si="59"/>
        <v>7.3999999999999986</v>
      </c>
    </row>
    <row r="75" spans="1:12">
      <c r="A75" s="341" t="s">
        <v>443</v>
      </c>
      <c r="B75" s="377">
        <f t="shared" si="0"/>
        <v>22.8</v>
      </c>
      <c r="C75" s="377">
        <f t="shared" ref="C75:D75" si="60">C51-B51</f>
        <v>13.599999999999998</v>
      </c>
      <c r="D75" s="377">
        <f t="shared" si="60"/>
        <v>5</v>
      </c>
      <c r="E75" s="341" t="s">
        <v>443</v>
      </c>
      <c r="F75" s="377">
        <f t="shared" si="2"/>
        <v>27</v>
      </c>
      <c r="G75" s="377">
        <f t="shared" ref="G75:H75" si="61">F51-E51</f>
        <v>16.700000000000003</v>
      </c>
      <c r="H75" s="377">
        <f t="shared" si="61"/>
        <v>6.2999999999999972</v>
      </c>
      <c r="I75" s="341" t="s">
        <v>443</v>
      </c>
      <c r="J75" s="377">
        <f t="shared" si="4"/>
        <v>24.8</v>
      </c>
      <c r="K75" s="377">
        <f t="shared" ref="K75:L75" si="62">I51-H51</f>
        <v>15.099999999999998</v>
      </c>
      <c r="L75" s="377">
        <f t="shared" si="62"/>
        <v>5.6000000000000014</v>
      </c>
    </row>
    <row r="76" spans="1:12">
      <c r="A76" s="341" t="s">
        <v>271</v>
      </c>
      <c r="B76" s="377">
        <f t="shared" si="0"/>
        <v>36.1</v>
      </c>
      <c r="C76" s="377">
        <f t="shared" ref="C76:D76" si="63">C52-B52</f>
        <v>16.600000000000001</v>
      </c>
      <c r="D76" s="377">
        <f t="shared" si="63"/>
        <v>7</v>
      </c>
      <c r="E76" s="341" t="s">
        <v>271</v>
      </c>
      <c r="F76" s="377">
        <f t="shared" si="2"/>
        <v>40.9</v>
      </c>
      <c r="G76" s="377">
        <f t="shared" ref="G76:H76" si="64">F52-E52</f>
        <v>19.399999999999999</v>
      </c>
      <c r="H76" s="377">
        <f t="shared" si="64"/>
        <v>7.7999999999999972</v>
      </c>
      <c r="I76" s="341" t="s">
        <v>271</v>
      </c>
      <c r="J76" s="377">
        <f t="shared" si="4"/>
        <v>38.5</v>
      </c>
      <c r="K76" s="377">
        <f t="shared" ref="K76:L76" si="65">I52-H52</f>
        <v>18</v>
      </c>
      <c r="L76" s="377">
        <f t="shared" si="65"/>
        <v>7.2999999999999972</v>
      </c>
    </row>
  </sheetData>
  <pageMargins left="0.7" right="0.7" top="0.75" bottom="0.75" header="0.3" footer="0.3"/>
  <pageSetup paperSize="9" orientation="portrait" r:id="rId1"/>
  <drawing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02D3-51FD-416F-B774-4A7C472E43AE}">
  <dimension ref="A1:M15"/>
  <sheetViews>
    <sheetView zoomScaleNormal="100" workbookViewId="0"/>
  </sheetViews>
  <sheetFormatPr defaultColWidth="9.33203125" defaultRowHeight="13.5"/>
  <cols>
    <col min="1" max="1" width="23.83203125" style="25" customWidth="1"/>
    <col min="2" max="2" width="12.33203125" style="25" bestFit="1" customWidth="1"/>
    <col min="3" max="4" width="14.1640625" style="25" bestFit="1" customWidth="1"/>
    <col min="5" max="7" width="16" style="25" bestFit="1" customWidth="1"/>
    <col min="8" max="8" width="13.83203125" style="25" bestFit="1" customWidth="1"/>
    <col min="9" max="10" width="14.1640625" style="25" bestFit="1" customWidth="1"/>
    <col min="11" max="13" width="13.33203125" style="25" customWidth="1"/>
    <col min="14" max="17" width="9.33203125" style="25" customWidth="1"/>
    <col min="18" max="16384" width="9.33203125" style="25"/>
  </cols>
  <sheetData>
    <row r="1" spans="1:13">
      <c r="A1" s="77" t="s">
        <v>1058</v>
      </c>
    </row>
    <row r="2" spans="1:13" ht="17.25" customHeight="1">
      <c r="A2" s="49" t="s">
        <v>518</v>
      </c>
      <c r="B2" s="54"/>
      <c r="C2" s="54"/>
      <c r="D2" s="54"/>
      <c r="E2" s="54"/>
      <c r="F2" s="54"/>
      <c r="G2" s="54"/>
      <c r="H2" s="54"/>
      <c r="I2" s="54"/>
      <c r="J2" s="54"/>
      <c r="K2" s="54"/>
      <c r="L2" s="54"/>
      <c r="M2" s="54"/>
    </row>
    <row r="3" spans="1:13" ht="17.25" customHeight="1">
      <c r="A3" s="117" t="s">
        <v>519</v>
      </c>
      <c r="B3" s="53"/>
      <c r="C3" s="53"/>
      <c r="D3" s="53"/>
      <c r="E3" s="53"/>
      <c r="F3" s="53"/>
      <c r="G3" s="53"/>
      <c r="H3" s="53"/>
      <c r="I3" s="53"/>
      <c r="J3" s="53"/>
      <c r="K3" s="53"/>
      <c r="L3" s="53"/>
      <c r="M3" s="53"/>
    </row>
    <row r="4" spans="1:13" ht="30">
      <c r="A4" s="145" t="s">
        <v>463</v>
      </c>
      <c r="B4" s="269" t="s">
        <v>513</v>
      </c>
      <c r="C4" s="270" t="s">
        <v>1107</v>
      </c>
      <c r="D4" s="271" t="s">
        <v>1108</v>
      </c>
      <c r="E4" s="269" t="s">
        <v>511</v>
      </c>
      <c r="F4" s="270" t="s">
        <v>1109</v>
      </c>
      <c r="G4" s="271" t="s">
        <v>1110</v>
      </c>
      <c r="H4" s="145" t="s">
        <v>512</v>
      </c>
      <c r="I4" s="145" t="s">
        <v>1111</v>
      </c>
      <c r="J4" s="145" t="s">
        <v>1112</v>
      </c>
      <c r="K4" s="27"/>
      <c r="L4" s="27"/>
      <c r="M4" s="27"/>
    </row>
    <row r="5" spans="1:13">
      <c r="A5" s="396" t="s">
        <v>464</v>
      </c>
      <c r="B5" s="272">
        <v>27.8</v>
      </c>
      <c r="C5" s="141">
        <v>40.700000000000003</v>
      </c>
      <c r="D5" s="273">
        <v>46.9</v>
      </c>
      <c r="E5" s="272">
        <v>28.6</v>
      </c>
      <c r="F5" s="141">
        <v>42.4</v>
      </c>
      <c r="G5" s="273">
        <v>49.3</v>
      </c>
      <c r="H5" s="141">
        <v>28.1</v>
      </c>
      <c r="I5" s="141">
        <v>41.4</v>
      </c>
      <c r="J5" s="141">
        <v>47.9</v>
      </c>
      <c r="K5" s="27"/>
      <c r="L5" s="27"/>
      <c r="M5" s="27"/>
    </row>
    <row r="6" spans="1:13">
      <c r="A6" s="396" t="s">
        <v>465</v>
      </c>
      <c r="B6" s="174">
        <v>37.200000000000003</v>
      </c>
      <c r="C6" s="143">
        <v>54.1</v>
      </c>
      <c r="D6" s="175">
        <v>61.1</v>
      </c>
      <c r="E6" s="174">
        <v>41.5</v>
      </c>
      <c r="F6" s="143">
        <v>60.6</v>
      </c>
      <c r="G6" s="175">
        <v>68.2</v>
      </c>
      <c r="H6" s="143">
        <v>39.200000000000003</v>
      </c>
      <c r="I6" s="143">
        <v>57.1</v>
      </c>
      <c r="J6" s="143">
        <v>64.400000000000006</v>
      </c>
      <c r="K6" s="27"/>
      <c r="L6" s="27"/>
      <c r="M6" s="27"/>
    </row>
    <row r="7" spans="1:13">
      <c r="A7" s="396" t="s">
        <v>466</v>
      </c>
      <c r="B7" s="174">
        <v>42.6</v>
      </c>
      <c r="C7" s="143">
        <v>61.2</v>
      </c>
      <c r="D7" s="175">
        <v>68.5</v>
      </c>
      <c r="E7" s="174">
        <v>46.7</v>
      </c>
      <c r="F7" s="143">
        <v>67.8</v>
      </c>
      <c r="G7" s="175">
        <v>75.599999999999994</v>
      </c>
      <c r="H7" s="143">
        <v>44.7</v>
      </c>
      <c r="I7" s="143">
        <v>64.599999999999994</v>
      </c>
      <c r="J7" s="143">
        <v>72.099999999999994</v>
      </c>
      <c r="K7" s="27"/>
      <c r="L7" s="27"/>
      <c r="M7" s="27"/>
    </row>
    <row r="8" spans="1:13">
      <c r="A8" s="396" t="s">
        <v>1113</v>
      </c>
      <c r="B8" s="176">
        <v>46</v>
      </c>
      <c r="C8" s="177">
        <v>65.5</v>
      </c>
      <c r="D8" s="178">
        <v>72.599999999999994</v>
      </c>
      <c r="E8" s="176">
        <v>51.1</v>
      </c>
      <c r="F8" s="177">
        <v>73.7</v>
      </c>
      <c r="G8" s="178">
        <v>81.599999999999994</v>
      </c>
      <c r="H8" s="143">
        <v>48.9</v>
      </c>
      <c r="I8" s="143">
        <v>70.3</v>
      </c>
      <c r="J8" s="143">
        <v>77.8</v>
      </c>
      <c r="K8" s="27"/>
      <c r="L8" s="27"/>
      <c r="M8" s="27"/>
    </row>
    <row r="9" spans="1:13">
      <c r="A9" s="31" t="s">
        <v>521</v>
      </c>
      <c r="B9" s="2"/>
      <c r="C9" s="2"/>
      <c r="D9" s="2"/>
      <c r="E9" s="2"/>
      <c r="F9" s="2"/>
      <c r="G9" s="2"/>
      <c r="H9" s="2"/>
      <c r="I9" s="2"/>
      <c r="J9" s="2"/>
      <c r="K9" s="27"/>
      <c r="L9" s="27"/>
      <c r="M9" s="27"/>
    </row>
    <row r="10" spans="1:13">
      <c r="A10" s="378" t="s">
        <v>1053</v>
      </c>
      <c r="B10" s="47" t="s">
        <v>267</v>
      </c>
      <c r="C10" s="47" t="s">
        <v>261</v>
      </c>
      <c r="D10" s="47">
        <v>2024</v>
      </c>
      <c r="E10" s="47">
        <v>2023</v>
      </c>
      <c r="F10" s="47">
        <v>2022</v>
      </c>
      <c r="I10" s="27"/>
      <c r="J10" s="27"/>
      <c r="K10" s="27"/>
      <c r="L10" s="27"/>
      <c r="M10" s="27"/>
    </row>
    <row r="11" spans="1:13">
      <c r="A11" s="47" t="s">
        <v>464</v>
      </c>
      <c r="B11" s="146">
        <f>D5</f>
        <v>46.9</v>
      </c>
      <c r="C11" s="146">
        <f>G5</f>
        <v>49.3</v>
      </c>
      <c r="D11" s="146">
        <f>H5</f>
        <v>28.1</v>
      </c>
      <c r="E11" s="146">
        <f t="shared" ref="E11:F14" si="0">I5-H5</f>
        <v>13.299999999999997</v>
      </c>
      <c r="F11" s="146">
        <f t="shared" si="0"/>
        <v>6.5</v>
      </c>
      <c r="I11" s="27"/>
      <c r="J11" s="27"/>
      <c r="K11" s="27"/>
      <c r="L11" s="27"/>
      <c r="M11" s="27"/>
    </row>
    <row r="12" spans="1:13">
      <c r="A12" s="47" t="s">
        <v>465</v>
      </c>
      <c r="B12" s="146">
        <f t="shared" ref="B12:B14" si="1">D6</f>
        <v>61.1</v>
      </c>
      <c r="C12" s="146">
        <f t="shared" ref="C12:C14" si="2">G6</f>
        <v>68.2</v>
      </c>
      <c r="D12" s="146">
        <f>H6</f>
        <v>39.200000000000003</v>
      </c>
      <c r="E12" s="146">
        <f t="shared" si="0"/>
        <v>17.899999999999999</v>
      </c>
      <c r="F12" s="146">
        <f t="shared" si="0"/>
        <v>7.3000000000000043</v>
      </c>
      <c r="I12" s="27"/>
      <c r="J12" s="27"/>
      <c r="K12" s="27"/>
      <c r="L12" s="27"/>
      <c r="M12" s="27"/>
    </row>
    <row r="13" spans="1:13">
      <c r="A13" s="47" t="s">
        <v>466</v>
      </c>
      <c r="B13" s="146">
        <f t="shared" si="1"/>
        <v>68.5</v>
      </c>
      <c r="C13" s="146">
        <f t="shared" si="2"/>
        <v>75.599999999999994</v>
      </c>
      <c r="D13" s="146">
        <f>H7</f>
        <v>44.7</v>
      </c>
      <c r="E13" s="146">
        <f t="shared" si="0"/>
        <v>19.899999999999991</v>
      </c>
      <c r="F13" s="146">
        <f t="shared" si="0"/>
        <v>7.5</v>
      </c>
      <c r="I13" s="27"/>
      <c r="J13" s="27"/>
      <c r="K13" s="27"/>
      <c r="L13" s="27"/>
      <c r="M13" s="27"/>
    </row>
    <row r="14" spans="1:13">
      <c r="A14" s="47" t="s">
        <v>467</v>
      </c>
      <c r="B14" s="146">
        <f t="shared" si="1"/>
        <v>72.599999999999994</v>
      </c>
      <c r="C14" s="146">
        <f t="shared" si="2"/>
        <v>81.599999999999994</v>
      </c>
      <c r="D14" s="146">
        <f>H8</f>
        <v>48.9</v>
      </c>
      <c r="E14" s="146">
        <f t="shared" si="0"/>
        <v>21.4</v>
      </c>
      <c r="F14" s="146">
        <f t="shared" si="0"/>
        <v>7.5</v>
      </c>
      <c r="I14" s="27"/>
      <c r="J14" s="27"/>
      <c r="K14" s="27"/>
      <c r="L14" s="27"/>
      <c r="M14" s="27"/>
    </row>
    <row r="15" spans="1:13">
      <c r="A15" s="31"/>
    </row>
  </sheetData>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46878-2389-4D70-9500-8D95569155F3}">
  <dimension ref="A1:U72"/>
  <sheetViews>
    <sheetView zoomScaleNormal="100" workbookViewId="0"/>
  </sheetViews>
  <sheetFormatPr defaultColWidth="9.33203125" defaultRowHeight="13.5"/>
  <cols>
    <col min="1" max="1" width="15.1640625" style="25" customWidth="1"/>
    <col min="2" max="2" width="16.33203125" style="25" bestFit="1" customWidth="1"/>
    <col min="3" max="3" width="15.1640625" style="25" bestFit="1" customWidth="1"/>
    <col min="4" max="4" width="19.83203125" style="25" bestFit="1" customWidth="1"/>
    <col min="5" max="5" width="18.83203125" style="25" bestFit="1" customWidth="1"/>
    <col min="6" max="6" width="17.83203125" style="25" bestFit="1" customWidth="1"/>
    <col min="7" max="7" width="16.83203125" style="25" bestFit="1" customWidth="1"/>
    <col min="8" max="8" width="15.1640625" style="25" bestFit="1" customWidth="1"/>
    <col min="9" max="9" width="14.33203125" style="25" bestFit="1" customWidth="1"/>
    <col min="10" max="10" width="15.1640625" style="25" bestFit="1" customWidth="1"/>
    <col min="11" max="11" width="14.33203125" style="25" bestFit="1" customWidth="1"/>
    <col min="12" max="12" width="15.1640625" style="25" bestFit="1" customWidth="1"/>
    <col min="13" max="13" width="14.33203125" style="25" bestFit="1" customWidth="1"/>
    <col min="14" max="14" width="15.1640625" style="25" bestFit="1" customWidth="1"/>
    <col min="15" max="15" width="14.33203125" style="25" bestFit="1" customWidth="1"/>
    <col min="16" max="16" width="15.1640625" style="25" bestFit="1" customWidth="1"/>
    <col min="17" max="17" width="14.33203125" style="25" bestFit="1" customWidth="1"/>
    <col min="18" max="18" width="15.1640625" style="25" bestFit="1" customWidth="1"/>
    <col min="19" max="19" width="14.33203125" style="25" bestFit="1" customWidth="1"/>
    <col min="20" max="20" width="15.1640625" style="25" bestFit="1" customWidth="1"/>
    <col min="21" max="21" width="14.33203125" style="25" bestFit="1" customWidth="1"/>
    <col min="22" max="16384" width="9.33203125" style="25"/>
  </cols>
  <sheetData>
    <row r="1" spans="1:13">
      <c r="A1" s="77" t="s">
        <v>1059</v>
      </c>
    </row>
    <row r="2" spans="1:13" ht="17.25">
      <c r="A2" s="49" t="s">
        <v>522</v>
      </c>
      <c r="B2" s="54"/>
      <c r="C2" s="54"/>
      <c r="D2" s="54"/>
      <c r="E2" s="54"/>
      <c r="F2" s="54"/>
      <c r="G2" s="54"/>
      <c r="H2" s="54"/>
      <c r="I2" s="54"/>
      <c r="J2" s="54"/>
      <c r="K2" s="54"/>
      <c r="L2" s="54"/>
      <c r="M2" s="54"/>
    </row>
    <row r="3" spans="1:13" ht="17.25">
      <c r="A3" s="117" t="s">
        <v>523</v>
      </c>
      <c r="B3" s="53"/>
      <c r="C3" s="53"/>
      <c r="D3" s="53"/>
      <c r="E3" s="53"/>
      <c r="F3" s="53"/>
      <c r="G3" s="53"/>
      <c r="H3" s="53"/>
      <c r="I3" s="53"/>
      <c r="J3" s="53"/>
      <c r="K3" s="53"/>
      <c r="L3" s="53"/>
      <c r="M3" s="53"/>
    </row>
    <row r="4" spans="1:13" ht="15">
      <c r="A4" s="155" t="s">
        <v>385</v>
      </c>
      <c r="B4" s="274" t="s">
        <v>524</v>
      </c>
      <c r="C4" s="274" t="s">
        <v>525</v>
      </c>
      <c r="D4" s="274" t="s">
        <v>526</v>
      </c>
      <c r="E4" s="274" t="s">
        <v>527</v>
      </c>
      <c r="F4" s="274" t="s">
        <v>528</v>
      </c>
      <c r="G4" s="274" t="s">
        <v>529</v>
      </c>
      <c r="H4" s="27"/>
      <c r="I4" s="27"/>
      <c r="J4" s="27"/>
      <c r="K4" s="27"/>
      <c r="L4" s="27"/>
      <c r="M4" s="27"/>
    </row>
    <row r="5" spans="1:13">
      <c r="A5" s="144" t="s">
        <v>380</v>
      </c>
      <c r="B5" s="135">
        <v>51.5</v>
      </c>
      <c r="C5" s="137">
        <v>48.5</v>
      </c>
      <c r="D5" s="135">
        <v>52.6</v>
      </c>
      <c r="E5" s="137">
        <v>47.4</v>
      </c>
      <c r="F5" s="136">
        <v>52.1</v>
      </c>
      <c r="G5" s="136">
        <v>47.9</v>
      </c>
      <c r="H5" s="27"/>
      <c r="I5" s="27"/>
      <c r="J5" s="27"/>
      <c r="K5" s="27"/>
      <c r="L5" s="27"/>
      <c r="M5" s="27"/>
    </row>
    <row r="6" spans="1:13">
      <c r="A6" s="144" t="s">
        <v>366</v>
      </c>
      <c r="B6" s="135">
        <v>46.6</v>
      </c>
      <c r="C6" s="137">
        <v>53.4</v>
      </c>
      <c r="D6" s="135">
        <v>48.6</v>
      </c>
      <c r="E6" s="137">
        <v>51.4</v>
      </c>
      <c r="F6" s="136">
        <v>47.7</v>
      </c>
      <c r="G6" s="136">
        <v>52.3</v>
      </c>
      <c r="H6" s="27"/>
      <c r="I6" s="27"/>
      <c r="J6" s="27"/>
      <c r="K6" s="27"/>
      <c r="L6" s="27"/>
      <c r="M6" s="27"/>
    </row>
    <row r="7" spans="1:13">
      <c r="A7" s="144" t="s">
        <v>367</v>
      </c>
      <c r="B7" s="135">
        <v>43</v>
      </c>
      <c r="C7" s="137">
        <v>57</v>
      </c>
      <c r="D7" s="135">
        <v>44.3</v>
      </c>
      <c r="E7" s="137">
        <v>55.7</v>
      </c>
      <c r="F7" s="136">
        <v>43.7</v>
      </c>
      <c r="G7" s="136">
        <v>56.3</v>
      </c>
      <c r="H7" s="27"/>
      <c r="I7" s="27"/>
      <c r="J7" s="27"/>
      <c r="K7" s="27"/>
      <c r="L7" s="27"/>
      <c r="M7" s="27"/>
    </row>
    <row r="8" spans="1:13">
      <c r="A8" s="144" t="s">
        <v>368</v>
      </c>
      <c r="B8" s="135">
        <v>35.9</v>
      </c>
      <c r="C8" s="137">
        <v>64.099999999999994</v>
      </c>
      <c r="D8" s="135">
        <v>36.799999999999997</v>
      </c>
      <c r="E8" s="137">
        <v>63.2</v>
      </c>
      <c r="F8" s="136">
        <v>36.4</v>
      </c>
      <c r="G8" s="136">
        <v>63.6</v>
      </c>
      <c r="H8" s="27"/>
      <c r="I8" s="27"/>
      <c r="J8" s="27"/>
      <c r="K8" s="27"/>
      <c r="L8" s="27"/>
      <c r="M8" s="27"/>
    </row>
    <row r="9" spans="1:13">
      <c r="A9" s="144" t="s">
        <v>369</v>
      </c>
      <c r="B9" s="135">
        <v>31.7</v>
      </c>
      <c r="C9" s="137">
        <v>68.3</v>
      </c>
      <c r="D9" s="135">
        <v>32.700000000000003</v>
      </c>
      <c r="E9" s="137">
        <v>67.3</v>
      </c>
      <c r="F9" s="136">
        <v>32.200000000000003</v>
      </c>
      <c r="G9" s="136">
        <v>67.8</v>
      </c>
      <c r="H9" s="27"/>
      <c r="I9" s="27"/>
      <c r="J9" s="27"/>
      <c r="K9" s="27"/>
      <c r="L9" s="27"/>
      <c r="M9" s="27"/>
    </row>
    <row r="10" spans="1:13">
      <c r="A10" s="144" t="s">
        <v>370</v>
      </c>
      <c r="B10" s="135">
        <v>29.5</v>
      </c>
      <c r="C10" s="137">
        <v>70.5</v>
      </c>
      <c r="D10" s="135">
        <v>30</v>
      </c>
      <c r="E10" s="137">
        <v>70</v>
      </c>
      <c r="F10" s="136">
        <v>29.7</v>
      </c>
      <c r="G10" s="136">
        <v>70.3</v>
      </c>
      <c r="H10" s="27"/>
      <c r="I10" s="27"/>
      <c r="J10" s="27"/>
      <c r="K10" s="27"/>
      <c r="L10" s="27"/>
      <c r="M10" s="27"/>
    </row>
    <row r="11" spans="1:13">
      <c r="A11" s="144" t="s">
        <v>371</v>
      </c>
      <c r="B11" s="135">
        <v>27.3</v>
      </c>
      <c r="C11" s="137">
        <v>72.7</v>
      </c>
      <c r="D11" s="135">
        <v>26.6</v>
      </c>
      <c r="E11" s="137">
        <v>73.400000000000006</v>
      </c>
      <c r="F11" s="136">
        <v>26.9</v>
      </c>
      <c r="G11" s="136">
        <v>73.099999999999994</v>
      </c>
      <c r="H11" s="27"/>
      <c r="I11" s="27"/>
      <c r="J11" s="27"/>
      <c r="K11" s="27"/>
      <c r="L11" s="27"/>
      <c r="M11" s="27"/>
    </row>
    <row r="12" spans="1:13">
      <c r="A12" s="144" t="s">
        <v>372</v>
      </c>
      <c r="B12" s="135">
        <v>24.3</v>
      </c>
      <c r="C12" s="137">
        <v>75.7</v>
      </c>
      <c r="D12" s="135">
        <v>23.6</v>
      </c>
      <c r="E12" s="137">
        <v>76.400000000000006</v>
      </c>
      <c r="F12" s="136">
        <v>23.9</v>
      </c>
      <c r="G12" s="136">
        <v>76.099999999999994</v>
      </c>
      <c r="H12" s="27"/>
      <c r="I12" s="27"/>
      <c r="J12" s="27"/>
      <c r="K12" s="27"/>
      <c r="L12" s="27"/>
      <c r="M12" s="27"/>
    </row>
    <row r="13" spans="1:13">
      <c r="A13" s="144" t="s">
        <v>373</v>
      </c>
      <c r="B13" s="135">
        <v>21.5</v>
      </c>
      <c r="C13" s="137">
        <v>78.5</v>
      </c>
      <c r="D13" s="135">
        <v>20.2</v>
      </c>
      <c r="E13" s="137">
        <v>79.8</v>
      </c>
      <c r="F13" s="136">
        <v>20.8</v>
      </c>
      <c r="G13" s="136">
        <v>79.2</v>
      </c>
      <c r="H13" s="27"/>
      <c r="I13" s="27"/>
      <c r="J13" s="27"/>
      <c r="K13" s="27"/>
      <c r="L13" s="27"/>
      <c r="M13" s="27"/>
    </row>
    <row r="14" spans="1:13">
      <c r="A14" s="144" t="s">
        <v>374</v>
      </c>
      <c r="B14" s="135">
        <v>17.5</v>
      </c>
      <c r="C14" s="137">
        <v>82.5</v>
      </c>
      <c r="D14" s="135">
        <v>16.7</v>
      </c>
      <c r="E14" s="137">
        <v>83.3</v>
      </c>
      <c r="F14" s="136">
        <v>17.100000000000001</v>
      </c>
      <c r="G14" s="136">
        <v>82.9</v>
      </c>
      <c r="H14" s="27"/>
      <c r="I14" s="27"/>
      <c r="J14" s="27"/>
      <c r="K14" s="27"/>
      <c r="L14" s="27"/>
      <c r="M14" s="27"/>
    </row>
    <row r="15" spans="1:13">
      <c r="A15" s="144" t="s">
        <v>375</v>
      </c>
      <c r="B15" s="135">
        <v>16.2</v>
      </c>
      <c r="C15" s="137">
        <v>83.8</v>
      </c>
      <c r="D15" s="135">
        <v>15.7</v>
      </c>
      <c r="E15" s="137">
        <v>84.3</v>
      </c>
      <c r="F15" s="136">
        <v>16</v>
      </c>
      <c r="G15" s="136">
        <v>84</v>
      </c>
      <c r="H15" s="27"/>
      <c r="I15" s="27"/>
      <c r="J15" s="27"/>
      <c r="K15" s="27"/>
      <c r="L15" s="27"/>
      <c r="M15" s="27"/>
    </row>
    <row r="16" spans="1:13">
      <c r="A16" s="144" t="s">
        <v>376</v>
      </c>
      <c r="B16" s="135">
        <v>16.5</v>
      </c>
      <c r="C16" s="137">
        <v>83.5</v>
      </c>
      <c r="D16" s="135">
        <v>16.600000000000001</v>
      </c>
      <c r="E16" s="137">
        <v>83.4</v>
      </c>
      <c r="F16" s="136">
        <v>16.600000000000001</v>
      </c>
      <c r="G16" s="136">
        <v>83.4</v>
      </c>
    </row>
    <row r="17" spans="1:8">
      <c r="A17" s="144" t="s">
        <v>377</v>
      </c>
      <c r="B17" s="135">
        <v>17.5</v>
      </c>
      <c r="C17" s="137">
        <v>82.5</v>
      </c>
      <c r="D17" s="135">
        <v>18</v>
      </c>
      <c r="E17" s="137">
        <v>82</v>
      </c>
      <c r="F17" s="136">
        <v>17.8</v>
      </c>
      <c r="G17" s="136">
        <v>82.2</v>
      </c>
    </row>
    <row r="18" spans="1:8">
      <c r="A18" s="144" t="s">
        <v>378</v>
      </c>
      <c r="B18" s="135">
        <v>18.8</v>
      </c>
      <c r="C18" s="137">
        <v>81.2</v>
      </c>
      <c r="D18" s="135">
        <v>20.2</v>
      </c>
      <c r="E18" s="137">
        <v>79.8</v>
      </c>
      <c r="F18" s="136">
        <v>19.7</v>
      </c>
      <c r="G18" s="136">
        <v>80.3</v>
      </c>
    </row>
    <row r="19" spans="1:8">
      <c r="A19" s="144" t="s">
        <v>285</v>
      </c>
      <c r="B19" s="135">
        <v>28.6</v>
      </c>
      <c r="C19" s="137">
        <v>71.400000000000006</v>
      </c>
      <c r="D19" s="135">
        <v>28.6</v>
      </c>
      <c r="E19" s="137">
        <v>71.400000000000006</v>
      </c>
      <c r="F19" s="136">
        <v>28.6</v>
      </c>
      <c r="G19" s="136">
        <v>71.400000000000006</v>
      </c>
    </row>
    <row r="20" spans="1:8">
      <c r="A20" s="31" t="s">
        <v>379</v>
      </c>
      <c r="B20" s="2"/>
      <c r="C20" s="2"/>
      <c r="D20" s="2"/>
      <c r="E20" s="2"/>
      <c r="F20" s="2"/>
      <c r="G20" s="2"/>
    </row>
    <row r="21" spans="1:8" ht="17.25">
      <c r="A21" s="49" t="s">
        <v>531</v>
      </c>
    </row>
    <row r="22" spans="1:8" ht="17.25">
      <c r="A22" s="117" t="s">
        <v>530</v>
      </c>
    </row>
    <row r="23" spans="1:8" ht="15">
      <c r="A23" s="155" t="s">
        <v>265</v>
      </c>
      <c r="B23" s="274" t="s">
        <v>524</v>
      </c>
      <c r="C23" s="274" t="s">
        <v>525</v>
      </c>
      <c r="D23" s="274" t="s">
        <v>526</v>
      </c>
      <c r="E23" s="274" t="s">
        <v>527</v>
      </c>
      <c r="F23" s="274" t="s">
        <v>528</v>
      </c>
      <c r="G23" s="274" t="s">
        <v>529</v>
      </c>
      <c r="H23" s="27"/>
    </row>
    <row r="24" spans="1:8">
      <c r="A24" s="396" t="s">
        <v>423</v>
      </c>
      <c r="B24" s="135">
        <v>24.9</v>
      </c>
      <c r="C24" s="137">
        <v>75.099999999999994</v>
      </c>
      <c r="D24" s="135">
        <v>25.4</v>
      </c>
      <c r="E24" s="137">
        <v>74.599999999999994</v>
      </c>
      <c r="F24" s="136">
        <v>25.2</v>
      </c>
      <c r="G24" s="136">
        <v>74.8</v>
      </c>
    </row>
    <row r="25" spans="1:8">
      <c r="A25" s="396" t="s">
        <v>424</v>
      </c>
      <c r="B25" s="135">
        <v>37.4</v>
      </c>
      <c r="C25" s="137">
        <v>62.6</v>
      </c>
      <c r="D25" s="135">
        <v>38.1</v>
      </c>
      <c r="E25" s="137">
        <v>61.9</v>
      </c>
      <c r="F25" s="136">
        <v>37.799999999999997</v>
      </c>
      <c r="G25" s="136">
        <v>62.2</v>
      </c>
    </row>
    <row r="26" spans="1:8">
      <c r="A26" s="396" t="s">
        <v>425</v>
      </c>
      <c r="B26" s="135">
        <v>42.4</v>
      </c>
      <c r="C26" s="137">
        <v>57.6</v>
      </c>
      <c r="D26" s="135">
        <v>42.1</v>
      </c>
      <c r="E26" s="137">
        <v>57.9</v>
      </c>
      <c r="F26" s="136">
        <v>42.2</v>
      </c>
      <c r="G26" s="136">
        <v>57.8</v>
      </c>
    </row>
    <row r="27" spans="1:8">
      <c r="A27" s="396" t="s">
        <v>426</v>
      </c>
      <c r="B27" s="135">
        <v>15.5</v>
      </c>
      <c r="C27" s="137">
        <v>84.5</v>
      </c>
      <c r="D27" s="135">
        <v>16.8</v>
      </c>
      <c r="E27" s="137">
        <v>83.2</v>
      </c>
      <c r="F27" s="136">
        <v>16.2</v>
      </c>
      <c r="G27" s="136">
        <v>83.8</v>
      </c>
    </row>
    <row r="28" spans="1:8">
      <c r="A28" s="396" t="s">
        <v>427</v>
      </c>
      <c r="B28" s="135">
        <v>40.700000000000003</v>
      </c>
      <c r="C28" s="137">
        <v>59.3</v>
      </c>
      <c r="D28" s="135">
        <v>38.299999999999997</v>
      </c>
      <c r="E28" s="137">
        <v>61.7</v>
      </c>
      <c r="F28" s="136">
        <v>39.5</v>
      </c>
      <c r="G28" s="136">
        <v>60.5</v>
      </c>
    </row>
    <row r="29" spans="1:8">
      <c r="A29" s="396" t="s">
        <v>428</v>
      </c>
      <c r="B29" s="135">
        <v>29</v>
      </c>
      <c r="C29" s="137">
        <v>71</v>
      </c>
      <c r="D29" s="135">
        <v>29</v>
      </c>
      <c r="E29" s="137">
        <v>71</v>
      </c>
      <c r="F29" s="136">
        <v>29</v>
      </c>
      <c r="G29" s="136">
        <v>71</v>
      </c>
    </row>
    <row r="30" spans="1:8">
      <c r="A30" s="396" t="s">
        <v>429</v>
      </c>
      <c r="B30" s="135">
        <v>26.1</v>
      </c>
      <c r="C30" s="137">
        <v>73.900000000000006</v>
      </c>
      <c r="D30" s="135">
        <v>26.2</v>
      </c>
      <c r="E30" s="137">
        <v>73.8</v>
      </c>
      <c r="F30" s="136">
        <v>26.2</v>
      </c>
      <c r="G30" s="136">
        <v>73.8</v>
      </c>
    </row>
    <row r="31" spans="1:8">
      <c r="A31" s="396" t="s">
        <v>430</v>
      </c>
      <c r="B31" s="135">
        <v>10.9</v>
      </c>
      <c r="C31" s="137">
        <v>89.1</v>
      </c>
      <c r="D31" s="135">
        <v>10.8</v>
      </c>
      <c r="E31" s="137">
        <v>89.2</v>
      </c>
      <c r="F31" s="136">
        <v>10.9</v>
      </c>
      <c r="G31" s="136">
        <v>89.1</v>
      </c>
    </row>
    <row r="32" spans="1:8">
      <c r="A32" s="396" t="s">
        <v>431</v>
      </c>
      <c r="B32" s="135">
        <v>30.3</v>
      </c>
      <c r="C32" s="137">
        <v>69.7</v>
      </c>
      <c r="D32" s="135">
        <v>27.8</v>
      </c>
      <c r="E32" s="137">
        <v>72.2</v>
      </c>
      <c r="F32" s="136">
        <v>29</v>
      </c>
      <c r="G32" s="136">
        <v>71</v>
      </c>
    </row>
    <row r="33" spans="1:7">
      <c r="A33" s="396" t="s">
        <v>432</v>
      </c>
      <c r="B33" s="135">
        <v>25.6</v>
      </c>
      <c r="C33" s="137">
        <v>74.400000000000006</v>
      </c>
      <c r="D33" s="135">
        <v>25.8</v>
      </c>
      <c r="E33" s="137">
        <v>74.2</v>
      </c>
      <c r="F33" s="136">
        <v>25.7</v>
      </c>
      <c r="G33" s="136">
        <v>74.3</v>
      </c>
    </row>
    <row r="34" spans="1:7">
      <c r="A34" s="396" t="s">
        <v>433</v>
      </c>
      <c r="B34" s="135">
        <v>20.2</v>
      </c>
      <c r="C34" s="137">
        <v>79.8</v>
      </c>
      <c r="D34" s="135">
        <v>19.7</v>
      </c>
      <c r="E34" s="137">
        <v>80.3</v>
      </c>
      <c r="F34" s="136">
        <v>19.899999999999999</v>
      </c>
      <c r="G34" s="136">
        <v>80.099999999999994</v>
      </c>
    </row>
    <row r="35" spans="1:7" ht="13.5" customHeight="1">
      <c r="A35" s="397" t="s">
        <v>434</v>
      </c>
      <c r="B35" s="135">
        <v>40.200000000000003</v>
      </c>
      <c r="C35" s="137">
        <v>59.8</v>
      </c>
      <c r="D35" s="135">
        <v>40.6</v>
      </c>
      <c r="E35" s="137">
        <v>59.4</v>
      </c>
      <c r="F35" s="136">
        <v>40.4</v>
      </c>
      <c r="G35" s="136">
        <v>59.6</v>
      </c>
    </row>
    <row r="36" spans="1:7">
      <c r="A36" s="396" t="s">
        <v>435</v>
      </c>
      <c r="B36" s="135">
        <v>33.4</v>
      </c>
      <c r="C36" s="137">
        <v>66.599999999999994</v>
      </c>
      <c r="D36" s="135">
        <v>31.1</v>
      </c>
      <c r="E36" s="137">
        <v>68.900000000000006</v>
      </c>
      <c r="F36" s="136">
        <v>32.200000000000003</v>
      </c>
      <c r="G36" s="136">
        <v>67.8</v>
      </c>
    </row>
    <row r="37" spans="1:7">
      <c r="A37" s="396" t="s">
        <v>436</v>
      </c>
      <c r="B37" s="135">
        <v>28.3</v>
      </c>
      <c r="C37" s="137">
        <v>71.7</v>
      </c>
      <c r="D37" s="135">
        <v>28.9</v>
      </c>
      <c r="E37" s="137">
        <v>71.099999999999994</v>
      </c>
      <c r="F37" s="136">
        <v>28.6</v>
      </c>
      <c r="G37" s="136">
        <v>71.400000000000006</v>
      </c>
    </row>
    <row r="38" spans="1:7">
      <c r="A38" s="396" t="s">
        <v>437</v>
      </c>
      <c r="B38" s="135">
        <v>28.3</v>
      </c>
      <c r="C38" s="137">
        <v>71.7</v>
      </c>
      <c r="D38" s="135">
        <v>28.2</v>
      </c>
      <c r="E38" s="137">
        <v>71.8</v>
      </c>
      <c r="F38" s="136">
        <v>28.3</v>
      </c>
      <c r="G38" s="136">
        <v>71.7</v>
      </c>
    </row>
    <row r="39" spans="1:7">
      <c r="A39" s="396" t="s">
        <v>438</v>
      </c>
      <c r="B39" s="135">
        <v>18.8</v>
      </c>
      <c r="C39" s="137">
        <v>81.2</v>
      </c>
      <c r="D39" s="135">
        <v>18.399999999999999</v>
      </c>
      <c r="E39" s="137">
        <v>81.599999999999994</v>
      </c>
      <c r="F39" s="136">
        <v>18.600000000000001</v>
      </c>
      <c r="G39" s="136">
        <v>81.400000000000006</v>
      </c>
    </row>
    <row r="40" spans="1:7">
      <c r="A40" s="396" t="s">
        <v>439</v>
      </c>
      <c r="B40" s="135">
        <v>38.299999999999997</v>
      </c>
      <c r="C40" s="137">
        <v>61.7</v>
      </c>
      <c r="D40" s="135">
        <v>36.9</v>
      </c>
      <c r="E40" s="137">
        <v>63.1</v>
      </c>
      <c r="F40" s="136">
        <v>37.6</v>
      </c>
      <c r="G40" s="136">
        <v>62.4</v>
      </c>
    </row>
    <row r="41" spans="1:7">
      <c r="A41" s="396" t="s">
        <v>440</v>
      </c>
      <c r="B41" s="135">
        <v>13.7</v>
      </c>
      <c r="C41" s="137">
        <v>86.3</v>
      </c>
      <c r="D41" s="135">
        <v>14.6</v>
      </c>
      <c r="E41" s="137">
        <v>85.4</v>
      </c>
      <c r="F41" s="136">
        <v>14.2</v>
      </c>
      <c r="G41" s="136">
        <v>85.8</v>
      </c>
    </row>
    <row r="42" spans="1:7">
      <c r="A42" s="396" t="s">
        <v>441</v>
      </c>
      <c r="B42" s="135">
        <v>11.6</v>
      </c>
      <c r="C42" s="137">
        <v>88.4</v>
      </c>
      <c r="D42" s="135">
        <v>11.9</v>
      </c>
      <c r="E42" s="137">
        <v>88.1</v>
      </c>
      <c r="F42" s="136">
        <v>11.8</v>
      </c>
      <c r="G42" s="136">
        <v>88.2</v>
      </c>
    </row>
    <row r="43" spans="1:7">
      <c r="A43" s="396" t="s">
        <v>442</v>
      </c>
      <c r="B43" s="135">
        <v>13.1</v>
      </c>
      <c r="C43" s="137">
        <v>86.9</v>
      </c>
      <c r="D43" s="135">
        <v>13.5</v>
      </c>
      <c r="E43" s="137">
        <v>86.5</v>
      </c>
      <c r="F43" s="136">
        <v>13.3</v>
      </c>
      <c r="G43" s="136">
        <v>86.7</v>
      </c>
    </row>
    <row r="44" spans="1:7">
      <c r="A44" s="396" t="s">
        <v>443</v>
      </c>
      <c r="B44" s="135">
        <v>5.8</v>
      </c>
      <c r="C44" s="137">
        <v>94.2</v>
      </c>
      <c r="D44" s="135">
        <v>5.7</v>
      </c>
      <c r="E44" s="137">
        <v>94.3</v>
      </c>
      <c r="F44" s="136">
        <v>5.8</v>
      </c>
      <c r="G44" s="136">
        <v>94.2</v>
      </c>
    </row>
    <row r="45" spans="1:7">
      <c r="A45" s="396" t="s">
        <v>271</v>
      </c>
      <c r="B45" s="135">
        <v>28.6</v>
      </c>
      <c r="C45" s="137">
        <v>71.400000000000006</v>
      </c>
      <c r="D45" s="135">
        <v>28.6</v>
      </c>
      <c r="E45" s="137">
        <v>71.400000000000006</v>
      </c>
      <c r="F45" s="136">
        <v>28.6</v>
      </c>
      <c r="G45" s="136">
        <v>71.400000000000006</v>
      </c>
    </row>
    <row r="46" spans="1:7">
      <c r="A46" s="31" t="s">
        <v>379</v>
      </c>
    </row>
    <row r="47" spans="1:7" ht="17.25">
      <c r="A47" s="49" t="s">
        <v>532</v>
      </c>
    </row>
    <row r="48" spans="1:7" ht="17.25">
      <c r="A48" s="117" t="s">
        <v>533</v>
      </c>
    </row>
    <row r="49" spans="1:21">
      <c r="A49" s="100" t="s">
        <v>265</v>
      </c>
      <c r="B49" s="267" t="s">
        <v>534</v>
      </c>
      <c r="C49" s="267" t="s">
        <v>535</v>
      </c>
      <c r="D49" s="267" t="s">
        <v>536</v>
      </c>
      <c r="E49" s="267" t="s">
        <v>537</v>
      </c>
      <c r="F49" s="267" t="s">
        <v>538</v>
      </c>
      <c r="G49" s="267" t="s">
        <v>539</v>
      </c>
      <c r="H49" s="267" t="s">
        <v>540</v>
      </c>
      <c r="I49" s="267" t="s">
        <v>541</v>
      </c>
      <c r="J49" s="267" t="s">
        <v>542</v>
      </c>
      <c r="K49" s="267" t="s">
        <v>543</v>
      </c>
      <c r="L49" s="267" t="s">
        <v>544</v>
      </c>
      <c r="M49" s="267" t="s">
        <v>545</v>
      </c>
      <c r="N49" s="267" t="s">
        <v>546</v>
      </c>
      <c r="O49" s="267" t="s">
        <v>547</v>
      </c>
      <c r="P49" s="267" t="s">
        <v>548</v>
      </c>
      <c r="Q49" s="267" t="s">
        <v>549</v>
      </c>
      <c r="R49" s="267" t="s">
        <v>550</v>
      </c>
      <c r="S49" s="267" t="s">
        <v>551</v>
      </c>
      <c r="T49" s="267" t="s">
        <v>552</v>
      </c>
      <c r="U49" s="267" t="s">
        <v>553</v>
      </c>
    </row>
    <row r="50" spans="1:21">
      <c r="A50" s="396" t="s">
        <v>423</v>
      </c>
      <c r="B50" s="135">
        <v>27.6</v>
      </c>
      <c r="C50" s="137">
        <v>72.400000000000006</v>
      </c>
      <c r="D50" s="136">
        <v>27.6</v>
      </c>
      <c r="E50" s="136">
        <v>72.400000000000006</v>
      </c>
      <c r="F50" s="135">
        <v>27.7</v>
      </c>
      <c r="G50" s="137">
        <v>72.3</v>
      </c>
      <c r="H50" s="135">
        <v>26.5</v>
      </c>
      <c r="I50" s="137">
        <v>73.5</v>
      </c>
      <c r="J50" s="135">
        <v>26.2</v>
      </c>
      <c r="K50" s="137">
        <v>73.8</v>
      </c>
      <c r="L50" s="135">
        <v>23.5</v>
      </c>
      <c r="M50" s="137">
        <v>76.5</v>
      </c>
      <c r="N50" s="135">
        <v>25</v>
      </c>
      <c r="O50" s="137">
        <v>75</v>
      </c>
      <c r="P50" s="136">
        <v>22.3</v>
      </c>
      <c r="Q50" s="136">
        <v>77.7</v>
      </c>
      <c r="R50" s="135">
        <v>23.9</v>
      </c>
      <c r="S50" s="137">
        <v>76.099999999999994</v>
      </c>
      <c r="T50" s="136">
        <v>25.2</v>
      </c>
      <c r="U50" s="136">
        <v>74.8</v>
      </c>
    </row>
    <row r="51" spans="1:21">
      <c r="A51" s="396" t="s">
        <v>424</v>
      </c>
      <c r="B51" s="135">
        <v>40.1</v>
      </c>
      <c r="C51" s="137">
        <v>59.9</v>
      </c>
      <c r="D51" s="136">
        <v>41.7</v>
      </c>
      <c r="E51" s="136">
        <v>58.3</v>
      </c>
      <c r="F51" s="135">
        <v>41</v>
      </c>
      <c r="G51" s="137">
        <v>59</v>
      </c>
      <c r="H51" s="135">
        <v>42.2</v>
      </c>
      <c r="I51" s="137">
        <v>57.8</v>
      </c>
      <c r="J51" s="135">
        <v>40.700000000000003</v>
      </c>
      <c r="K51" s="137">
        <v>59.3</v>
      </c>
      <c r="L51" s="135">
        <v>38.4</v>
      </c>
      <c r="M51" s="137">
        <v>61.6</v>
      </c>
      <c r="N51" s="135">
        <v>39.799999999999997</v>
      </c>
      <c r="O51" s="137">
        <v>60.2</v>
      </c>
      <c r="P51" s="136">
        <v>35.700000000000003</v>
      </c>
      <c r="Q51" s="136">
        <v>64.3</v>
      </c>
      <c r="R51" s="135">
        <v>37.700000000000003</v>
      </c>
      <c r="S51" s="137">
        <v>62.3</v>
      </c>
      <c r="T51" s="136">
        <v>37.799999999999997</v>
      </c>
      <c r="U51" s="136">
        <v>62.2</v>
      </c>
    </row>
    <row r="52" spans="1:21">
      <c r="A52" s="396" t="s">
        <v>425</v>
      </c>
      <c r="B52" s="135">
        <v>43.6</v>
      </c>
      <c r="C52" s="137">
        <v>56.4</v>
      </c>
      <c r="D52" s="136">
        <v>42.9</v>
      </c>
      <c r="E52" s="136">
        <v>57.1</v>
      </c>
      <c r="F52" s="135">
        <v>45.6</v>
      </c>
      <c r="G52" s="137">
        <v>54.4</v>
      </c>
      <c r="H52" s="135">
        <v>42.2</v>
      </c>
      <c r="I52" s="137">
        <v>57.8</v>
      </c>
      <c r="J52" s="135">
        <v>43</v>
      </c>
      <c r="K52" s="137">
        <v>57</v>
      </c>
      <c r="L52" s="135">
        <v>48.6</v>
      </c>
      <c r="M52" s="137">
        <v>51.4</v>
      </c>
      <c r="N52" s="135">
        <v>42.1</v>
      </c>
      <c r="O52" s="137">
        <v>57.9</v>
      </c>
      <c r="P52" s="136">
        <v>43.9</v>
      </c>
      <c r="Q52" s="136">
        <v>56.1</v>
      </c>
      <c r="R52" s="135">
        <v>42.6</v>
      </c>
      <c r="S52" s="137">
        <v>57.4</v>
      </c>
      <c r="T52" s="136">
        <v>42.2</v>
      </c>
      <c r="U52" s="136">
        <v>57.8</v>
      </c>
    </row>
    <row r="53" spans="1:21">
      <c r="A53" s="396" t="s">
        <v>426</v>
      </c>
      <c r="B53" s="135">
        <v>33.4</v>
      </c>
      <c r="C53" s="137">
        <v>66.599999999999994</v>
      </c>
      <c r="D53" s="136">
        <v>33.5</v>
      </c>
      <c r="E53" s="136">
        <v>66.5</v>
      </c>
      <c r="F53" s="135">
        <v>31.7</v>
      </c>
      <c r="G53" s="137">
        <v>68.3</v>
      </c>
      <c r="H53" s="135">
        <v>30.8</v>
      </c>
      <c r="I53" s="137">
        <v>69.2</v>
      </c>
      <c r="J53" s="135">
        <v>27.9</v>
      </c>
      <c r="K53" s="137">
        <v>72.099999999999994</v>
      </c>
      <c r="L53" s="135">
        <v>16.600000000000001</v>
      </c>
      <c r="M53" s="137">
        <v>83.4</v>
      </c>
      <c r="N53" s="135">
        <v>20.2</v>
      </c>
      <c r="O53" s="137">
        <v>79.8</v>
      </c>
      <c r="P53" s="136">
        <v>19.7</v>
      </c>
      <c r="Q53" s="136">
        <v>80.3</v>
      </c>
      <c r="R53" s="135">
        <v>17.8</v>
      </c>
      <c r="S53" s="137">
        <v>82.2</v>
      </c>
      <c r="T53" s="136">
        <v>16.2</v>
      </c>
      <c r="U53" s="136">
        <v>83.8</v>
      </c>
    </row>
    <row r="54" spans="1:21">
      <c r="A54" s="396" t="s">
        <v>427</v>
      </c>
      <c r="B54" s="135">
        <v>44.6</v>
      </c>
      <c r="C54" s="137">
        <v>55.4</v>
      </c>
      <c r="D54" s="136">
        <v>43</v>
      </c>
      <c r="E54" s="136">
        <v>57</v>
      </c>
      <c r="F54" s="135">
        <v>43.8</v>
      </c>
      <c r="G54" s="137">
        <v>56.2</v>
      </c>
      <c r="H54" s="135">
        <v>41.7</v>
      </c>
      <c r="I54" s="137">
        <v>58.3</v>
      </c>
      <c r="J54" s="135">
        <v>42.1</v>
      </c>
      <c r="K54" s="137">
        <v>57.9</v>
      </c>
      <c r="L54" s="135">
        <v>40.9</v>
      </c>
      <c r="M54" s="137">
        <v>59.1</v>
      </c>
      <c r="N54" s="135">
        <v>33.9</v>
      </c>
      <c r="O54" s="137">
        <v>66.099999999999994</v>
      </c>
      <c r="P54" s="136">
        <v>34</v>
      </c>
      <c r="Q54" s="136">
        <v>66</v>
      </c>
      <c r="R54" s="135">
        <v>37.9</v>
      </c>
      <c r="S54" s="137">
        <v>62.1</v>
      </c>
      <c r="T54" s="136">
        <v>39.5</v>
      </c>
      <c r="U54" s="136">
        <v>60.5</v>
      </c>
    </row>
    <row r="55" spans="1:21">
      <c r="A55" s="396" t="s">
        <v>428</v>
      </c>
      <c r="B55" s="135">
        <v>29.9</v>
      </c>
      <c r="C55" s="137">
        <v>70.099999999999994</v>
      </c>
      <c r="D55" s="136">
        <v>29.2</v>
      </c>
      <c r="E55" s="136">
        <v>70.8</v>
      </c>
      <c r="F55" s="135">
        <v>29.6</v>
      </c>
      <c r="G55" s="137">
        <v>70.400000000000006</v>
      </c>
      <c r="H55" s="135">
        <v>30.7</v>
      </c>
      <c r="I55" s="137">
        <v>69.3</v>
      </c>
      <c r="J55" s="135">
        <v>30.3</v>
      </c>
      <c r="K55" s="137">
        <v>69.7</v>
      </c>
      <c r="L55" s="135">
        <v>33.200000000000003</v>
      </c>
      <c r="M55" s="137">
        <v>66.8</v>
      </c>
      <c r="N55" s="135">
        <v>31.7</v>
      </c>
      <c r="O55" s="137">
        <v>68.3</v>
      </c>
      <c r="P55" s="136">
        <v>29.2</v>
      </c>
      <c r="Q55" s="136">
        <v>70.8</v>
      </c>
      <c r="R55" s="135">
        <v>29</v>
      </c>
      <c r="S55" s="137">
        <v>71</v>
      </c>
      <c r="T55" s="136">
        <v>29</v>
      </c>
      <c r="U55" s="136">
        <v>71</v>
      </c>
    </row>
    <row r="56" spans="1:21">
      <c r="A56" s="396" t="s">
        <v>429</v>
      </c>
      <c r="B56" s="135">
        <v>39.200000000000003</v>
      </c>
      <c r="C56" s="137">
        <v>60.8</v>
      </c>
      <c r="D56" s="136">
        <v>39.200000000000003</v>
      </c>
      <c r="E56" s="136">
        <v>60.8</v>
      </c>
      <c r="F56" s="135">
        <v>38.700000000000003</v>
      </c>
      <c r="G56" s="137">
        <v>61.3</v>
      </c>
      <c r="H56" s="135">
        <v>38.700000000000003</v>
      </c>
      <c r="I56" s="137">
        <v>61.3</v>
      </c>
      <c r="J56" s="135">
        <v>35.5</v>
      </c>
      <c r="K56" s="137">
        <v>64.5</v>
      </c>
      <c r="L56" s="135">
        <v>27.1</v>
      </c>
      <c r="M56" s="137">
        <v>72.900000000000006</v>
      </c>
      <c r="N56" s="135">
        <v>31.4</v>
      </c>
      <c r="O56" s="137">
        <v>68.599999999999994</v>
      </c>
      <c r="P56" s="136">
        <v>27.1</v>
      </c>
      <c r="Q56" s="136">
        <v>72.900000000000006</v>
      </c>
      <c r="R56" s="135">
        <v>25.7</v>
      </c>
      <c r="S56" s="137">
        <v>74.3</v>
      </c>
      <c r="T56" s="136">
        <v>26.2</v>
      </c>
      <c r="U56" s="136">
        <v>73.8</v>
      </c>
    </row>
    <row r="57" spans="1:21">
      <c r="A57" s="396" t="s">
        <v>430</v>
      </c>
      <c r="B57" s="135">
        <v>38.5</v>
      </c>
      <c r="C57" s="137">
        <v>61.5</v>
      </c>
      <c r="D57" s="136">
        <v>35.6</v>
      </c>
      <c r="E57" s="136">
        <v>64.400000000000006</v>
      </c>
      <c r="F57" s="135">
        <v>35.700000000000003</v>
      </c>
      <c r="G57" s="137">
        <v>64.3</v>
      </c>
      <c r="H57" s="135">
        <v>32</v>
      </c>
      <c r="I57" s="137">
        <v>68</v>
      </c>
      <c r="J57" s="135">
        <v>33.9</v>
      </c>
      <c r="K57" s="137">
        <v>66.099999999999994</v>
      </c>
      <c r="L57" s="135">
        <v>41.5</v>
      </c>
      <c r="M57" s="137">
        <v>58.5</v>
      </c>
      <c r="N57" s="135">
        <v>30.4</v>
      </c>
      <c r="O57" s="137">
        <v>69.599999999999994</v>
      </c>
      <c r="P57" s="136">
        <v>23.5</v>
      </c>
      <c r="Q57" s="136">
        <v>76.5</v>
      </c>
      <c r="R57" s="135">
        <v>21.8</v>
      </c>
      <c r="S57" s="137">
        <v>78.2</v>
      </c>
      <c r="T57" s="136">
        <v>10.9</v>
      </c>
      <c r="U57" s="136">
        <v>89.1</v>
      </c>
    </row>
    <row r="58" spans="1:21">
      <c r="A58" s="396" t="s">
        <v>431</v>
      </c>
      <c r="B58" s="135">
        <v>42.8</v>
      </c>
      <c r="C58" s="137">
        <v>57.2</v>
      </c>
      <c r="D58" s="136">
        <v>43.9</v>
      </c>
      <c r="E58" s="136">
        <v>56.1</v>
      </c>
      <c r="F58" s="135">
        <v>42.3</v>
      </c>
      <c r="G58" s="137">
        <v>57.7</v>
      </c>
      <c r="H58" s="135">
        <v>40.6</v>
      </c>
      <c r="I58" s="137">
        <v>59.4</v>
      </c>
      <c r="J58" s="135">
        <v>38</v>
      </c>
      <c r="K58" s="137">
        <v>62</v>
      </c>
      <c r="L58" s="135">
        <v>29.3</v>
      </c>
      <c r="M58" s="137">
        <v>70.7</v>
      </c>
      <c r="N58" s="135">
        <v>36.6</v>
      </c>
      <c r="O58" s="137">
        <v>63.4</v>
      </c>
      <c r="P58" s="136">
        <v>30.7</v>
      </c>
      <c r="Q58" s="136">
        <v>69.3</v>
      </c>
      <c r="R58" s="135">
        <v>30.7</v>
      </c>
      <c r="S58" s="137">
        <v>69.3</v>
      </c>
      <c r="T58" s="136">
        <v>29</v>
      </c>
      <c r="U58" s="136">
        <v>71</v>
      </c>
    </row>
    <row r="59" spans="1:21">
      <c r="A59" s="396" t="s">
        <v>432</v>
      </c>
      <c r="B59" s="135">
        <v>33.700000000000003</v>
      </c>
      <c r="C59" s="137">
        <v>66.3</v>
      </c>
      <c r="D59" s="136">
        <v>33.6</v>
      </c>
      <c r="E59" s="136">
        <v>66.400000000000006</v>
      </c>
      <c r="F59" s="135">
        <v>33.299999999999997</v>
      </c>
      <c r="G59" s="137">
        <v>66.7</v>
      </c>
      <c r="H59" s="135">
        <v>33.1</v>
      </c>
      <c r="I59" s="137">
        <v>66.900000000000006</v>
      </c>
      <c r="J59" s="135">
        <v>30.6</v>
      </c>
      <c r="K59" s="137">
        <v>69.400000000000006</v>
      </c>
      <c r="L59" s="135">
        <v>24</v>
      </c>
      <c r="M59" s="137">
        <v>76</v>
      </c>
      <c r="N59" s="135">
        <v>28</v>
      </c>
      <c r="O59" s="137">
        <v>72</v>
      </c>
      <c r="P59" s="136">
        <v>24.6</v>
      </c>
      <c r="Q59" s="136">
        <v>75.400000000000006</v>
      </c>
      <c r="R59" s="135">
        <v>26</v>
      </c>
      <c r="S59" s="137">
        <v>74</v>
      </c>
      <c r="T59" s="136">
        <v>25.7</v>
      </c>
      <c r="U59" s="136">
        <v>74.3</v>
      </c>
    </row>
    <row r="60" spans="1:21">
      <c r="A60" s="396" t="s">
        <v>433</v>
      </c>
      <c r="B60" s="135">
        <v>28.2</v>
      </c>
      <c r="C60" s="137">
        <v>71.8</v>
      </c>
      <c r="D60" s="136">
        <v>27.4</v>
      </c>
      <c r="E60" s="136">
        <v>72.599999999999994</v>
      </c>
      <c r="F60" s="135">
        <v>27.2</v>
      </c>
      <c r="G60" s="137">
        <v>72.8</v>
      </c>
      <c r="H60" s="135">
        <v>27.8</v>
      </c>
      <c r="I60" s="137">
        <v>72.2</v>
      </c>
      <c r="J60" s="135">
        <v>28.8</v>
      </c>
      <c r="K60" s="137">
        <v>71.2</v>
      </c>
      <c r="L60" s="135">
        <v>27.9</v>
      </c>
      <c r="M60" s="137">
        <v>72.099999999999994</v>
      </c>
      <c r="N60" s="135">
        <v>24.3</v>
      </c>
      <c r="O60" s="137">
        <v>75.7</v>
      </c>
      <c r="P60" s="136">
        <v>21.6</v>
      </c>
      <c r="Q60" s="136">
        <v>78.400000000000006</v>
      </c>
      <c r="R60" s="135">
        <v>22.6</v>
      </c>
      <c r="S60" s="137">
        <v>77.400000000000006</v>
      </c>
      <c r="T60" s="136">
        <v>19.899999999999999</v>
      </c>
      <c r="U60" s="136">
        <v>80.099999999999994</v>
      </c>
    </row>
    <row r="61" spans="1:21">
      <c r="A61" s="398" t="s">
        <v>434</v>
      </c>
      <c r="B61" s="135">
        <v>43.6</v>
      </c>
      <c r="C61" s="137">
        <v>56.4</v>
      </c>
      <c r="D61" s="136">
        <v>44.9</v>
      </c>
      <c r="E61" s="136">
        <v>55.1</v>
      </c>
      <c r="F61" s="135">
        <v>44.7</v>
      </c>
      <c r="G61" s="137">
        <v>55.3</v>
      </c>
      <c r="H61" s="135">
        <v>45.1</v>
      </c>
      <c r="I61" s="137">
        <v>54.9</v>
      </c>
      <c r="J61" s="135">
        <v>44.4</v>
      </c>
      <c r="K61" s="137">
        <v>55.6</v>
      </c>
      <c r="L61" s="135">
        <v>48.1</v>
      </c>
      <c r="M61" s="137">
        <v>51.9</v>
      </c>
      <c r="N61" s="135">
        <v>42.7</v>
      </c>
      <c r="O61" s="137">
        <v>57.3</v>
      </c>
      <c r="P61" s="136">
        <v>41.6</v>
      </c>
      <c r="Q61" s="136">
        <v>58.4</v>
      </c>
      <c r="R61" s="135">
        <v>39.9</v>
      </c>
      <c r="S61" s="137">
        <v>60.1</v>
      </c>
      <c r="T61" s="136">
        <v>40.4</v>
      </c>
      <c r="U61" s="136">
        <v>59.6</v>
      </c>
    </row>
    <row r="62" spans="1:21">
      <c r="A62" s="396" t="s">
        <v>435</v>
      </c>
      <c r="B62" s="135">
        <v>39.5</v>
      </c>
      <c r="C62" s="137">
        <v>60.5</v>
      </c>
      <c r="D62" s="136">
        <v>35.299999999999997</v>
      </c>
      <c r="E62" s="136">
        <v>64.7</v>
      </c>
      <c r="F62" s="135">
        <v>34.299999999999997</v>
      </c>
      <c r="G62" s="137">
        <v>65.7</v>
      </c>
      <c r="H62" s="135">
        <v>34.1</v>
      </c>
      <c r="I62" s="137">
        <v>65.900000000000006</v>
      </c>
      <c r="J62" s="135">
        <v>34.299999999999997</v>
      </c>
      <c r="K62" s="137">
        <v>65.7</v>
      </c>
      <c r="L62" s="135">
        <v>32.4</v>
      </c>
      <c r="M62" s="137">
        <v>67.599999999999994</v>
      </c>
      <c r="N62" s="135">
        <v>33</v>
      </c>
      <c r="O62" s="137">
        <v>67</v>
      </c>
      <c r="P62" s="136">
        <v>34.5</v>
      </c>
      <c r="Q62" s="136">
        <v>65.5</v>
      </c>
      <c r="R62" s="135">
        <v>35.4</v>
      </c>
      <c r="S62" s="137">
        <v>64.599999999999994</v>
      </c>
      <c r="T62" s="136">
        <v>32.200000000000003</v>
      </c>
      <c r="U62" s="136">
        <v>67.8</v>
      </c>
    </row>
    <row r="63" spans="1:21">
      <c r="A63" s="396" t="s">
        <v>436</v>
      </c>
      <c r="B63" s="135">
        <v>39.799999999999997</v>
      </c>
      <c r="C63" s="137">
        <v>60.2</v>
      </c>
      <c r="D63" s="136">
        <v>36</v>
      </c>
      <c r="E63" s="136">
        <v>64</v>
      </c>
      <c r="F63" s="135">
        <v>35.799999999999997</v>
      </c>
      <c r="G63" s="137">
        <v>64.2</v>
      </c>
      <c r="H63" s="135">
        <v>39</v>
      </c>
      <c r="I63" s="137">
        <v>61</v>
      </c>
      <c r="J63" s="135">
        <v>34.4</v>
      </c>
      <c r="K63" s="137">
        <v>65.599999999999994</v>
      </c>
      <c r="L63" s="135">
        <v>42</v>
      </c>
      <c r="M63" s="137">
        <v>58</v>
      </c>
      <c r="N63" s="135">
        <v>32.1</v>
      </c>
      <c r="O63" s="137">
        <v>67.900000000000006</v>
      </c>
      <c r="P63" s="136">
        <v>25.8</v>
      </c>
      <c r="Q63" s="136">
        <v>74.2</v>
      </c>
      <c r="R63" s="135">
        <v>26.9</v>
      </c>
      <c r="S63" s="137">
        <v>73.099999999999994</v>
      </c>
      <c r="T63" s="136">
        <v>28.6</v>
      </c>
      <c r="U63" s="136">
        <v>71.400000000000006</v>
      </c>
    </row>
    <row r="64" spans="1:21">
      <c r="A64" s="396" t="s">
        <v>437</v>
      </c>
      <c r="B64" s="135">
        <v>37.6</v>
      </c>
      <c r="C64" s="137">
        <v>62.4</v>
      </c>
      <c r="D64" s="136">
        <v>36.200000000000003</v>
      </c>
      <c r="E64" s="136">
        <v>63.8</v>
      </c>
      <c r="F64" s="135">
        <v>34.9</v>
      </c>
      <c r="G64" s="137">
        <v>65.099999999999994</v>
      </c>
      <c r="H64" s="135">
        <v>35</v>
      </c>
      <c r="I64" s="137">
        <v>65</v>
      </c>
      <c r="J64" s="135">
        <v>32.4</v>
      </c>
      <c r="K64" s="137">
        <v>67.599999999999994</v>
      </c>
      <c r="L64" s="135">
        <v>34.5</v>
      </c>
      <c r="M64" s="137">
        <v>65.5</v>
      </c>
      <c r="N64" s="135">
        <v>32.200000000000003</v>
      </c>
      <c r="O64" s="137">
        <v>67.8</v>
      </c>
      <c r="P64" s="136">
        <v>30.4</v>
      </c>
      <c r="Q64" s="136">
        <v>69.599999999999994</v>
      </c>
      <c r="R64" s="135">
        <v>28.3</v>
      </c>
      <c r="S64" s="137">
        <v>71.7</v>
      </c>
      <c r="T64" s="136">
        <v>28.3</v>
      </c>
      <c r="U64" s="136">
        <v>71.7</v>
      </c>
    </row>
    <row r="65" spans="1:21">
      <c r="A65" s="396" t="s">
        <v>438</v>
      </c>
      <c r="B65" s="135">
        <v>38.5</v>
      </c>
      <c r="C65" s="137">
        <v>61.5</v>
      </c>
      <c r="D65" s="136">
        <v>35.6</v>
      </c>
      <c r="E65" s="136">
        <v>64.400000000000006</v>
      </c>
      <c r="F65" s="135">
        <v>33</v>
      </c>
      <c r="G65" s="137">
        <v>67</v>
      </c>
      <c r="H65" s="135">
        <v>29.4</v>
      </c>
      <c r="I65" s="137">
        <v>70.599999999999994</v>
      </c>
      <c r="J65" s="135">
        <v>28.8</v>
      </c>
      <c r="K65" s="137">
        <v>71.2</v>
      </c>
      <c r="L65" s="135">
        <v>19.899999999999999</v>
      </c>
      <c r="M65" s="137">
        <v>80.099999999999994</v>
      </c>
      <c r="N65" s="135">
        <v>21</v>
      </c>
      <c r="O65" s="137">
        <v>79</v>
      </c>
      <c r="P65" s="136">
        <v>17.399999999999999</v>
      </c>
      <c r="Q65" s="136">
        <v>82.6</v>
      </c>
      <c r="R65" s="135">
        <v>18.8</v>
      </c>
      <c r="S65" s="137">
        <v>81.2</v>
      </c>
      <c r="T65" s="136">
        <v>18.600000000000001</v>
      </c>
      <c r="U65" s="136">
        <v>81.400000000000006</v>
      </c>
    </row>
    <row r="66" spans="1:21">
      <c r="A66" s="396" t="s">
        <v>439</v>
      </c>
      <c r="B66" s="135">
        <v>52.8</v>
      </c>
      <c r="C66" s="137">
        <v>47.2</v>
      </c>
      <c r="D66" s="136">
        <v>54.3</v>
      </c>
      <c r="E66" s="136">
        <v>45.7</v>
      </c>
      <c r="F66" s="135">
        <v>54.5</v>
      </c>
      <c r="G66" s="137">
        <v>45.5</v>
      </c>
      <c r="H66" s="135">
        <v>53.5</v>
      </c>
      <c r="I66" s="137">
        <v>46.5</v>
      </c>
      <c r="J66" s="135">
        <v>51</v>
      </c>
      <c r="K66" s="137">
        <v>49</v>
      </c>
      <c r="L66" s="135">
        <v>44.9</v>
      </c>
      <c r="M66" s="137">
        <v>55.1</v>
      </c>
      <c r="N66" s="135">
        <v>44.3</v>
      </c>
      <c r="O66" s="137">
        <v>55.7</v>
      </c>
      <c r="P66" s="136">
        <v>34.9</v>
      </c>
      <c r="Q66" s="136">
        <v>65.099999999999994</v>
      </c>
      <c r="R66" s="135">
        <v>36.4</v>
      </c>
      <c r="S66" s="137">
        <v>63.6</v>
      </c>
      <c r="T66" s="136">
        <v>37.6</v>
      </c>
      <c r="U66" s="136">
        <v>62.4</v>
      </c>
    </row>
    <row r="67" spans="1:21">
      <c r="A67" s="396" t="s">
        <v>440</v>
      </c>
      <c r="B67" s="135">
        <v>32.200000000000003</v>
      </c>
      <c r="C67" s="137">
        <v>67.8</v>
      </c>
      <c r="D67" s="136">
        <v>30.1</v>
      </c>
      <c r="E67" s="136">
        <v>69.900000000000006</v>
      </c>
      <c r="F67" s="135">
        <v>29</v>
      </c>
      <c r="G67" s="137">
        <v>71</v>
      </c>
      <c r="H67" s="135">
        <v>28.2</v>
      </c>
      <c r="I67" s="137">
        <v>71.8</v>
      </c>
      <c r="J67" s="135">
        <v>26.7</v>
      </c>
      <c r="K67" s="137">
        <v>73.3</v>
      </c>
      <c r="L67" s="135">
        <v>25.8</v>
      </c>
      <c r="M67" s="137">
        <v>74.2</v>
      </c>
      <c r="N67" s="135">
        <v>20</v>
      </c>
      <c r="O67" s="137">
        <v>80</v>
      </c>
      <c r="P67" s="136">
        <v>14.1</v>
      </c>
      <c r="Q67" s="136">
        <v>85.9</v>
      </c>
      <c r="R67" s="135">
        <v>12.9</v>
      </c>
      <c r="S67" s="137">
        <v>87.1</v>
      </c>
      <c r="T67" s="136">
        <v>14.2</v>
      </c>
      <c r="U67" s="136">
        <v>85.8</v>
      </c>
    </row>
    <row r="68" spans="1:21">
      <c r="A68" s="396" t="s">
        <v>441</v>
      </c>
      <c r="B68" s="135">
        <v>34.700000000000003</v>
      </c>
      <c r="C68" s="137">
        <v>65.3</v>
      </c>
      <c r="D68" s="136">
        <v>30.2</v>
      </c>
      <c r="E68" s="136">
        <v>69.8</v>
      </c>
      <c r="F68" s="135">
        <v>26.2</v>
      </c>
      <c r="G68" s="137">
        <v>73.8</v>
      </c>
      <c r="H68" s="135">
        <v>28.2</v>
      </c>
      <c r="I68" s="137">
        <v>71.8</v>
      </c>
      <c r="J68" s="135">
        <v>26.4</v>
      </c>
      <c r="K68" s="137">
        <v>73.599999999999994</v>
      </c>
      <c r="L68" s="135">
        <v>22.6</v>
      </c>
      <c r="M68" s="137">
        <v>77.400000000000006</v>
      </c>
      <c r="N68" s="135">
        <v>19</v>
      </c>
      <c r="O68" s="137">
        <v>81</v>
      </c>
      <c r="P68" s="136">
        <v>15.7</v>
      </c>
      <c r="Q68" s="136">
        <v>84.3</v>
      </c>
      <c r="R68" s="135">
        <v>10.9</v>
      </c>
      <c r="S68" s="137">
        <v>89.1</v>
      </c>
      <c r="T68" s="136">
        <v>11.8</v>
      </c>
      <c r="U68" s="136">
        <v>88.2</v>
      </c>
    </row>
    <row r="69" spans="1:21">
      <c r="A69" s="396" t="s">
        <v>442</v>
      </c>
      <c r="B69" s="135">
        <v>51.8</v>
      </c>
      <c r="C69" s="137">
        <v>48.2</v>
      </c>
      <c r="D69" s="136">
        <v>51.8</v>
      </c>
      <c r="E69" s="136">
        <v>48.2</v>
      </c>
      <c r="F69" s="135">
        <v>49.8</v>
      </c>
      <c r="G69" s="137">
        <v>50.2</v>
      </c>
      <c r="H69" s="135">
        <v>44.3</v>
      </c>
      <c r="I69" s="137">
        <v>55.7</v>
      </c>
      <c r="J69" s="135">
        <v>42</v>
      </c>
      <c r="K69" s="137">
        <v>58</v>
      </c>
      <c r="L69" s="135">
        <v>37.4</v>
      </c>
      <c r="M69" s="137">
        <v>62.6</v>
      </c>
      <c r="N69" s="135">
        <v>32.799999999999997</v>
      </c>
      <c r="O69" s="137">
        <v>67.2</v>
      </c>
      <c r="P69" s="136">
        <v>23.7</v>
      </c>
      <c r="Q69" s="136">
        <v>76.3</v>
      </c>
      <c r="R69" s="135">
        <v>16.8</v>
      </c>
      <c r="S69" s="137">
        <v>83.2</v>
      </c>
      <c r="T69" s="136">
        <v>13.3</v>
      </c>
      <c r="U69" s="136">
        <v>86.7</v>
      </c>
    </row>
    <row r="70" spans="1:21">
      <c r="A70" s="396" t="s">
        <v>443</v>
      </c>
      <c r="B70" s="135">
        <v>47.6</v>
      </c>
      <c r="C70" s="137">
        <v>52.4</v>
      </c>
      <c r="D70" s="136">
        <v>44</v>
      </c>
      <c r="E70" s="136">
        <v>56</v>
      </c>
      <c r="F70" s="135">
        <v>38.6</v>
      </c>
      <c r="G70" s="137">
        <v>61.4</v>
      </c>
      <c r="H70" s="135">
        <v>37</v>
      </c>
      <c r="I70" s="137">
        <v>63</v>
      </c>
      <c r="J70" s="135">
        <v>29.3</v>
      </c>
      <c r="K70" s="137">
        <v>70.7</v>
      </c>
      <c r="L70" s="135">
        <v>26.8</v>
      </c>
      <c r="M70" s="137">
        <v>73.2</v>
      </c>
      <c r="N70" s="135">
        <v>17.899999999999999</v>
      </c>
      <c r="O70" s="137">
        <v>82.1</v>
      </c>
      <c r="P70" s="136">
        <v>8.5</v>
      </c>
      <c r="Q70" s="136">
        <v>91.5</v>
      </c>
      <c r="R70" s="135">
        <v>6.5</v>
      </c>
      <c r="S70" s="137">
        <v>93.5</v>
      </c>
      <c r="T70" s="136">
        <v>5.8</v>
      </c>
      <c r="U70" s="136">
        <v>94.2</v>
      </c>
    </row>
    <row r="71" spans="1:21">
      <c r="A71" s="396" t="s">
        <v>271</v>
      </c>
      <c r="B71" s="135">
        <v>37</v>
      </c>
      <c r="C71" s="137">
        <v>63</v>
      </c>
      <c r="D71" s="136">
        <v>36.700000000000003</v>
      </c>
      <c r="E71" s="136">
        <v>63.3</v>
      </c>
      <c r="F71" s="135">
        <v>36.299999999999997</v>
      </c>
      <c r="G71" s="137">
        <v>63.7</v>
      </c>
      <c r="H71" s="135">
        <v>35.700000000000003</v>
      </c>
      <c r="I71" s="137">
        <v>64.3</v>
      </c>
      <c r="J71" s="135">
        <v>34.299999999999997</v>
      </c>
      <c r="K71" s="137">
        <v>65.7</v>
      </c>
      <c r="L71" s="135">
        <v>32.799999999999997</v>
      </c>
      <c r="M71" s="137">
        <v>67.2</v>
      </c>
      <c r="N71" s="135">
        <v>31.2</v>
      </c>
      <c r="O71" s="137">
        <v>68.8</v>
      </c>
      <c r="P71" s="136">
        <v>28.5</v>
      </c>
      <c r="Q71" s="136">
        <v>71.5</v>
      </c>
      <c r="R71" s="135">
        <v>28.5</v>
      </c>
      <c r="S71" s="137">
        <v>71.5</v>
      </c>
      <c r="T71" s="136">
        <v>28.6</v>
      </c>
      <c r="U71" s="136">
        <v>71.400000000000006</v>
      </c>
    </row>
    <row r="72" spans="1:21">
      <c r="A72" s="31" t="s">
        <v>379</v>
      </c>
    </row>
  </sheetData>
  <pageMargins left="0.7" right="0.7" top="0.75" bottom="0.75" header="0.3" footer="0.3"/>
  <drawing r:id="rId1"/>
  <tableParts count="3">
    <tablePart r:id="rId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EEA68-8DFA-4100-9879-8080A8ED979A}">
  <dimension ref="A1:AO53"/>
  <sheetViews>
    <sheetView zoomScaleNormal="100" workbookViewId="0"/>
  </sheetViews>
  <sheetFormatPr defaultColWidth="9.33203125" defaultRowHeight="13.5"/>
  <cols>
    <col min="1" max="1" width="20.5" style="25" customWidth="1"/>
    <col min="2" max="3" width="10" style="25" bestFit="1" customWidth="1"/>
    <col min="4" max="4" width="11.33203125" style="25" bestFit="1" customWidth="1"/>
    <col min="5" max="6" width="10" style="25" bestFit="1" customWidth="1"/>
    <col min="7" max="11" width="12.1640625" style="25" bestFit="1" customWidth="1"/>
    <col min="12" max="13" width="10.1640625" style="25" bestFit="1" customWidth="1"/>
    <col min="14" max="14" width="11.33203125" style="25" bestFit="1" customWidth="1"/>
    <col min="15" max="16" width="10.1640625" style="25" bestFit="1" customWidth="1"/>
    <col min="17" max="18" width="10" style="25" bestFit="1" customWidth="1"/>
    <col min="19" max="19" width="11.33203125" style="25" bestFit="1" customWidth="1"/>
    <col min="20" max="23" width="10" style="25" bestFit="1" customWidth="1"/>
    <col min="24" max="24" width="11.33203125" style="25" bestFit="1" customWidth="1"/>
    <col min="25" max="28" width="10" style="25" bestFit="1" customWidth="1"/>
    <col min="29" max="29" width="11.33203125" style="25" bestFit="1" customWidth="1"/>
    <col min="30" max="31" width="10" style="25" bestFit="1" customWidth="1"/>
    <col min="32" max="33" width="7.6640625" style="25" bestFit="1" customWidth="1"/>
    <col min="34" max="34" width="11.33203125" style="25" bestFit="1" customWidth="1"/>
    <col min="35" max="36" width="8" style="25" bestFit="1" customWidth="1"/>
    <col min="37" max="38" width="10.1640625" style="25" bestFit="1" customWidth="1"/>
    <col min="39" max="39" width="11.33203125" style="25" bestFit="1" customWidth="1"/>
    <col min="40" max="41" width="10.1640625" style="25" bestFit="1" customWidth="1"/>
    <col min="42" max="16384" width="9.33203125" style="25"/>
  </cols>
  <sheetData>
    <row r="1" spans="1:16">
      <c r="A1" s="77" t="s">
        <v>1060</v>
      </c>
    </row>
    <row r="2" spans="1:16" ht="17.25">
      <c r="A2" s="49" t="s">
        <v>1114</v>
      </c>
    </row>
    <row r="3" spans="1:16" ht="17.25">
      <c r="A3" s="117" t="s">
        <v>1115</v>
      </c>
    </row>
    <row r="4" spans="1:16" ht="30">
      <c r="A4" s="158" t="s">
        <v>566</v>
      </c>
      <c r="B4" s="275" t="s">
        <v>567</v>
      </c>
      <c r="C4" s="275" t="s">
        <v>568</v>
      </c>
      <c r="D4" s="275" t="s">
        <v>569</v>
      </c>
      <c r="E4" s="275" t="s">
        <v>570</v>
      </c>
      <c r="F4" s="275" t="s">
        <v>571</v>
      </c>
      <c r="G4" s="157" t="s">
        <v>572</v>
      </c>
      <c r="H4" s="157" t="s">
        <v>573</v>
      </c>
      <c r="I4" s="157" t="s">
        <v>574</v>
      </c>
      <c r="J4" s="157" t="s">
        <v>575</v>
      </c>
      <c r="K4" s="157" t="s">
        <v>576</v>
      </c>
      <c r="L4" s="157" t="s">
        <v>577</v>
      </c>
      <c r="M4" s="157" t="s">
        <v>578</v>
      </c>
      <c r="N4" s="157" t="s">
        <v>579</v>
      </c>
      <c r="O4" s="157" t="s">
        <v>580</v>
      </c>
      <c r="P4" s="157" t="s">
        <v>581</v>
      </c>
    </row>
    <row r="5" spans="1:16">
      <c r="A5" s="144" t="s">
        <v>554</v>
      </c>
      <c r="B5" s="147">
        <v>1</v>
      </c>
      <c r="C5" s="147">
        <v>2</v>
      </c>
      <c r="D5" s="147">
        <v>3</v>
      </c>
      <c r="E5" s="147">
        <v>4</v>
      </c>
      <c r="F5" s="148">
        <v>6</v>
      </c>
      <c r="G5" s="147">
        <v>1</v>
      </c>
      <c r="H5" s="147">
        <v>2</v>
      </c>
      <c r="I5" s="147">
        <v>3</v>
      </c>
      <c r="J5" s="147">
        <v>5</v>
      </c>
      <c r="K5" s="148">
        <v>6</v>
      </c>
      <c r="L5" s="147">
        <v>1</v>
      </c>
      <c r="M5" s="147">
        <v>2</v>
      </c>
      <c r="N5" s="147">
        <v>3</v>
      </c>
      <c r="O5" s="147">
        <v>5</v>
      </c>
      <c r="P5" s="147">
        <v>6</v>
      </c>
    </row>
    <row r="6" spans="1:16">
      <c r="A6" s="144" t="s">
        <v>555</v>
      </c>
      <c r="B6" s="147">
        <v>1</v>
      </c>
      <c r="C6" s="147">
        <v>2</v>
      </c>
      <c r="D6" s="147">
        <v>3</v>
      </c>
      <c r="E6" s="147">
        <v>5</v>
      </c>
      <c r="F6" s="148">
        <v>6</v>
      </c>
      <c r="G6" s="147">
        <v>1</v>
      </c>
      <c r="H6" s="147">
        <v>2</v>
      </c>
      <c r="I6" s="147">
        <v>4</v>
      </c>
      <c r="J6" s="147">
        <v>5</v>
      </c>
      <c r="K6" s="148">
        <v>7</v>
      </c>
      <c r="L6" s="147">
        <v>1</v>
      </c>
      <c r="M6" s="147">
        <v>2</v>
      </c>
      <c r="N6" s="147">
        <v>4</v>
      </c>
      <c r="O6" s="147">
        <v>5</v>
      </c>
      <c r="P6" s="147">
        <v>6</v>
      </c>
    </row>
    <row r="7" spans="1:16">
      <c r="A7" s="144" t="s">
        <v>556</v>
      </c>
      <c r="B7" s="147">
        <v>1</v>
      </c>
      <c r="C7" s="147">
        <v>2</v>
      </c>
      <c r="D7" s="147">
        <v>4</v>
      </c>
      <c r="E7" s="147">
        <v>5</v>
      </c>
      <c r="F7" s="148">
        <v>7</v>
      </c>
      <c r="G7" s="147">
        <v>1</v>
      </c>
      <c r="H7" s="147">
        <v>2</v>
      </c>
      <c r="I7" s="147">
        <v>4</v>
      </c>
      <c r="J7" s="147">
        <v>6</v>
      </c>
      <c r="K7" s="148">
        <v>7</v>
      </c>
      <c r="L7" s="147">
        <v>1</v>
      </c>
      <c r="M7" s="147">
        <v>2</v>
      </c>
      <c r="N7" s="147">
        <v>4</v>
      </c>
      <c r="O7" s="147">
        <v>6</v>
      </c>
      <c r="P7" s="147">
        <v>7</v>
      </c>
    </row>
    <row r="8" spans="1:16">
      <c r="A8" s="144" t="s">
        <v>557</v>
      </c>
      <c r="B8" s="147">
        <v>1</v>
      </c>
      <c r="C8" s="147">
        <v>2</v>
      </c>
      <c r="D8" s="147">
        <v>4</v>
      </c>
      <c r="E8" s="147">
        <v>6</v>
      </c>
      <c r="F8" s="148">
        <v>8</v>
      </c>
      <c r="G8" s="147">
        <v>1</v>
      </c>
      <c r="H8" s="147">
        <v>2</v>
      </c>
      <c r="I8" s="147">
        <v>4</v>
      </c>
      <c r="J8" s="147">
        <v>6</v>
      </c>
      <c r="K8" s="148">
        <v>8</v>
      </c>
      <c r="L8" s="147">
        <v>1</v>
      </c>
      <c r="M8" s="147">
        <v>2</v>
      </c>
      <c r="N8" s="147">
        <v>4</v>
      </c>
      <c r="O8" s="147">
        <v>6</v>
      </c>
      <c r="P8" s="147">
        <v>8</v>
      </c>
    </row>
    <row r="9" spans="1:16">
      <c r="A9" s="144" t="s">
        <v>558</v>
      </c>
      <c r="B9" s="147">
        <v>1</v>
      </c>
      <c r="C9" s="147">
        <v>2</v>
      </c>
      <c r="D9" s="147">
        <v>4</v>
      </c>
      <c r="E9" s="147">
        <v>6</v>
      </c>
      <c r="F9" s="148">
        <v>8</v>
      </c>
      <c r="G9" s="147">
        <v>1</v>
      </c>
      <c r="H9" s="147">
        <v>3</v>
      </c>
      <c r="I9" s="147">
        <v>5</v>
      </c>
      <c r="J9" s="147">
        <v>6</v>
      </c>
      <c r="K9" s="148">
        <v>8</v>
      </c>
      <c r="L9" s="147">
        <v>1</v>
      </c>
      <c r="M9" s="147">
        <v>3</v>
      </c>
      <c r="N9" s="147">
        <v>5</v>
      </c>
      <c r="O9" s="147">
        <v>6</v>
      </c>
      <c r="P9" s="147">
        <v>8</v>
      </c>
    </row>
    <row r="10" spans="1:16">
      <c r="A10" s="144" t="s">
        <v>559</v>
      </c>
      <c r="B10" s="147">
        <v>1</v>
      </c>
      <c r="C10" s="147">
        <v>3</v>
      </c>
      <c r="D10" s="147">
        <v>5</v>
      </c>
      <c r="E10" s="147">
        <v>7</v>
      </c>
      <c r="F10" s="148">
        <v>9</v>
      </c>
      <c r="G10" s="147">
        <v>2</v>
      </c>
      <c r="H10" s="147">
        <v>3</v>
      </c>
      <c r="I10" s="147">
        <v>5</v>
      </c>
      <c r="J10" s="147">
        <v>7</v>
      </c>
      <c r="K10" s="148">
        <v>9</v>
      </c>
      <c r="L10" s="147">
        <v>1</v>
      </c>
      <c r="M10" s="147">
        <v>3</v>
      </c>
      <c r="N10" s="147">
        <v>5</v>
      </c>
      <c r="O10" s="147">
        <v>7</v>
      </c>
      <c r="P10" s="147">
        <v>9</v>
      </c>
    </row>
    <row r="11" spans="1:16">
      <c r="A11" s="144" t="s">
        <v>560</v>
      </c>
      <c r="B11" s="147">
        <v>1</v>
      </c>
      <c r="C11" s="147">
        <v>3</v>
      </c>
      <c r="D11" s="147">
        <v>5</v>
      </c>
      <c r="E11" s="147">
        <v>7</v>
      </c>
      <c r="F11" s="148">
        <v>9</v>
      </c>
      <c r="G11" s="147">
        <v>2</v>
      </c>
      <c r="H11" s="147">
        <v>3</v>
      </c>
      <c r="I11" s="147">
        <v>5</v>
      </c>
      <c r="J11" s="147">
        <v>8</v>
      </c>
      <c r="K11" s="148">
        <v>9</v>
      </c>
      <c r="L11" s="147">
        <v>2</v>
      </c>
      <c r="M11" s="147">
        <v>3</v>
      </c>
      <c r="N11" s="147">
        <v>5</v>
      </c>
      <c r="O11" s="147">
        <v>7</v>
      </c>
      <c r="P11" s="147">
        <v>9</v>
      </c>
    </row>
    <row r="12" spans="1:16">
      <c r="A12" s="144" t="s">
        <v>561</v>
      </c>
      <c r="B12" s="147">
        <v>2</v>
      </c>
      <c r="C12" s="147">
        <v>3</v>
      </c>
      <c r="D12" s="147">
        <v>6</v>
      </c>
      <c r="E12" s="147">
        <v>8</v>
      </c>
      <c r="F12" s="148">
        <v>9</v>
      </c>
      <c r="G12" s="147">
        <v>2</v>
      </c>
      <c r="H12" s="147">
        <v>4</v>
      </c>
      <c r="I12" s="147">
        <v>6</v>
      </c>
      <c r="J12" s="147">
        <v>8</v>
      </c>
      <c r="K12" s="148">
        <v>9</v>
      </c>
      <c r="L12" s="147">
        <v>2</v>
      </c>
      <c r="M12" s="147">
        <v>4</v>
      </c>
      <c r="N12" s="147">
        <v>6</v>
      </c>
      <c r="O12" s="147">
        <v>8</v>
      </c>
      <c r="P12" s="147">
        <v>9</v>
      </c>
    </row>
    <row r="13" spans="1:16">
      <c r="A13" s="144" t="s">
        <v>562</v>
      </c>
      <c r="B13" s="147">
        <v>2</v>
      </c>
      <c r="C13" s="147">
        <v>4</v>
      </c>
      <c r="D13" s="147">
        <v>7</v>
      </c>
      <c r="E13" s="147">
        <v>9</v>
      </c>
      <c r="F13" s="148">
        <v>10</v>
      </c>
      <c r="G13" s="147">
        <v>2</v>
      </c>
      <c r="H13" s="147">
        <v>4</v>
      </c>
      <c r="I13" s="147">
        <v>7</v>
      </c>
      <c r="J13" s="147">
        <v>9</v>
      </c>
      <c r="K13" s="148">
        <v>10</v>
      </c>
      <c r="L13" s="147">
        <v>2</v>
      </c>
      <c r="M13" s="147">
        <v>4</v>
      </c>
      <c r="N13" s="147">
        <v>7</v>
      </c>
      <c r="O13" s="147">
        <v>9</v>
      </c>
      <c r="P13" s="147">
        <v>10</v>
      </c>
    </row>
    <row r="14" spans="1:16">
      <c r="A14" s="144" t="s">
        <v>563</v>
      </c>
      <c r="B14" s="147">
        <v>2</v>
      </c>
      <c r="C14" s="147">
        <v>4</v>
      </c>
      <c r="D14" s="147">
        <v>7</v>
      </c>
      <c r="E14" s="147">
        <v>9</v>
      </c>
      <c r="F14" s="148">
        <v>10</v>
      </c>
      <c r="G14" s="147">
        <v>3</v>
      </c>
      <c r="H14" s="147">
        <v>5</v>
      </c>
      <c r="I14" s="147">
        <v>7</v>
      </c>
      <c r="J14" s="147">
        <v>9</v>
      </c>
      <c r="K14" s="148">
        <v>10</v>
      </c>
      <c r="L14" s="147">
        <v>2</v>
      </c>
      <c r="M14" s="147">
        <v>5</v>
      </c>
      <c r="N14" s="147">
        <v>7</v>
      </c>
      <c r="O14" s="147">
        <v>9</v>
      </c>
      <c r="P14" s="147">
        <v>10</v>
      </c>
    </row>
    <row r="15" spans="1:16">
      <c r="A15" s="144" t="s">
        <v>564</v>
      </c>
      <c r="B15" s="147">
        <v>2</v>
      </c>
      <c r="C15" s="147">
        <v>4</v>
      </c>
      <c r="D15" s="147">
        <v>7</v>
      </c>
      <c r="E15" s="147">
        <v>9</v>
      </c>
      <c r="F15" s="148">
        <v>10</v>
      </c>
      <c r="G15" s="147">
        <v>3</v>
      </c>
      <c r="H15" s="147">
        <v>5</v>
      </c>
      <c r="I15" s="147">
        <v>7</v>
      </c>
      <c r="J15" s="147">
        <v>9</v>
      </c>
      <c r="K15" s="148">
        <v>10</v>
      </c>
      <c r="L15" s="147">
        <v>2</v>
      </c>
      <c r="M15" s="147">
        <v>5</v>
      </c>
      <c r="N15" s="147">
        <v>7</v>
      </c>
      <c r="O15" s="147">
        <v>9</v>
      </c>
      <c r="P15" s="147">
        <v>10</v>
      </c>
    </row>
    <row r="16" spans="1:16">
      <c r="A16" s="144" t="s">
        <v>565</v>
      </c>
      <c r="B16" s="147">
        <v>2</v>
      </c>
      <c r="C16" s="147">
        <v>4</v>
      </c>
      <c r="D16" s="147">
        <v>7</v>
      </c>
      <c r="E16" s="147">
        <v>9</v>
      </c>
      <c r="F16" s="148">
        <v>10</v>
      </c>
      <c r="G16" s="147">
        <v>2</v>
      </c>
      <c r="H16" s="147">
        <v>4</v>
      </c>
      <c r="I16" s="147">
        <v>7</v>
      </c>
      <c r="J16" s="147">
        <v>9</v>
      </c>
      <c r="K16" s="148">
        <v>10</v>
      </c>
      <c r="L16" s="147">
        <v>2</v>
      </c>
      <c r="M16" s="147">
        <v>4</v>
      </c>
      <c r="N16" s="147">
        <v>7</v>
      </c>
      <c r="O16" s="147">
        <v>9</v>
      </c>
      <c r="P16" s="147">
        <v>10</v>
      </c>
    </row>
    <row r="17" spans="1:41">
      <c r="A17" s="144" t="s">
        <v>378</v>
      </c>
      <c r="B17" s="147">
        <v>2</v>
      </c>
      <c r="C17" s="147">
        <v>4</v>
      </c>
      <c r="D17" s="147">
        <v>6</v>
      </c>
      <c r="E17" s="147">
        <v>8</v>
      </c>
      <c r="F17" s="148">
        <v>10</v>
      </c>
      <c r="G17" s="147">
        <v>2</v>
      </c>
      <c r="H17" s="147">
        <v>3</v>
      </c>
      <c r="I17" s="147">
        <v>6</v>
      </c>
      <c r="J17" s="147">
        <v>8</v>
      </c>
      <c r="K17" s="148">
        <v>9</v>
      </c>
      <c r="L17" s="147">
        <v>2</v>
      </c>
      <c r="M17" s="147">
        <v>3</v>
      </c>
      <c r="N17" s="147">
        <v>6</v>
      </c>
      <c r="O17" s="147">
        <v>8</v>
      </c>
      <c r="P17" s="147">
        <v>9</v>
      </c>
    </row>
    <row r="18" spans="1:41">
      <c r="A18" s="144" t="s">
        <v>285</v>
      </c>
      <c r="B18" s="147">
        <v>1</v>
      </c>
      <c r="C18" s="147">
        <v>3</v>
      </c>
      <c r="D18" s="147">
        <v>5</v>
      </c>
      <c r="E18" s="147">
        <v>7</v>
      </c>
      <c r="F18" s="148">
        <v>9</v>
      </c>
      <c r="G18" s="147">
        <v>1</v>
      </c>
      <c r="H18" s="147">
        <v>3</v>
      </c>
      <c r="I18" s="147">
        <v>5</v>
      </c>
      <c r="J18" s="147">
        <v>7</v>
      </c>
      <c r="K18" s="148">
        <v>9</v>
      </c>
      <c r="L18" s="147">
        <v>1</v>
      </c>
      <c r="M18" s="147">
        <v>3</v>
      </c>
      <c r="N18" s="147">
        <v>5</v>
      </c>
      <c r="O18" s="147">
        <v>7</v>
      </c>
      <c r="P18" s="147">
        <v>9</v>
      </c>
    </row>
    <row r="19" spans="1:41">
      <c r="A19" s="31" t="s">
        <v>379</v>
      </c>
      <c r="B19" s="2"/>
      <c r="C19" s="2"/>
      <c r="D19" s="2"/>
      <c r="E19" s="2"/>
      <c r="F19" s="2"/>
      <c r="G19" s="2"/>
      <c r="H19" s="2"/>
      <c r="I19" s="2"/>
      <c r="J19" s="2"/>
      <c r="K19" s="2"/>
      <c r="L19" s="2"/>
      <c r="M19" s="2"/>
      <c r="N19" s="2"/>
      <c r="O19" s="2"/>
      <c r="P19" s="2"/>
    </row>
    <row r="20" spans="1:41" ht="17.25">
      <c r="A20" s="49" t="s">
        <v>1116</v>
      </c>
    </row>
    <row r="21" spans="1:41" ht="17.25">
      <c r="A21" s="117" t="s">
        <v>1117</v>
      </c>
    </row>
    <row r="22" spans="1:41" ht="30">
      <c r="A22" s="100" t="s">
        <v>265</v>
      </c>
      <c r="B22" s="276" t="s">
        <v>1120</v>
      </c>
      <c r="C22" s="276" t="s">
        <v>1121</v>
      </c>
      <c r="D22" s="276" t="s">
        <v>1122</v>
      </c>
      <c r="E22" s="276" t="s">
        <v>1123</v>
      </c>
      <c r="F22" s="277" t="s">
        <v>1124</v>
      </c>
      <c r="G22" s="276" t="s">
        <v>1125</v>
      </c>
      <c r="H22" s="276" t="s">
        <v>1126</v>
      </c>
      <c r="I22" s="276" t="s">
        <v>1127</v>
      </c>
      <c r="J22" s="276" t="s">
        <v>1128</v>
      </c>
      <c r="K22" s="277" t="s">
        <v>1129</v>
      </c>
      <c r="L22" s="276" t="s">
        <v>1130</v>
      </c>
      <c r="M22" s="276" t="s">
        <v>1131</v>
      </c>
      <c r="N22" s="276" t="s">
        <v>1132</v>
      </c>
      <c r="O22" s="276" t="s">
        <v>1133</v>
      </c>
      <c r="P22" s="277" t="s">
        <v>1134</v>
      </c>
      <c r="Q22" s="276" t="s">
        <v>1135</v>
      </c>
      <c r="R22" s="276" t="s">
        <v>1136</v>
      </c>
      <c r="S22" s="276" t="s">
        <v>1137</v>
      </c>
      <c r="T22" s="276" t="s">
        <v>1138</v>
      </c>
      <c r="U22" s="277" t="s">
        <v>1139</v>
      </c>
      <c r="V22" s="276" t="s">
        <v>1140</v>
      </c>
      <c r="W22" s="276" t="s">
        <v>1141</v>
      </c>
      <c r="X22" s="276" t="s">
        <v>1142</v>
      </c>
      <c r="Y22" s="276" t="s">
        <v>1143</v>
      </c>
      <c r="Z22" s="277" t="s">
        <v>1144</v>
      </c>
      <c r="AA22" s="276" t="s">
        <v>1145</v>
      </c>
      <c r="AB22" s="276" t="s">
        <v>1146</v>
      </c>
      <c r="AC22" s="276" t="s">
        <v>1147</v>
      </c>
      <c r="AD22" s="276" t="s">
        <v>1148</v>
      </c>
      <c r="AE22" s="277" t="s">
        <v>1149</v>
      </c>
      <c r="AF22" s="276" t="s">
        <v>1150</v>
      </c>
      <c r="AG22" s="276" t="s">
        <v>1151</v>
      </c>
      <c r="AH22" s="276" t="s">
        <v>1152</v>
      </c>
      <c r="AI22" s="276" t="s">
        <v>1153</v>
      </c>
      <c r="AJ22" s="277" t="s">
        <v>1154</v>
      </c>
      <c r="AK22" s="276" t="s">
        <v>577</v>
      </c>
      <c r="AL22" s="276" t="s">
        <v>578</v>
      </c>
      <c r="AM22" s="276" t="s">
        <v>579</v>
      </c>
      <c r="AN22" s="276" t="s">
        <v>582</v>
      </c>
      <c r="AO22" s="276" t="s">
        <v>583</v>
      </c>
    </row>
    <row r="23" spans="1:41">
      <c r="A23" s="396" t="s">
        <v>423</v>
      </c>
      <c r="B23" s="129">
        <v>1</v>
      </c>
      <c r="C23" s="130">
        <v>1</v>
      </c>
      <c r="D23" s="130">
        <v>3</v>
      </c>
      <c r="E23" s="130">
        <v>4</v>
      </c>
      <c r="F23" s="132">
        <v>6</v>
      </c>
      <c r="G23" s="129">
        <v>1</v>
      </c>
      <c r="H23" s="130">
        <v>2</v>
      </c>
      <c r="I23" s="130">
        <v>3</v>
      </c>
      <c r="J23" s="130">
        <v>5</v>
      </c>
      <c r="K23" s="132">
        <v>7</v>
      </c>
      <c r="L23" s="129">
        <v>1</v>
      </c>
      <c r="M23" s="130">
        <v>2</v>
      </c>
      <c r="N23" s="130">
        <v>4</v>
      </c>
      <c r="O23" s="130">
        <v>6</v>
      </c>
      <c r="P23" s="132">
        <v>9</v>
      </c>
      <c r="Q23" s="129">
        <v>1</v>
      </c>
      <c r="R23" s="130">
        <v>3</v>
      </c>
      <c r="S23" s="130">
        <v>5</v>
      </c>
      <c r="T23" s="130">
        <v>8</v>
      </c>
      <c r="U23" s="132">
        <v>9</v>
      </c>
      <c r="V23" s="129">
        <v>2</v>
      </c>
      <c r="W23" s="130">
        <v>4</v>
      </c>
      <c r="X23" s="130">
        <v>7</v>
      </c>
      <c r="Y23" s="130">
        <v>9</v>
      </c>
      <c r="Z23" s="132">
        <v>10</v>
      </c>
      <c r="AA23" s="129">
        <v>2</v>
      </c>
      <c r="AB23" s="130">
        <v>4</v>
      </c>
      <c r="AC23" s="130">
        <v>7</v>
      </c>
      <c r="AD23" s="130">
        <v>9</v>
      </c>
      <c r="AE23" s="132">
        <v>10</v>
      </c>
      <c r="AF23" s="129">
        <v>1</v>
      </c>
      <c r="AG23" s="130">
        <v>3</v>
      </c>
      <c r="AH23" s="130">
        <v>6</v>
      </c>
      <c r="AI23" s="130">
        <v>8</v>
      </c>
      <c r="AJ23" s="132">
        <v>10</v>
      </c>
      <c r="AK23" s="129">
        <v>1</v>
      </c>
      <c r="AL23" s="130">
        <v>2</v>
      </c>
      <c r="AM23" s="130">
        <v>4</v>
      </c>
      <c r="AN23" s="130">
        <v>7</v>
      </c>
      <c r="AO23" s="130">
        <v>9</v>
      </c>
    </row>
    <row r="24" spans="1:41">
      <c r="A24" s="396" t="s">
        <v>424</v>
      </c>
      <c r="B24" s="129">
        <v>1</v>
      </c>
      <c r="C24" s="130">
        <v>1</v>
      </c>
      <c r="D24" s="130">
        <v>2</v>
      </c>
      <c r="E24" s="130">
        <v>4</v>
      </c>
      <c r="F24" s="132">
        <v>5</v>
      </c>
      <c r="G24" s="129">
        <v>1</v>
      </c>
      <c r="H24" s="130">
        <v>2</v>
      </c>
      <c r="I24" s="130">
        <v>4</v>
      </c>
      <c r="J24" s="130">
        <v>5</v>
      </c>
      <c r="K24" s="132">
        <v>6</v>
      </c>
      <c r="L24" s="129">
        <v>1</v>
      </c>
      <c r="M24" s="130">
        <v>3</v>
      </c>
      <c r="N24" s="130">
        <v>4</v>
      </c>
      <c r="O24" s="130">
        <v>6</v>
      </c>
      <c r="P24" s="132">
        <v>8</v>
      </c>
      <c r="Q24" s="129">
        <v>1</v>
      </c>
      <c r="R24" s="130">
        <v>3</v>
      </c>
      <c r="S24" s="130">
        <v>5</v>
      </c>
      <c r="T24" s="130">
        <v>7</v>
      </c>
      <c r="U24" s="132">
        <v>9</v>
      </c>
      <c r="V24" s="129">
        <v>2</v>
      </c>
      <c r="W24" s="130">
        <v>4</v>
      </c>
      <c r="X24" s="130">
        <v>6</v>
      </c>
      <c r="Y24" s="130">
        <v>8</v>
      </c>
      <c r="Z24" s="132">
        <v>10</v>
      </c>
      <c r="AA24" s="129">
        <v>2</v>
      </c>
      <c r="AB24" s="130">
        <v>4</v>
      </c>
      <c r="AC24" s="130">
        <v>6</v>
      </c>
      <c r="AD24" s="130">
        <v>8</v>
      </c>
      <c r="AE24" s="132">
        <v>10</v>
      </c>
      <c r="AF24" s="129">
        <v>2</v>
      </c>
      <c r="AG24" s="130">
        <v>3</v>
      </c>
      <c r="AH24" s="130">
        <v>5</v>
      </c>
      <c r="AI24" s="130">
        <v>8</v>
      </c>
      <c r="AJ24" s="132">
        <v>9</v>
      </c>
      <c r="AK24" s="129">
        <v>1</v>
      </c>
      <c r="AL24" s="130">
        <v>2</v>
      </c>
      <c r="AM24" s="130">
        <v>4</v>
      </c>
      <c r="AN24" s="130">
        <v>6</v>
      </c>
      <c r="AO24" s="130">
        <v>8</v>
      </c>
    </row>
    <row r="25" spans="1:41">
      <c r="A25" s="396" t="s">
        <v>425</v>
      </c>
      <c r="B25" s="129">
        <v>1</v>
      </c>
      <c r="C25" s="130">
        <v>1</v>
      </c>
      <c r="D25" s="130">
        <v>3</v>
      </c>
      <c r="E25" s="130">
        <v>5</v>
      </c>
      <c r="F25" s="132">
        <v>6</v>
      </c>
      <c r="G25" s="129">
        <v>1</v>
      </c>
      <c r="H25" s="130">
        <v>2</v>
      </c>
      <c r="I25" s="130">
        <v>4</v>
      </c>
      <c r="J25" s="130">
        <v>6</v>
      </c>
      <c r="K25" s="132">
        <v>7</v>
      </c>
      <c r="L25" s="129">
        <v>1</v>
      </c>
      <c r="M25" s="130">
        <v>3</v>
      </c>
      <c r="N25" s="130">
        <v>5</v>
      </c>
      <c r="O25" s="130">
        <v>7</v>
      </c>
      <c r="P25" s="132">
        <v>8</v>
      </c>
      <c r="Q25" s="129">
        <v>1</v>
      </c>
      <c r="R25" s="130">
        <v>3</v>
      </c>
      <c r="S25" s="130">
        <v>6</v>
      </c>
      <c r="T25" s="130">
        <v>7</v>
      </c>
      <c r="U25" s="132">
        <v>9</v>
      </c>
      <c r="V25" s="129">
        <v>2</v>
      </c>
      <c r="W25" s="130">
        <v>4</v>
      </c>
      <c r="X25" s="130">
        <v>7</v>
      </c>
      <c r="Y25" s="130">
        <v>8</v>
      </c>
      <c r="Z25" s="132">
        <v>10</v>
      </c>
      <c r="AA25" s="129">
        <v>2</v>
      </c>
      <c r="AB25" s="130">
        <v>5</v>
      </c>
      <c r="AC25" s="130">
        <v>7</v>
      </c>
      <c r="AD25" s="130">
        <v>9</v>
      </c>
      <c r="AE25" s="132">
        <v>10</v>
      </c>
      <c r="AF25" s="129">
        <v>2</v>
      </c>
      <c r="AG25" s="130">
        <v>4</v>
      </c>
      <c r="AH25" s="130">
        <v>6</v>
      </c>
      <c r="AI25" s="130">
        <v>8</v>
      </c>
      <c r="AJ25" s="132">
        <v>9</v>
      </c>
      <c r="AK25" s="129">
        <v>1</v>
      </c>
      <c r="AL25" s="130">
        <v>3</v>
      </c>
      <c r="AM25" s="130">
        <v>5</v>
      </c>
      <c r="AN25" s="130">
        <v>7</v>
      </c>
      <c r="AO25" s="130">
        <v>9</v>
      </c>
    </row>
    <row r="26" spans="1:41">
      <c r="A26" s="396" t="s">
        <v>426</v>
      </c>
      <c r="B26" s="129">
        <v>1</v>
      </c>
      <c r="C26" s="130">
        <v>1</v>
      </c>
      <c r="D26" s="130">
        <v>2</v>
      </c>
      <c r="E26" s="130">
        <v>4</v>
      </c>
      <c r="F26" s="132">
        <v>5</v>
      </c>
      <c r="G26" s="129">
        <v>1</v>
      </c>
      <c r="H26" s="130">
        <v>2</v>
      </c>
      <c r="I26" s="130">
        <v>3</v>
      </c>
      <c r="J26" s="130">
        <v>5</v>
      </c>
      <c r="K26" s="132">
        <v>7</v>
      </c>
      <c r="L26" s="129">
        <v>1</v>
      </c>
      <c r="M26" s="130">
        <v>2</v>
      </c>
      <c r="N26" s="130">
        <v>4</v>
      </c>
      <c r="O26" s="130">
        <v>6</v>
      </c>
      <c r="P26" s="132">
        <v>8</v>
      </c>
      <c r="Q26" s="129">
        <v>1</v>
      </c>
      <c r="R26" s="130">
        <v>3</v>
      </c>
      <c r="S26" s="130">
        <v>5</v>
      </c>
      <c r="T26" s="130">
        <v>7</v>
      </c>
      <c r="U26" s="132">
        <v>9</v>
      </c>
      <c r="V26" s="129">
        <v>2</v>
      </c>
      <c r="W26" s="130">
        <v>3</v>
      </c>
      <c r="X26" s="130">
        <v>6</v>
      </c>
      <c r="Y26" s="130">
        <v>8</v>
      </c>
      <c r="Z26" s="132">
        <v>9</v>
      </c>
      <c r="AA26" s="129">
        <v>2</v>
      </c>
      <c r="AB26" s="130">
        <v>4</v>
      </c>
      <c r="AC26" s="130">
        <v>6</v>
      </c>
      <c r="AD26" s="130">
        <v>8</v>
      </c>
      <c r="AE26" s="132">
        <v>9</v>
      </c>
      <c r="AF26" s="129">
        <v>1</v>
      </c>
      <c r="AG26" s="130">
        <v>3</v>
      </c>
      <c r="AH26" s="130">
        <v>5</v>
      </c>
      <c r="AI26" s="130">
        <v>7</v>
      </c>
      <c r="AJ26" s="132">
        <v>9</v>
      </c>
      <c r="AK26" s="129">
        <v>1</v>
      </c>
      <c r="AL26" s="130">
        <v>2</v>
      </c>
      <c r="AM26" s="130">
        <v>4</v>
      </c>
      <c r="AN26" s="130">
        <v>7</v>
      </c>
      <c r="AO26" s="130">
        <v>9</v>
      </c>
    </row>
    <row r="27" spans="1:41">
      <c r="A27" s="396" t="s">
        <v>427</v>
      </c>
      <c r="B27" s="129">
        <v>1</v>
      </c>
      <c r="C27" s="130">
        <v>2</v>
      </c>
      <c r="D27" s="130">
        <v>3</v>
      </c>
      <c r="E27" s="130">
        <v>5</v>
      </c>
      <c r="F27" s="132">
        <v>6</v>
      </c>
      <c r="G27" s="129">
        <v>1</v>
      </c>
      <c r="H27" s="130">
        <v>2</v>
      </c>
      <c r="I27" s="130">
        <v>4</v>
      </c>
      <c r="J27" s="130">
        <v>6</v>
      </c>
      <c r="K27" s="132">
        <v>7</v>
      </c>
      <c r="L27" s="129">
        <v>2</v>
      </c>
      <c r="M27" s="130">
        <v>3</v>
      </c>
      <c r="N27" s="130">
        <v>5</v>
      </c>
      <c r="O27" s="130">
        <v>6</v>
      </c>
      <c r="P27" s="132">
        <v>8</v>
      </c>
      <c r="Q27" s="129">
        <v>2</v>
      </c>
      <c r="R27" s="130">
        <v>4</v>
      </c>
      <c r="S27" s="130">
        <v>5</v>
      </c>
      <c r="T27" s="130">
        <v>8</v>
      </c>
      <c r="U27" s="132">
        <v>9</v>
      </c>
      <c r="V27" s="129">
        <v>3</v>
      </c>
      <c r="W27" s="130">
        <v>5</v>
      </c>
      <c r="X27" s="130">
        <v>7</v>
      </c>
      <c r="Y27" s="130">
        <v>9</v>
      </c>
      <c r="Z27" s="132">
        <v>10</v>
      </c>
      <c r="AA27" s="129">
        <v>3</v>
      </c>
      <c r="AB27" s="130">
        <v>5</v>
      </c>
      <c r="AC27" s="130">
        <v>7</v>
      </c>
      <c r="AD27" s="130">
        <v>9</v>
      </c>
      <c r="AE27" s="132">
        <v>10</v>
      </c>
      <c r="AF27" s="129">
        <v>2</v>
      </c>
      <c r="AG27" s="130">
        <v>4</v>
      </c>
      <c r="AH27" s="130">
        <v>6</v>
      </c>
      <c r="AI27" s="130">
        <v>8</v>
      </c>
      <c r="AJ27" s="132">
        <v>9</v>
      </c>
      <c r="AK27" s="129">
        <v>1</v>
      </c>
      <c r="AL27" s="130">
        <v>3</v>
      </c>
      <c r="AM27" s="130">
        <v>5</v>
      </c>
      <c r="AN27" s="130">
        <v>7</v>
      </c>
      <c r="AO27" s="130">
        <v>9</v>
      </c>
    </row>
    <row r="28" spans="1:41">
      <c r="A28" s="396" t="s">
        <v>428</v>
      </c>
      <c r="B28" s="129">
        <v>1</v>
      </c>
      <c r="C28" s="130">
        <v>1</v>
      </c>
      <c r="D28" s="130">
        <v>3</v>
      </c>
      <c r="E28" s="130">
        <v>5</v>
      </c>
      <c r="F28" s="132">
        <v>6</v>
      </c>
      <c r="G28" s="129">
        <v>1</v>
      </c>
      <c r="H28" s="130">
        <v>2</v>
      </c>
      <c r="I28" s="130">
        <v>4</v>
      </c>
      <c r="J28" s="130">
        <v>6</v>
      </c>
      <c r="K28" s="132">
        <v>8</v>
      </c>
      <c r="L28" s="129">
        <v>1</v>
      </c>
      <c r="M28" s="130">
        <v>3</v>
      </c>
      <c r="N28" s="130">
        <v>5</v>
      </c>
      <c r="O28" s="130">
        <v>7</v>
      </c>
      <c r="P28" s="132">
        <v>8</v>
      </c>
      <c r="Q28" s="129">
        <v>2</v>
      </c>
      <c r="R28" s="130">
        <v>3</v>
      </c>
      <c r="S28" s="130">
        <v>6</v>
      </c>
      <c r="T28" s="130">
        <v>8</v>
      </c>
      <c r="U28" s="132">
        <v>9</v>
      </c>
      <c r="V28" s="129">
        <v>2</v>
      </c>
      <c r="W28" s="130">
        <v>4</v>
      </c>
      <c r="X28" s="130">
        <v>7</v>
      </c>
      <c r="Y28" s="130">
        <v>9</v>
      </c>
      <c r="Z28" s="132">
        <v>10</v>
      </c>
      <c r="AA28" s="129">
        <v>2</v>
      </c>
      <c r="AB28" s="130">
        <v>5</v>
      </c>
      <c r="AC28" s="130">
        <v>7</v>
      </c>
      <c r="AD28" s="130">
        <v>9</v>
      </c>
      <c r="AE28" s="132">
        <v>10</v>
      </c>
      <c r="AF28" s="129">
        <v>2</v>
      </c>
      <c r="AG28" s="130">
        <v>4</v>
      </c>
      <c r="AH28" s="130">
        <v>6</v>
      </c>
      <c r="AI28" s="130">
        <v>8</v>
      </c>
      <c r="AJ28" s="132">
        <v>9</v>
      </c>
      <c r="AK28" s="129">
        <v>1</v>
      </c>
      <c r="AL28" s="130">
        <v>3</v>
      </c>
      <c r="AM28" s="130">
        <v>5</v>
      </c>
      <c r="AN28" s="130">
        <v>7</v>
      </c>
      <c r="AO28" s="130">
        <v>9</v>
      </c>
    </row>
    <row r="29" spans="1:41">
      <c r="A29" s="396" t="s">
        <v>429</v>
      </c>
      <c r="B29" s="129">
        <v>1</v>
      </c>
      <c r="C29" s="130">
        <v>1</v>
      </c>
      <c r="D29" s="130">
        <v>3</v>
      </c>
      <c r="E29" s="130">
        <v>4</v>
      </c>
      <c r="F29" s="132">
        <v>5</v>
      </c>
      <c r="G29" s="129">
        <v>1</v>
      </c>
      <c r="H29" s="130">
        <v>2</v>
      </c>
      <c r="I29" s="130">
        <v>4</v>
      </c>
      <c r="J29" s="130">
        <v>5</v>
      </c>
      <c r="K29" s="132">
        <v>7</v>
      </c>
      <c r="L29" s="129">
        <v>1</v>
      </c>
      <c r="M29" s="130">
        <v>2</v>
      </c>
      <c r="N29" s="130">
        <v>4</v>
      </c>
      <c r="O29" s="130">
        <v>6</v>
      </c>
      <c r="P29" s="132">
        <v>8</v>
      </c>
      <c r="Q29" s="129">
        <v>1</v>
      </c>
      <c r="R29" s="130">
        <v>3</v>
      </c>
      <c r="S29" s="130">
        <v>5</v>
      </c>
      <c r="T29" s="130">
        <v>7</v>
      </c>
      <c r="U29" s="132">
        <v>9</v>
      </c>
      <c r="V29" s="129">
        <v>2</v>
      </c>
      <c r="W29" s="130">
        <v>4</v>
      </c>
      <c r="X29" s="130">
        <v>6</v>
      </c>
      <c r="Y29" s="130">
        <v>8</v>
      </c>
      <c r="Z29" s="132">
        <v>9</v>
      </c>
      <c r="AA29" s="129">
        <v>2</v>
      </c>
      <c r="AB29" s="130">
        <v>4</v>
      </c>
      <c r="AC29" s="130">
        <v>6</v>
      </c>
      <c r="AD29" s="130">
        <v>8</v>
      </c>
      <c r="AE29" s="132">
        <v>9</v>
      </c>
      <c r="AF29" s="129">
        <v>1</v>
      </c>
      <c r="AG29" s="130">
        <v>3</v>
      </c>
      <c r="AH29" s="130">
        <v>5</v>
      </c>
      <c r="AI29" s="130">
        <v>7</v>
      </c>
      <c r="AJ29" s="132">
        <v>9</v>
      </c>
      <c r="AK29" s="129">
        <v>1</v>
      </c>
      <c r="AL29" s="130">
        <v>2</v>
      </c>
      <c r="AM29" s="130">
        <v>4</v>
      </c>
      <c r="AN29" s="130">
        <v>7</v>
      </c>
      <c r="AO29" s="130">
        <v>8</v>
      </c>
    </row>
    <row r="30" spans="1:41">
      <c r="A30" s="396" t="s">
        <v>430</v>
      </c>
      <c r="B30" s="129">
        <v>1</v>
      </c>
      <c r="C30" s="130">
        <v>1</v>
      </c>
      <c r="D30" s="130">
        <v>2</v>
      </c>
      <c r="E30" s="130">
        <v>3</v>
      </c>
      <c r="F30" s="132">
        <v>4</v>
      </c>
      <c r="G30" s="129">
        <v>1</v>
      </c>
      <c r="H30" s="130">
        <v>2</v>
      </c>
      <c r="I30" s="130">
        <v>3</v>
      </c>
      <c r="J30" s="130">
        <v>4</v>
      </c>
      <c r="K30" s="132">
        <v>6</v>
      </c>
      <c r="L30" s="129">
        <v>1</v>
      </c>
      <c r="M30" s="130">
        <v>2</v>
      </c>
      <c r="N30" s="130">
        <v>3</v>
      </c>
      <c r="O30" s="130">
        <v>5</v>
      </c>
      <c r="P30" s="132">
        <v>7</v>
      </c>
      <c r="Q30" s="129">
        <v>1</v>
      </c>
      <c r="R30" s="130">
        <v>3</v>
      </c>
      <c r="S30" s="130">
        <v>4</v>
      </c>
      <c r="T30" s="130">
        <v>6</v>
      </c>
      <c r="U30" s="132">
        <v>8</v>
      </c>
      <c r="V30" s="129">
        <v>2</v>
      </c>
      <c r="W30" s="130">
        <v>3</v>
      </c>
      <c r="X30" s="130">
        <v>5</v>
      </c>
      <c r="Y30" s="130">
        <v>7</v>
      </c>
      <c r="Z30" s="132">
        <v>9</v>
      </c>
      <c r="AA30" s="129">
        <v>2</v>
      </c>
      <c r="AB30" s="130">
        <v>4</v>
      </c>
      <c r="AC30" s="130">
        <v>6</v>
      </c>
      <c r="AD30" s="130">
        <v>8</v>
      </c>
      <c r="AE30" s="132">
        <v>9</v>
      </c>
      <c r="AF30" s="129">
        <v>2</v>
      </c>
      <c r="AG30" s="130">
        <v>3</v>
      </c>
      <c r="AH30" s="130">
        <v>5</v>
      </c>
      <c r="AI30" s="130">
        <v>7</v>
      </c>
      <c r="AJ30" s="132">
        <v>9</v>
      </c>
      <c r="AK30" s="129">
        <v>1</v>
      </c>
      <c r="AL30" s="130">
        <v>2</v>
      </c>
      <c r="AM30" s="130">
        <v>4</v>
      </c>
      <c r="AN30" s="130">
        <v>6</v>
      </c>
      <c r="AO30" s="130">
        <v>8</v>
      </c>
    </row>
    <row r="31" spans="1:41">
      <c r="A31" s="396" t="s">
        <v>431</v>
      </c>
      <c r="B31" s="129">
        <v>1</v>
      </c>
      <c r="C31" s="130">
        <v>2</v>
      </c>
      <c r="D31" s="130">
        <v>3</v>
      </c>
      <c r="E31" s="130">
        <v>5</v>
      </c>
      <c r="F31" s="132">
        <v>6</v>
      </c>
      <c r="G31" s="129">
        <v>1</v>
      </c>
      <c r="H31" s="130">
        <v>2</v>
      </c>
      <c r="I31" s="130">
        <v>4</v>
      </c>
      <c r="J31" s="130">
        <v>6</v>
      </c>
      <c r="K31" s="132">
        <v>7</v>
      </c>
      <c r="L31" s="129">
        <v>2</v>
      </c>
      <c r="M31" s="130">
        <v>3</v>
      </c>
      <c r="N31" s="130">
        <v>5</v>
      </c>
      <c r="O31" s="130">
        <v>7</v>
      </c>
      <c r="P31" s="132">
        <v>8</v>
      </c>
      <c r="Q31" s="129">
        <v>2</v>
      </c>
      <c r="R31" s="130">
        <v>4</v>
      </c>
      <c r="S31" s="130">
        <v>6</v>
      </c>
      <c r="T31" s="130">
        <v>8</v>
      </c>
      <c r="U31" s="132">
        <v>9</v>
      </c>
      <c r="V31" s="129">
        <v>3</v>
      </c>
      <c r="W31" s="130">
        <v>5</v>
      </c>
      <c r="X31" s="130">
        <v>7</v>
      </c>
      <c r="Y31" s="130">
        <v>9</v>
      </c>
      <c r="Z31" s="132">
        <v>10</v>
      </c>
      <c r="AA31" s="129">
        <v>3</v>
      </c>
      <c r="AB31" s="130">
        <v>5</v>
      </c>
      <c r="AC31" s="130">
        <v>7</v>
      </c>
      <c r="AD31" s="130">
        <v>8</v>
      </c>
      <c r="AE31" s="132">
        <v>9</v>
      </c>
      <c r="AF31" s="129">
        <v>2</v>
      </c>
      <c r="AG31" s="130">
        <v>4</v>
      </c>
      <c r="AH31" s="130">
        <v>6</v>
      </c>
      <c r="AI31" s="130">
        <v>8</v>
      </c>
      <c r="AJ31" s="132">
        <v>9</v>
      </c>
      <c r="AK31" s="129">
        <v>1</v>
      </c>
      <c r="AL31" s="130">
        <v>3</v>
      </c>
      <c r="AM31" s="130">
        <v>5</v>
      </c>
      <c r="AN31" s="130">
        <v>7</v>
      </c>
      <c r="AO31" s="130">
        <v>9</v>
      </c>
    </row>
    <row r="32" spans="1:41">
      <c r="A32" s="396" t="s">
        <v>432</v>
      </c>
      <c r="B32" s="129">
        <v>1</v>
      </c>
      <c r="C32" s="130">
        <v>2</v>
      </c>
      <c r="D32" s="130">
        <v>3</v>
      </c>
      <c r="E32" s="130">
        <v>5</v>
      </c>
      <c r="F32" s="132">
        <v>6</v>
      </c>
      <c r="G32" s="129">
        <v>1</v>
      </c>
      <c r="H32" s="130">
        <v>2</v>
      </c>
      <c r="I32" s="130">
        <v>4</v>
      </c>
      <c r="J32" s="130">
        <v>6</v>
      </c>
      <c r="K32" s="132">
        <v>8</v>
      </c>
      <c r="L32" s="129">
        <v>1</v>
      </c>
      <c r="M32" s="130">
        <v>3</v>
      </c>
      <c r="N32" s="130">
        <v>5</v>
      </c>
      <c r="O32" s="130">
        <v>7</v>
      </c>
      <c r="P32" s="132">
        <v>9</v>
      </c>
      <c r="Q32" s="129">
        <v>2</v>
      </c>
      <c r="R32" s="130">
        <v>3</v>
      </c>
      <c r="S32" s="130">
        <v>6</v>
      </c>
      <c r="T32" s="130">
        <v>8</v>
      </c>
      <c r="U32" s="132">
        <v>10</v>
      </c>
      <c r="V32" s="129">
        <v>2</v>
      </c>
      <c r="W32" s="130">
        <v>5</v>
      </c>
      <c r="X32" s="130">
        <v>7</v>
      </c>
      <c r="Y32" s="130">
        <v>9</v>
      </c>
      <c r="Z32" s="132">
        <v>10</v>
      </c>
      <c r="AA32" s="129">
        <v>2</v>
      </c>
      <c r="AB32" s="130">
        <v>5</v>
      </c>
      <c r="AC32" s="130">
        <v>7</v>
      </c>
      <c r="AD32" s="130">
        <v>9</v>
      </c>
      <c r="AE32" s="132">
        <v>10</v>
      </c>
      <c r="AF32" s="129">
        <v>2</v>
      </c>
      <c r="AG32" s="130">
        <v>4</v>
      </c>
      <c r="AH32" s="130">
        <v>6</v>
      </c>
      <c r="AI32" s="130">
        <v>8</v>
      </c>
      <c r="AJ32" s="132">
        <v>10</v>
      </c>
      <c r="AK32" s="129">
        <v>1</v>
      </c>
      <c r="AL32" s="130">
        <v>3</v>
      </c>
      <c r="AM32" s="130">
        <v>5</v>
      </c>
      <c r="AN32" s="130">
        <v>8</v>
      </c>
      <c r="AO32" s="130">
        <v>9</v>
      </c>
    </row>
    <row r="33" spans="1:41">
      <c r="A33" s="396" t="s">
        <v>433</v>
      </c>
      <c r="B33" s="129">
        <v>1</v>
      </c>
      <c r="C33" s="130">
        <v>1</v>
      </c>
      <c r="D33" s="130">
        <v>3</v>
      </c>
      <c r="E33" s="130">
        <v>5</v>
      </c>
      <c r="F33" s="132">
        <v>6</v>
      </c>
      <c r="G33" s="129">
        <v>1</v>
      </c>
      <c r="H33" s="130">
        <v>2</v>
      </c>
      <c r="I33" s="130">
        <v>4</v>
      </c>
      <c r="J33" s="130">
        <v>6</v>
      </c>
      <c r="K33" s="132">
        <v>8</v>
      </c>
      <c r="L33" s="129">
        <v>1</v>
      </c>
      <c r="M33" s="130">
        <v>3</v>
      </c>
      <c r="N33" s="130">
        <v>5</v>
      </c>
      <c r="O33" s="130">
        <v>7</v>
      </c>
      <c r="P33" s="132">
        <v>9</v>
      </c>
      <c r="Q33" s="129">
        <v>2</v>
      </c>
      <c r="R33" s="130">
        <v>4</v>
      </c>
      <c r="S33" s="130">
        <v>6</v>
      </c>
      <c r="T33" s="130">
        <v>8</v>
      </c>
      <c r="U33" s="132">
        <v>9</v>
      </c>
      <c r="V33" s="129">
        <v>2</v>
      </c>
      <c r="W33" s="130">
        <v>5</v>
      </c>
      <c r="X33" s="130">
        <v>7</v>
      </c>
      <c r="Y33" s="130">
        <v>9</v>
      </c>
      <c r="Z33" s="132">
        <v>10</v>
      </c>
      <c r="AA33" s="129">
        <v>3</v>
      </c>
      <c r="AB33" s="130">
        <v>5</v>
      </c>
      <c r="AC33" s="130">
        <v>7</v>
      </c>
      <c r="AD33" s="130">
        <v>9</v>
      </c>
      <c r="AE33" s="132">
        <v>10</v>
      </c>
      <c r="AF33" s="129">
        <v>2</v>
      </c>
      <c r="AG33" s="130">
        <v>4</v>
      </c>
      <c r="AH33" s="130">
        <v>6</v>
      </c>
      <c r="AI33" s="130">
        <v>8</v>
      </c>
      <c r="AJ33" s="132">
        <v>10</v>
      </c>
      <c r="AK33" s="129">
        <v>1</v>
      </c>
      <c r="AL33" s="130">
        <v>3</v>
      </c>
      <c r="AM33" s="130">
        <v>5</v>
      </c>
      <c r="AN33" s="130">
        <v>8</v>
      </c>
      <c r="AO33" s="130">
        <v>9</v>
      </c>
    </row>
    <row r="34" spans="1:41">
      <c r="A34" s="396" t="s">
        <v>434</v>
      </c>
      <c r="B34" s="129">
        <v>1</v>
      </c>
      <c r="C34" s="130">
        <v>2</v>
      </c>
      <c r="D34" s="130">
        <v>4</v>
      </c>
      <c r="E34" s="130">
        <v>5</v>
      </c>
      <c r="F34" s="132">
        <v>6</v>
      </c>
      <c r="G34" s="129">
        <v>1</v>
      </c>
      <c r="H34" s="130">
        <v>2</v>
      </c>
      <c r="I34" s="130">
        <v>5</v>
      </c>
      <c r="J34" s="130">
        <v>6</v>
      </c>
      <c r="K34" s="132">
        <v>8</v>
      </c>
      <c r="L34" s="129">
        <v>1</v>
      </c>
      <c r="M34" s="130">
        <v>3</v>
      </c>
      <c r="N34" s="130">
        <v>5</v>
      </c>
      <c r="O34" s="130">
        <v>7</v>
      </c>
      <c r="P34" s="132">
        <v>9</v>
      </c>
      <c r="Q34" s="129">
        <v>2</v>
      </c>
      <c r="R34" s="130">
        <v>4</v>
      </c>
      <c r="S34" s="130">
        <v>6</v>
      </c>
      <c r="T34" s="130">
        <v>8</v>
      </c>
      <c r="U34" s="132">
        <v>9</v>
      </c>
      <c r="V34" s="129">
        <v>2</v>
      </c>
      <c r="W34" s="130">
        <v>5</v>
      </c>
      <c r="X34" s="130">
        <v>7</v>
      </c>
      <c r="Y34" s="130">
        <v>9</v>
      </c>
      <c r="Z34" s="132">
        <v>10</v>
      </c>
      <c r="AA34" s="129">
        <v>3</v>
      </c>
      <c r="AB34" s="130">
        <v>5</v>
      </c>
      <c r="AC34" s="130">
        <v>7</v>
      </c>
      <c r="AD34" s="130">
        <v>9</v>
      </c>
      <c r="AE34" s="132">
        <v>10</v>
      </c>
      <c r="AF34" s="129">
        <v>2</v>
      </c>
      <c r="AG34" s="130">
        <v>4</v>
      </c>
      <c r="AH34" s="130">
        <v>6</v>
      </c>
      <c r="AI34" s="130">
        <v>8</v>
      </c>
      <c r="AJ34" s="132">
        <v>10</v>
      </c>
      <c r="AK34" s="129">
        <v>1</v>
      </c>
      <c r="AL34" s="130">
        <v>3</v>
      </c>
      <c r="AM34" s="130">
        <v>5</v>
      </c>
      <c r="AN34" s="130">
        <v>7</v>
      </c>
      <c r="AO34" s="130">
        <v>9</v>
      </c>
    </row>
    <row r="35" spans="1:41">
      <c r="A35" s="396" t="s">
        <v>435</v>
      </c>
      <c r="B35" s="129">
        <v>1</v>
      </c>
      <c r="C35" s="130">
        <v>1</v>
      </c>
      <c r="D35" s="130">
        <v>2</v>
      </c>
      <c r="E35" s="130">
        <v>3</v>
      </c>
      <c r="F35" s="132">
        <v>5</v>
      </c>
      <c r="G35" s="129">
        <v>1</v>
      </c>
      <c r="H35" s="130">
        <v>2</v>
      </c>
      <c r="I35" s="130">
        <v>3</v>
      </c>
      <c r="J35" s="130">
        <v>4</v>
      </c>
      <c r="K35" s="132">
        <v>7</v>
      </c>
      <c r="L35" s="129">
        <v>1</v>
      </c>
      <c r="M35" s="130">
        <v>2</v>
      </c>
      <c r="N35" s="130">
        <v>3</v>
      </c>
      <c r="O35" s="130">
        <v>5</v>
      </c>
      <c r="P35" s="132">
        <v>7</v>
      </c>
      <c r="Q35" s="129">
        <v>2</v>
      </c>
      <c r="R35" s="130">
        <v>3</v>
      </c>
      <c r="S35" s="130">
        <v>4</v>
      </c>
      <c r="T35" s="130">
        <v>7</v>
      </c>
      <c r="U35" s="132">
        <v>8</v>
      </c>
      <c r="V35" s="129">
        <v>2</v>
      </c>
      <c r="W35" s="130">
        <v>4</v>
      </c>
      <c r="X35" s="130">
        <v>6</v>
      </c>
      <c r="Y35" s="130">
        <v>8</v>
      </c>
      <c r="Z35" s="132">
        <v>9</v>
      </c>
      <c r="AA35" s="129">
        <v>2</v>
      </c>
      <c r="AB35" s="130">
        <v>4</v>
      </c>
      <c r="AC35" s="130">
        <v>6</v>
      </c>
      <c r="AD35" s="130">
        <v>8</v>
      </c>
      <c r="AE35" s="132">
        <v>9</v>
      </c>
      <c r="AF35" s="129">
        <v>2</v>
      </c>
      <c r="AG35" s="130">
        <v>3</v>
      </c>
      <c r="AH35" s="130">
        <v>5</v>
      </c>
      <c r="AI35" s="130">
        <v>7</v>
      </c>
      <c r="AJ35" s="132">
        <v>9</v>
      </c>
      <c r="AK35" s="129">
        <v>1</v>
      </c>
      <c r="AL35" s="130">
        <v>2</v>
      </c>
      <c r="AM35" s="130">
        <v>4</v>
      </c>
      <c r="AN35" s="130">
        <v>6</v>
      </c>
      <c r="AO35" s="130">
        <v>8</v>
      </c>
    </row>
    <row r="36" spans="1:41">
      <c r="A36" s="396" t="s">
        <v>436</v>
      </c>
      <c r="B36" s="129">
        <v>1</v>
      </c>
      <c r="C36" s="130">
        <v>1</v>
      </c>
      <c r="D36" s="130">
        <v>2</v>
      </c>
      <c r="E36" s="130">
        <v>4</v>
      </c>
      <c r="F36" s="132">
        <v>5</v>
      </c>
      <c r="G36" s="129">
        <v>1</v>
      </c>
      <c r="H36" s="130">
        <v>2</v>
      </c>
      <c r="I36" s="130">
        <v>4</v>
      </c>
      <c r="J36" s="130">
        <v>5</v>
      </c>
      <c r="K36" s="132">
        <v>7</v>
      </c>
      <c r="L36" s="129">
        <v>1</v>
      </c>
      <c r="M36" s="130">
        <v>3</v>
      </c>
      <c r="N36" s="130">
        <v>4</v>
      </c>
      <c r="O36" s="130">
        <v>6</v>
      </c>
      <c r="P36" s="132">
        <v>8</v>
      </c>
      <c r="Q36" s="129">
        <v>2</v>
      </c>
      <c r="R36" s="130">
        <v>3</v>
      </c>
      <c r="S36" s="130">
        <v>5</v>
      </c>
      <c r="T36" s="130">
        <v>7</v>
      </c>
      <c r="U36" s="132">
        <v>9</v>
      </c>
      <c r="V36" s="129">
        <v>2</v>
      </c>
      <c r="W36" s="130">
        <v>4</v>
      </c>
      <c r="X36" s="130">
        <v>6</v>
      </c>
      <c r="Y36" s="130">
        <v>9</v>
      </c>
      <c r="Z36" s="132">
        <v>10</v>
      </c>
      <c r="AA36" s="129">
        <v>2</v>
      </c>
      <c r="AB36" s="130">
        <v>4</v>
      </c>
      <c r="AC36" s="130">
        <v>7</v>
      </c>
      <c r="AD36" s="130">
        <v>9</v>
      </c>
      <c r="AE36" s="132">
        <v>10</v>
      </c>
      <c r="AF36" s="129">
        <v>2</v>
      </c>
      <c r="AG36" s="130">
        <v>3</v>
      </c>
      <c r="AH36" s="130">
        <v>5</v>
      </c>
      <c r="AI36" s="130">
        <v>8</v>
      </c>
      <c r="AJ36" s="132">
        <v>9</v>
      </c>
      <c r="AK36" s="129">
        <v>1</v>
      </c>
      <c r="AL36" s="130">
        <v>2</v>
      </c>
      <c r="AM36" s="130">
        <v>4</v>
      </c>
      <c r="AN36" s="130">
        <v>7</v>
      </c>
      <c r="AO36" s="130">
        <v>9</v>
      </c>
    </row>
    <row r="37" spans="1:41">
      <c r="A37" s="396" t="s">
        <v>437</v>
      </c>
      <c r="B37" s="129">
        <v>1</v>
      </c>
      <c r="C37" s="130">
        <v>1</v>
      </c>
      <c r="D37" s="130">
        <v>3</v>
      </c>
      <c r="E37" s="130">
        <v>4</v>
      </c>
      <c r="F37" s="132">
        <v>6</v>
      </c>
      <c r="G37" s="129">
        <v>1</v>
      </c>
      <c r="H37" s="130">
        <v>2</v>
      </c>
      <c r="I37" s="130">
        <v>4</v>
      </c>
      <c r="J37" s="130">
        <v>5</v>
      </c>
      <c r="K37" s="132">
        <v>7</v>
      </c>
      <c r="L37" s="129">
        <v>1</v>
      </c>
      <c r="M37" s="130">
        <v>3</v>
      </c>
      <c r="N37" s="130">
        <v>4</v>
      </c>
      <c r="O37" s="130">
        <v>6</v>
      </c>
      <c r="P37" s="132">
        <v>8</v>
      </c>
      <c r="Q37" s="129">
        <v>2</v>
      </c>
      <c r="R37" s="130">
        <v>3</v>
      </c>
      <c r="S37" s="130">
        <v>5</v>
      </c>
      <c r="T37" s="130">
        <v>8</v>
      </c>
      <c r="U37" s="132">
        <v>9</v>
      </c>
      <c r="V37" s="129">
        <v>2</v>
      </c>
      <c r="W37" s="130">
        <v>4</v>
      </c>
      <c r="X37" s="130">
        <v>7</v>
      </c>
      <c r="Y37" s="130">
        <v>9</v>
      </c>
      <c r="Z37" s="132">
        <v>10</v>
      </c>
      <c r="AA37" s="129">
        <v>3</v>
      </c>
      <c r="AB37" s="130">
        <v>5</v>
      </c>
      <c r="AC37" s="130">
        <v>7</v>
      </c>
      <c r="AD37" s="130">
        <v>9</v>
      </c>
      <c r="AE37" s="132">
        <v>10</v>
      </c>
      <c r="AF37" s="129">
        <v>2</v>
      </c>
      <c r="AG37" s="130">
        <v>4</v>
      </c>
      <c r="AH37" s="130">
        <v>6</v>
      </c>
      <c r="AI37" s="130">
        <v>8</v>
      </c>
      <c r="AJ37" s="132">
        <v>9</v>
      </c>
      <c r="AK37" s="129">
        <v>1</v>
      </c>
      <c r="AL37" s="130">
        <v>3</v>
      </c>
      <c r="AM37" s="130">
        <v>5</v>
      </c>
      <c r="AN37" s="130">
        <v>7</v>
      </c>
      <c r="AO37" s="130">
        <v>9</v>
      </c>
    </row>
    <row r="38" spans="1:41">
      <c r="A38" s="396" t="s">
        <v>438</v>
      </c>
      <c r="B38" s="129">
        <v>1</v>
      </c>
      <c r="C38" s="130">
        <v>1</v>
      </c>
      <c r="D38" s="130">
        <v>2</v>
      </c>
      <c r="E38" s="130">
        <v>4</v>
      </c>
      <c r="F38" s="132">
        <v>5</v>
      </c>
      <c r="G38" s="129">
        <v>1</v>
      </c>
      <c r="H38" s="130">
        <v>2</v>
      </c>
      <c r="I38" s="130">
        <v>3</v>
      </c>
      <c r="J38" s="130">
        <v>5</v>
      </c>
      <c r="K38" s="132">
        <v>7</v>
      </c>
      <c r="L38" s="129">
        <v>1</v>
      </c>
      <c r="M38" s="130">
        <v>2</v>
      </c>
      <c r="N38" s="130">
        <v>4</v>
      </c>
      <c r="O38" s="130">
        <v>6</v>
      </c>
      <c r="P38" s="132">
        <v>8</v>
      </c>
      <c r="Q38" s="129">
        <v>1</v>
      </c>
      <c r="R38" s="130">
        <v>3</v>
      </c>
      <c r="S38" s="130">
        <v>5</v>
      </c>
      <c r="T38" s="130">
        <v>7</v>
      </c>
      <c r="U38" s="132">
        <v>8</v>
      </c>
      <c r="V38" s="129">
        <v>2</v>
      </c>
      <c r="W38" s="130">
        <v>4</v>
      </c>
      <c r="X38" s="130">
        <v>6</v>
      </c>
      <c r="Y38" s="130">
        <v>8</v>
      </c>
      <c r="Z38" s="132">
        <v>9</v>
      </c>
      <c r="AA38" s="129">
        <v>2</v>
      </c>
      <c r="AB38" s="130">
        <v>4</v>
      </c>
      <c r="AC38" s="130">
        <v>6</v>
      </c>
      <c r="AD38" s="130">
        <v>8</v>
      </c>
      <c r="AE38" s="132">
        <v>9</v>
      </c>
      <c r="AF38" s="129">
        <v>1</v>
      </c>
      <c r="AG38" s="130">
        <v>3</v>
      </c>
      <c r="AH38" s="130">
        <v>5</v>
      </c>
      <c r="AI38" s="130">
        <v>7</v>
      </c>
      <c r="AJ38" s="132">
        <v>8</v>
      </c>
      <c r="AK38" s="129">
        <v>1</v>
      </c>
      <c r="AL38" s="130">
        <v>2</v>
      </c>
      <c r="AM38" s="130">
        <v>4</v>
      </c>
      <c r="AN38" s="130">
        <v>7</v>
      </c>
      <c r="AO38" s="130">
        <v>8</v>
      </c>
    </row>
    <row r="39" spans="1:41">
      <c r="A39" s="396" t="s">
        <v>439</v>
      </c>
      <c r="B39" s="129">
        <v>1</v>
      </c>
      <c r="C39" s="130">
        <v>1</v>
      </c>
      <c r="D39" s="130">
        <v>2</v>
      </c>
      <c r="E39" s="130">
        <v>4</v>
      </c>
      <c r="F39" s="132">
        <v>5</v>
      </c>
      <c r="G39" s="129">
        <v>1</v>
      </c>
      <c r="H39" s="130">
        <v>2</v>
      </c>
      <c r="I39" s="130">
        <v>3</v>
      </c>
      <c r="J39" s="130">
        <v>4</v>
      </c>
      <c r="K39" s="132">
        <v>6</v>
      </c>
      <c r="L39" s="129">
        <v>1</v>
      </c>
      <c r="M39" s="130">
        <v>2</v>
      </c>
      <c r="N39" s="130">
        <v>4</v>
      </c>
      <c r="O39" s="130">
        <v>5</v>
      </c>
      <c r="P39" s="132">
        <v>7</v>
      </c>
      <c r="Q39" s="129">
        <v>1</v>
      </c>
      <c r="R39" s="130">
        <v>3</v>
      </c>
      <c r="S39" s="130">
        <v>4</v>
      </c>
      <c r="T39" s="130">
        <v>6</v>
      </c>
      <c r="U39" s="132">
        <v>8</v>
      </c>
      <c r="V39" s="129">
        <v>2</v>
      </c>
      <c r="W39" s="130">
        <v>4</v>
      </c>
      <c r="X39" s="130">
        <v>5</v>
      </c>
      <c r="Y39" s="130">
        <v>7</v>
      </c>
      <c r="Z39" s="132">
        <v>9</v>
      </c>
      <c r="AA39" s="129">
        <v>2</v>
      </c>
      <c r="AB39" s="130">
        <v>4</v>
      </c>
      <c r="AC39" s="130">
        <v>6</v>
      </c>
      <c r="AD39" s="130">
        <v>8</v>
      </c>
      <c r="AE39" s="132">
        <v>9</v>
      </c>
      <c r="AF39" s="129">
        <v>2</v>
      </c>
      <c r="AG39" s="130">
        <v>3</v>
      </c>
      <c r="AH39" s="130">
        <v>5</v>
      </c>
      <c r="AI39" s="130">
        <v>7</v>
      </c>
      <c r="AJ39" s="132">
        <v>9</v>
      </c>
      <c r="AK39" s="129">
        <v>1</v>
      </c>
      <c r="AL39" s="130">
        <v>2</v>
      </c>
      <c r="AM39" s="130">
        <v>4</v>
      </c>
      <c r="AN39" s="130">
        <v>6</v>
      </c>
      <c r="AO39" s="130">
        <v>8</v>
      </c>
    </row>
    <row r="40" spans="1:41">
      <c r="A40" s="396" t="s">
        <v>440</v>
      </c>
      <c r="B40" s="129">
        <v>1</v>
      </c>
      <c r="C40" s="130">
        <v>1</v>
      </c>
      <c r="D40" s="130">
        <v>3</v>
      </c>
      <c r="E40" s="130">
        <v>4</v>
      </c>
      <c r="F40" s="132">
        <v>5</v>
      </c>
      <c r="G40" s="129">
        <v>1</v>
      </c>
      <c r="H40" s="130">
        <v>2</v>
      </c>
      <c r="I40" s="130">
        <v>4</v>
      </c>
      <c r="J40" s="130">
        <v>6</v>
      </c>
      <c r="K40" s="132">
        <v>8</v>
      </c>
      <c r="L40" s="129">
        <v>1</v>
      </c>
      <c r="M40" s="130">
        <v>3</v>
      </c>
      <c r="N40" s="130">
        <v>4</v>
      </c>
      <c r="O40" s="130">
        <v>7</v>
      </c>
      <c r="P40" s="132">
        <v>9</v>
      </c>
      <c r="Q40" s="129">
        <v>1</v>
      </c>
      <c r="R40" s="130">
        <v>3</v>
      </c>
      <c r="S40" s="130">
        <v>5</v>
      </c>
      <c r="T40" s="130">
        <v>7</v>
      </c>
      <c r="U40" s="132">
        <v>9</v>
      </c>
      <c r="V40" s="129">
        <v>2</v>
      </c>
      <c r="W40" s="130">
        <v>3</v>
      </c>
      <c r="X40" s="130">
        <v>6</v>
      </c>
      <c r="Y40" s="130">
        <v>8</v>
      </c>
      <c r="Z40" s="132">
        <v>9</v>
      </c>
      <c r="AA40" s="129">
        <v>1</v>
      </c>
      <c r="AB40" s="130">
        <v>3</v>
      </c>
      <c r="AC40" s="130">
        <v>6</v>
      </c>
      <c r="AD40" s="130">
        <v>8</v>
      </c>
      <c r="AE40" s="132">
        <v>9</v>
      </c>
      <c r="AF40" s="129">
        <v>1</v>
      </c>
      <c r="AG40" s="130">
        <v>2</v>
      </c>
      <c r="AH40" s="130">
        <v>5</v>
      </c>
      <c r="AI40" s="130">
        <v>8</v>
      </c>
      <c r="AJ40" s="132">
        <v>9</v>
      </c>
      <c r="AK40" s="129">
        <v>1</v>
      </c>
      <c r="AL40" s="130">
        <v>2</v>
      </c>
      <c r="AM40" s="130">
        <v>4</v>
      </c>
      <c r="AN40" s="130">
        <v>7</v>
      </c>
      <c r="AO40" s="130">
        <v>9</v>
      </c>
    </row>
    <row r="41" spans="1:41">
      <c r="A41" s="396" t="s">
        <v>441</v>
      </c>
      <c r="B41" s="129">
        <v>1</v>
      </c>
      <c r="C41" s="130">
        <v>1</v>
      </c>
      <c r="D41" s="130">
        <v>2</v>
      </c>
      <c r="E41" s="130">
        <v>4</v>
      </c>
      <c r="F41" s="132">
        <v>6</v>
      </c>
      <c r="G41" s="129">
        <v>1</v>
      </c>
      <c r="H41" s="130">
        <v>2</v>
      </c>
      <c r="I41" s="130">
        <v>3</v>
      </c>
      <c r="J41" s="130">
        <v>6</v>
      </c>
      <c r="K41" s="132">
        <v>8</v>
      </c>
      <c r="L41" s="129">
        <v>1</v>
      </c>
      <c r="M41" s="130">
        <v>2</v>
      </c>
      <c r="N41" s="130">
        <v>4</v>
      </c>
      <c r="O41" s="130">
        <v>7</v>
      </c>
      <c r="P41" s="132">
        <v>9</v>
      </c>
      <c r="Q41" s="129">
        <v>1</v>
      </c>
      <c r="R41" s="130">
        <v>3</v>
      </c>
      <c r="S41" s="130">
        <v>5</v>
      </c>
      <c r="T41" s="130">
        <v>7</v>
      </c>
      <c r="U41" s="132">
        <v>9</v>
      </c>
      <c r="V41" s="129">
        <v>2</v>
      </c>
      <c r="W41" s="130">
        <v>3</v>
      </c>
      <c r="X41" s="130">
        <v>6</v>
      </c>
      <c r="Y41" s="130">
        <v>8</v>
      </c>
      <c r="Z41" s="132">
        <v>9</v>
      </c>
      <c r="AA41" s="129">
        <v>2</v>
      </c>
      <c r="AB41" s="130">
        <v>3</v>
      </c>
      <c r="AC41" s="130">
        <v>6</v>
      </c>
      <c r="AD41" s="130">
        <v>8</v>
      </c>
      <c r="AE41" s="132">
        <v>9</v>
      </c>
      <c r="AF41" s="129">
        <v>1</v>
      </c>
      <c r="AG41" s="130">
        <v>2</v>
      </c>
      <c r="AH41" s="130">
        <v>4</v>
      </c>
      <c r="AI41" s="130">
        <v>7</v>
      </c>
      <c r="AJ41" s="132">
        <v>9</v>
      </c>
      <c r="AK41" s="129">
        <v>1</v>
      </c>
      <c r="AL41" s="130">
        <v>2</v>
      </c>
      <c r="AM41" s="130">
        <v>4</v>
      </c>
      <c r="AN41" s="130">
        <v>7</v>
      </c>
      <c r="AO41" s="130">
        <v>9</v>
      </c>
    </row>
    <row r="42" spans="1:41">
      <c r="A42" s="396" t="s">
        <v>442</v>
      </c>
      <c r="B42" s="129">
        <v>1</v>
      </c>
      <c r="C42" s="130">
        <v>1</v>
      </c>
      <c r="D42" s="130">
        <v>2</v>
      </c>
      <c r="E42" s="130">
        <v>3</v>
      </c>
      <c r="F42" s="132">
        <v>5</v>
      </c>
      <c r="G42" s="129">
        <v>1</v>
      </c>
      <c r="H42" s="130">
        <v>2</v>
      </c>
      <c r="I42" s="130">
        <v>3</v>
      </c>
      <c r="J42" s="130">
        <v>4</v>
      </c>
      <c r="K42" s="132">
        <v>6</v>
      </c>
      <c r="L42" s="129">
        <v>1</v>
      </c>
      <c r="M42" s="130">
        <v>2</v>
      </c>
      <c r="N42" s="130">
        <v>3</v>
      </c>
      <c r="O42" s="130">
        <v>5</v>
      </c>
      <c r="P42" s="132">
        <v>8</v>
      </c>
      <c r="Q42" s="129">
        <v>2</v>
      </c>
      <c r="R42" s="130">
        <v>3</v>
      </c>
      <c r="S42" s="130">
        <v>4</v>
      </c>
      <c r="T42" s="130">
        <v>7</v>
      </c>
      <c r="U42" s="132">
        <v>9</v>
      </c>
      <c r="V42" s="129">
        <v>2</v>
      </c>
      <c r="W42" s="130">
        <v>3</v>
      </c>
      <c r="X42" s="130">
        <v>5</v>
      </c>
      <c r="Y42" s="130">
        <v>8</v>
      </c>
      <c r="Z42" s="132">
        <v>9</v>
      </c>
      <c r="AA42" s="129">
        <v>2</v>
      </c>
      <c r="AB42" s="130">
        <v>3</v>
      </c>
      <c r="AC42" s="130">
        <v>5</v>
      </c>
      <c r="AD42" s="130">
        <v>8</v>
      </c>
      <c r="AE42" s="132">
        <v>9</v>
      </c>
      <c r="AF42" s="129">
        <v>1</v>
      </c>
      <c r="AG42" s="130">
        <v>2</v>
      </c>
      <c r="AH42" s="130">
        <v>4</v>
      </c>
      <c r="AI42" s="130">
        <v>6</v>
      </c>
      <c r="AJ42" s="132">
        <v>9</v>
      </c>
      <c r="AK42" s="129">
        <v>1</v>
      </c>
      <c r="AL42" s="130">
        <v>2</v>
      </c>
      <c r="AM42" s="130">
        <v>3</v>
      </c>
      <c r="AN42" s="130">
        <v>6</v>
      </c>
      <c r="AO42" s="130">
        <v>8</v>
      </c>
    </row>
    <row r="43" spans="1:41">
      <c r="A43" s="396" t="s">
        <v>443</v>
      </c>
      <c r="B43" s="129">
        <v>1</v>
      </c>
      <c r="C43" s="130">
        <v>1</v>
      </c>
      <c r="D43" s="130">
        <v>2</v>
      </c>
      <c r="E43" s="130">
        <v>3</v>
      </c>
      <c r="F43" s="132">
        <v>5</v>
      </c>
      <c r="G43" s="129">
        <v>1</v>
      </c>
      <c r="H43" s="130">
        <v>2</v>
      </c>
      <c r="I43" s="130">
        <v>3</v>
      </c>
      <c r="J43" s="130">
        <v>5</v>
      </c>
      <c r="K43" s="132">
        <v>6</v>
      </c>
      <c r="L43" s="129">
        <v>1</v>
      </c>
      <c r="M43" s="130">
        <v>2</v>
      </c>
      <c r="N43" s="130">
        <v>3</v>
      </c>
      <c r="O43" s="130">
        <v>5</v>
      </c>
      <c r="P43" s="132">
        <v>7</v>
      </c>
      <c r="Q43" s="129">
        <v>1</v>
      </c>
      <c r="R43" s="130">
        <v>2</v>
      </c>
      <c r="S43" s="130">
        <v>4</v>
      </c>
      <c r="T43" s="130">
        <v>6</v>
      </c>
      <c r="U43" s="132">
        <v>7</v>
      </c>
      <c r="V43" s="129">
        <v>1</v>
      </c>
      <c r="W43" s="130">
        <v>2</v>
      </c>
      <c r="X43" s="130">
        <v>4</v>
      </c>
      <c r="Y43" s="130">
        <v>6</v>
      </c>
      <c r="Z43" s="132">
        <v>8</v>
      </c>
      <c r="AA43" s="129">
        <v>1</v>
      </c>
      <c r="AB43" s="130">
        <v>2</v>
      </c>
      <c r="AC43" s="130">
        <v>4</v>
      </c>
      <c r="AD43" s="130">
        <v>6</v>
      </c>
      <c r="AE43" s="132">
        <v>8</v>
      </c>
      <c r="AF43" s="129">
        <v>1</v>
      </c>
      <c r="AG43" s="130">
        <v>2</v>
      </c>
      <c r="AH43" s="130">
        <v>3</v>
      </c>
      <c r="AI43" s="130">
        <v>6</v>
      </c>
      <c r="AJ43" s="132">
        <v>8</v>
      </c>
      <c r="AK43" s="129">
        <v>1</v>
      </c>
      <c r="AL43" s="130">
        <v>2</v>
      </c>
      <c r="AM43" s="130">
        <v>3</v>
      </c>
      <c r="AN43" s="130">
        <v>5</v>
      </c>
      <c r="AO43" s="130">
        <v>7</v>
      </c>
    </row>
    <row r="44" spans="1:41">
      <c r="A44" s="396" t="s">
        <v>271</v>
      </c>
      <c r="B44" s="129">
        <v>1</v>
      </c>
      <c r="C44" s="130">
        <v>1</v>
      </c>
      <c r="D44" s="130">
        <v>3</v>
      </c>
      <c r="E44" s="130">
        <v>4</v>
      </c>
      <c r="F44" s="131">
        <v>6</v>
      </c>
      <c r="G44" s="129">
        <v>1</v>
      </c>
      <c r="H44" s="130">
        <v>2</v>
      </c>
      <c r="I44" s="130">
        <v>4</v>
      </c>
      <c r="J44" s="130">
        <v>6</v>
      </c>
      <c r="K44" s="131">
        <v>7</v>
      </c>
      <c r="L44" s="129">
        <v>1</v>
      </c>
      <c r="M44" s="130">
        <v>3</v>
      </c>
      <c r="N44" s="130">
        <v>5</v>
      </c>
      <c r="O44" s="130">
        <v>7</v>
      </c>
      <c r="P44" s="131">
        <v>8</v>
      </c>
      <c r="Q44" s="129">
        <v>1</v>
      </c>
      <c r="R44" s="130">
        <v>3</v>
      </c>
      <c r="S44" s="130">
        <v>5</v>
      </c>
      <c r="T44" s="130">
        <v>8</v>
      </c>
      <c r="U44" s="131">
        <v>9</v>
      </c>
      <c r="V44" s="129">
        <v>2</v>
      </c>
      <c r="W44" s="130">
        <v>4</v>
      </c>
      <c r="X44" s="130">
        <v>7</v>
      </c>
      <c r="Y44" s="130">
        <v>9</v>
      </c>
      <c r="Z44" s="131">
        <v>10</v>
      </c>
      <c r="AA44" s="129">
        <v>2</v>
      </c>
      <c r="AB44" s="130">
        <v>4</v>
      </c>
      <c r="AC44" s="130">
        <v>7</v>
      </c>
      <c r="AD44" s="130">
        <v>9</v>
      </c>
      <c r="AE44" s="131">
        <v>10</v>
      </c>
      <c r="AF44" s="129">
        <v>2</v>
      </c>
      <c r="AG44" s="130">
        <v>3</v>
      </c>
      <c r="AH44" s="130">
        <v>6</v>
      </c>
      <c r="AI44" s="130">
        <v>8</v>
      </c>
      <c r="AJ44" s="131">
        <v>9</v>
      </c>
      <c r="AK44" s="129">
        <v>1</v>
      </c>
      <c r="AL44" s="130">
        <v>2</v>
      </c>
      <c r="AM44" s="130">
        <v>4</v>
      </c>
      <c r="AN44" s="130">
        <v>7</v>
      </c>
      <c r="AO44" s="130">
        <v>9</v>
      </c>
    </row>
    <row r="45" spans="1:41">
      <c r="A45" s="31" t="s">
        <v>379</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row>
    <row r="46" spans="1:41" ht="17.25">
      <c r="A46" s="49" t="s">
        <v>1118</v>
      </c>
    </row>
    <row r="47" spans="1:41" ht="17.25">
      <c r="A47" s="117" t="s">
        <v>1119</v>
      </c>
    </row>
    <row r="48" spans="1:41" ht="30">
      <c r="A48" s="155" t="s">
        <v>289</v>
      </c>
      <c r="B48" s="276" t="s">
        <v>1120</v>
      </c>
      <c r="C48" s="276" t="s">
        <v>1121</v>
      </c>
      <c r="D48" s="276" t="s">
        <v>1122</v>
      </c>
      <c r="E48" s="276" t="s">
        <v>1123</v>
      </c>
      <c r="F48" s="277" t="s">
        <v>1124</v>
      </c>
      <c r="G48" s="276" t="s">
        <v>1125</v>
      </c>
      <c r="H48" s="276" t="s">
        <v>1126</v>
      </c>
      <c r="I48" s="276" t="s">
        <v>1127</v>
      </c>
      <c r="J48" s="276" t="s">
        <v>1128</v>
      </c>
      <c r="K48" s="277" t="s">
        <v>1129</v>
      </c>
      <c r="L48" s="276" t="s">
        <v>1130</v>
      </c>
      <c r="M48" s="276" t="s">
        <v>1131</v>
      </c>
      <c r="N48" s="276" t="s">
        <v>1132</v>
      </c>
      <c r="O48" s="276" t="s">
        <v>1133</v>
      </c>
      <c r="P48" s="277" t="s">
        <v>1134</v>
      </c>
      <c r="Q48" s="276" t="s">
        <v>1135</v>
      </c>
      <c r="R48" s="276" t="s">
        <v>1136</v>
      </c>
      <c r="S48" s="276" t="s">
        <v>1137</v>
      </c>
      <c r="T48" s="276" t="s">
        <v>1138</v>
      </c>
      <c r="U48" s="277" t="s">
        <v>1139</v>
      </c>
      <c r="V48" s="276" t="s">
        <v>1140</v>
      </c>
      <c r="W48" s="276" t="s">
        <v>1141</v>
      </c>
      <c r="X48" s="276" t="s">
        <v>1142</v>
      </c>
      <c r="Y48" s="276" t="s">
        <v>1143</v>
      </c>
      <c r="Z48" s="277" t="s">
        <v>1144</v>
      </c>
      <c r="AA48" s="276" t="s">
        <v>1145</v>
      </c>
      <c r="AB48" s="276" t="s">
        <v>1146</v>
      </c>
      <c r="AC48" s="276" t="s">
        <v>1147</v>
      </c>
      <c r="AD48" s="276" t="s">
        <v>1148</v>
      </c>
      <c r="AE48" s="277" t="s">
        <v>1149</v>
      </c>
      <c r="AF48" s="276" t="s">
        <v>1150</v>
      </c>
      <c r="AG48" s="276" t="s">
        <v>1151</v>
      </c>
      <c r="AH48" s="276" t="s">
        <v>1152</v>
      </c>
      <c r="AI48" s="276" t="s">
        <v>1153</v>
      </c>
      <c r="AJ48" s="277" t="s">
        <v>1154</v>
      </c>
      <c r="AK48" s="276" t="s">
        <v>577</v>
      </c>
      <c r="AL48" s="276" t="s">
        <v>578</v>
      </c>
      <c r="AM48" s="276" t="s">
        <v>579</v>
      </c>
      <c r="AN48" s="276" t="s">
        <v>582</v>
      </c>
      <c r="AO48" s="276" t="s">
        <v>583</v>
      </c>
    </row>
    <row r="49" spans="1:41">
      <c r="A49" s="144" t="s">
        <v>464</v>
      </c>
      <c r="B49" s="129">
        <v>1</v>
      </c>
      <c r="C49" s="130">
        <v>1</v>
      </c>
      <c r="D49" s="130">
        <v>2</v>
      </c>
      <c r="E49" s="130">
        <v>4</v>
      </c>
      <c r="F49" s="132">
        <v>5</v>
      </c>
      <c r="G49" s="129">
        <v>1</v>
      </c>
      <c r="H49" s="130">
        <v>1</v>
      </c>
      <c r="I49" s="130">
        <v>2</v>
      </c>
      <c r="J49" s="130">
        <v>4</v>
      </c>
      <c r="K49" s="132">
        <v>6</v>
      </c>
      <c r="L49" s="129">
        <v>1</v>
      </c>
      <c r="M49" s="130">
        <v>2</v>
      </c>
      <c r="N49" s="130">
        <v>3</v>
      </c>
      <c r="O49" s="130">
        <v>6</v>
      </c>
      <c r="P49" s="132">
        <v>8</v>
      </c>
      <c r="Q49" s="129">
        <v>1</v>
      </c>
      <c r="R49" s="130">
        <v>3</v>
      </c>
      <c r="S49" s="130">
        <v>5</v>
      </c>
      <c r="T49" s="130">
        <v>7</v>
      </c>
      <c r="U49" s="132">
        <v>9</v>
      </c>
      <c r="V49" s="129">
        <v>2</v>
      </c>
      <c r="W49" s="130">
        <v>4</v>
      </c>
      <c r="X49" s="130">
        <v>6</v>
      </c>
      <c r="Y49" s="130">
        <v>8</v>
      </c>
      <c r="Z49" s="132">
        <v>10</v>
      </c>
      <c r="AA49" s="129">
        <v>2</v>
      </c>
      <c r="AB49" s="130">
        <v>4</v>
      </c>
      <c r="AC49" s="130">
        <v>7</v>
      </c>
      <c r="AD49" s="130">
        <v>8</v>
      </c>
      <c r="AE49" s="132">
        <v>10</v>
      </c>
      <c r="AF49" s="129">
        <v>2</v>
      </c>
      <c r="AG49" s="130">
        <v>3</v>
      </c>
      <c r="AH49" s="130">
        <v>5</v>
      </c>
      <c r="AI49" s="130">
        <v>8</v>
      </c>
      <c r="AJ49" s="132">
        <v>9</v>
      </c>
      <c r="AK49" s="129">
        <v>1</v>
      </c>
      <c r="AL49" s="130">
        <v>2</v>
      </c>
      <c r="AM49" s="130">
        <v>5</v>
      </c>
      <c r="AN49" s="130">
        <v>7</v>
      </c>
      <c r="AO49" s="130">
        <v>9</v>
      </c>
    </row>
    <row r="50" spans="1:41">
      <c r="A50" s="144" t="s">
        <v>465</v>
      </c>
      <c r="B50" s="129">
        <v>1</v>
      </c>
      <c r="C50" s="130">
        <v>2</v>
      </c>
      <c r="D50" s="130">
        <v>3</v>
      </c>
      <c r="E50" s="130">
        <v>5</v>
      </c>
      <c r="F50" s="132">
        <v>6</v>
      </c>
      <c r="G50" s="129">
        <v>1</v>
      </c>
      <c r="H50" s="130">
        <v>2</v>
      </c>
      <c r="I50" s="130">
        <v>4</v>
      </c>
      <c r="J50" s="130">
        <v>6</v>
      </c>
      <c r="K50" s="132">
        <v>8</v>
      </c>
      <c r="L50" s="129">
        <v>1</v>
      </c>
      <c r="M50" s="130">
        <v>3</v>
      </c>
      <c r="N50" s="130">
        <v>5</v>
      </c>
      <c r="O50" s="130">
        <v>7</v>
      </c>
      <c r="P50" s="132">
        <v>8</v>
      </c>
      <c r="Q50" s="129">
        <v>2</v>
      </c>
      <c r="R50" s="130">
        <v>3</v>
      </c>
      <c r="S50" s="130">
        <v>5</v>
      </c>
      <c r="T50" s="130">
        <v>8</v>
      </c>
      <c r="U50" s="132">
        <v>9</v>
      </c>
      <c r="V50" s="129">
        <v>2</v>
      </c>
      <c r="W50" s="130">
        <v>4</v>
      </c>
      <c r="X50" s="130">
        <v>7</v>
      </c>
      <c r="Y50" s="130">
        <v>9</v>
      </c>
      <c r="Z50" s="132">
        <v>10</v>
      </c>
      <c r="AA50" s="129">
        <v>2</v>
      </c>
      <c r="AB50" s="130">
        <v>4</v>
      </c>
      <c r="AC50" s="130">
        <v>7</v>
      </c>
      <c r="AD50" s="130">
        <v>9</v>
      </c>
      <c r="AE50" s="132">
        <v>10</v>
      </c>
      <c r="AF50" s="129">
        <v>2</v>
      </c>
      <c r="AG50" s="130">
        <v>4</v>
      </c>
      <c r="AH50" s="130">
        <v>6</v>
      </c>
      <c r="AI50" s="130">
        <v>8</v>
      </c>
      <c r="AJ50" s="132">
        <v>9</v>
      </c>
      <c r="AK50" s="129">
        <v>1</v>
      </c>
      <c r="AL50" s="130">
        <v>3</v>
      </c>
      <c r="AM50" s="130">
        <v>5</v>
      </c>
      <c r="AN50" s="130">
        <v>7</v>
      </c>
      <c r="AO50" s="130">
        <v>9</v>
      </c>
    </row>
    <row r="51" spans="1:41">
      <c r="A51" s="144" t="s">
        <v>466</v>
      </c>
      <c r="B51" s="129">
        <v>1</v>
      </c>
      <c r="C51" s="130">
        <v>2</v>
      </c>
      <c r="D51" s="130">
        <v>3</v>
      </c>
      <c r="E51" s="130">
        <v>5</v>
      </c>
      <c r="F51" s="132">
        <v>6</v>
      </c>
      <c r="G51" s="129">
        <v>1</v>
      </c>
      <c r="H51" s="130">
        <v>2</v>
      </c>
      <c r="I51" s="130">
        <v>4</v>
      </c>
      <c r="J51" s="130">
        <v>6</v>
      </c>
      <c r="K51" s="132">
        <v>7</v>
      </c>
      <c r="L51" s="129">
        <v>2</v>
      </c>
      <c r="M51" s="130">
        <v>3</v>
      </c>
      <c r="N51" s="130">
        <v>5</v>
      </c>
      <c r="O51" s="130">
        <v>7</v>
      </c>
      <c r="P51" s="132">
        <v>9</v>
      </c>
      <c r="Q51" s="129">
        <v>2</v>
      </c>
      <c r="R51" s="130">
        <v>4</v>
      </c>
      <c r="S51" s="130">
        <v>6</v>
      </c>
      <c r="T51" s="130">
        <v>8</v>
      </c>
      <c r="U51" s="132">
        <v>9</v>
      </c>
      <c r="V51" s="129">
        <v>3</v>
      </c>
      <c r="W51" s="130">
        <v>5</v>
      </c>
      <c r="X51" s="130">
        <v>7</v>
      </c>
      <c r="Y51" s="130">
        <v>9</v>
      </c>
      <c r="Z51" s="132">
        <v>10</v>
      </c>
      <c r="AA51" s="129">
        <v>3</v>
      </c>
      <c r="AB51" s="130">
        <v>5</v>
      </c>
      <c r="AC51" s="130">
        <v>7</v>
      </c>
      <c r="AD51" s="130">
        <v>9</v>
      </c>
      <c r="AE51" s="132">
        <v>10</v>
      </c>
      <c r="AF51" s="129">
        <v>2</v>
      </c>
      <c r="AG51" s="130">
        <v>4</v>
      </c>
      <c r="AH51" s="130">
        <v>6</v>
      </c>
      <c r="AI51" s="130">
        <v>8</v>
      </c>
      <c r="AJ51" s="132">
        <v>10</v>
      </c>
      <c r="AK51" s="129">
        <v>1</v>
      </c>
      <c r="AL51" s="130">
        <v>3</v>
      </c>
      <c r="AM51" s="130">
        <v>5</v>
      </c>
      <c r="AN51" s="130">
        <v>7</v>
      </c>
      <c r="AO51" s="130">
        <v>9</v>
      </c>
    </row>
    <row r="52" spans="1:41">
      <c r="A52" s="144" t="s">
        <v>520</v>
      </c>
      <c r="B52" s="129">
        <v>1</v>
      </c>
      <c r="C52" s="130">
        <v>2</v>
      </c>
      <c r="D52" s="130">
        <v>4</v>
      </c>
      <c r="E52" s="130">
        <v>5</v>
      </c>
      <c r="F52" s="131">
        <v>6</v>
      </c>
      <c r="G52" s="129">
        <v>1</v>
      </c>
      <c r="H52" s="130">
        <v>3</v>
      </c>
      <c r="I52" s="130">
        <v>4</v>
      </c>
      <c r="J52" s="130">
        <v>6</v>
      </c>
      <c r="K52" s="131">
        <v>8</v>
      </c>
      <c r="L52" s="129">
        <v>2</v>
      </c>
      <c r="M52" s="130">
        <v>3</v>
      </c>
      <c r="N52" s="130">
        <v>5</v>
      </c>
      <c r="O52" s="130">
        <v>7</v>
      </c>
      <c r="P52" s="131">
        <v>9</v>
      </c>
      <c r="Q52" s="129">
        <v>2</v>
      </c>
      <c r="R52" s="130">
        <v>4</v>
      </c>
      <c r="S52" s="130">
        <v>6</v>
      </c>
      <c r="T52" s="130">
        <v>8</v>
      </c>
      <c r="U52" s="131">
        <v>9</v>
      </c>
      <c r="V52" s="129">
        <v>3</v>
      </c>
      <c r="W52" s="130">
        <v>5</v>
      </c>
      <c r="X52" s="130">
        <v>7</v>
      </c>
      <c r="Y52" s="130">
        <v>9</v>
      </c>
      <c r="Z52" s="131">
        <v>10</v>
      </c>
      <c r="AA52" s="129">
        <v>3</v>
      </c>
      <c r="AB52" s="130">
        <v>5</v>
      </c>
      <c r="AC52" s="130">
        <v>8</v>
      </c>
      <c r="AD52" s="130">
        <v>9</v>
      </c>
      <c r="AE52" s="131">
        <v>10</v>
      </c>
      <c r="AF52" s="129">
        <v>2</v>
      </c>
      <c r="AG52" s="130">
        <v>4</v>
      </c>
      <c r="AH52" s="130">
        <v>7</v>
      </c>
      <c r="AI52" s="130">
        <v>9</v>
      </c>
      <c r="AJ52" s="131">
        <v>10</v>
      </c>
      <c r="AK52" s="129">
        <v>2</v>
      </c>
      <c r="AL52" s="130">
        <v>3</v>
      </c>
      <c r="AM52" s="130">
        <v>5</v>
      </c>
      <c r="AN52" s="130">
        <v>7</v>
      </c>
      <c r="AO52" s="130">
        <v>9</v>
      </c>
    </row>
    <row r="53" spans="1:41">
      <c r="A53" s="31" t="s">
        <v>379</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row>
  </sheetData>
  <pageMargins left="0.7" right="0.7" top="0.75" bottom="0.75" header="0.3" footer="0.3"/>
  <drawing r:id="rId1"/>
  <tableParts count="3">
    <tablePart r:id="rId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B6BA5-67A8-4B95-ABD5-E32672296FA7}">
  <dimension ref="A1:K39"/>
  <sheetViews>
    <sheetView zoomScaleNormal="100" workbookViewId="0"/>
  </sheetViews>
  <sheetFormatPr defaultColWidth="9.33203125" defaultRowHeight="13.5"/>
  <cols>
    <col min="1" max="1" width="9.33203125" style="25"/>
    <col min="2" max="2" width="13.1640625" style="25" bestFit="1" customWidth="1"/>
    <col min="3" max="4" width="13.83203125" style="25" bestFit="1" customWidth="1"/>
    <col min="5" max="7" width="16.5" style="25" bestFit="1" customWidth="1"/>
    <col min="8" max="10" width="14.83203125" style="25" bestFit="1" customWidth="1"/>
    <col min="11" max="16384" width="9.33203125" style="25"/>
  </cols>
  <sheetData>
    <row r="1" spans="1:11">
      <c r="A1" s="77" t="s">
        <v>1061</v>
      </c>
    </row>
    <row r="2" spans="1:11" ht="17.25">
      <c r="A2" s="49" t="s">
        <v>584</v>
      </c>
    </row>
    <row r="3" spans="1:11" ht="17.25">
      <c r="A3" s="117" t="s">
        <v>585</v>
      </c>
    </row>
    <row r="4" spans="1:11" ht="33.950000000000003" customHeight="1">
      <c r="A4" s="153" t="s">
        <v>385</v>
      </c>
      <c r="B4" s="157" t="s">
        <v>514</v>
      </c>
      <c r="C4" s="157" t="s">
        <v>1101</v>
      </c>
      <c r="D4" s="157" t="s">
        <v>1102</v>
      </c>
      <c r="E4" s="157" t="s">
        <v>515</v>
      </c>
      <c r="F4" s="157" t="s">
        <v>1104</v>
      </c>
      <c r="G4" s="157" t="s">
        <v>1103</v>
      </c>
      <c r="H4" s="157" t="s">
        <v>516</v>
      </c>
      <c r="I4" s="157" t="s">
        <v>1105</v>
      </c>
      <c r="J4" s="157" t="s">
        <v>1106</v>
      </c>
      <c r="K4" s="134"/>
    </row>
    <row r="5" spans="1:11">
      <c r="A5" s="144" t="s">
        <v>380</v>
      </c>
      <c r="B5" s="129">
        <v>14756</v>
      </c>
      <c r="C5" s="130">
        <v>23425</v>
      </c>
      <c r="D5" s="131">
        <v>29310</v>
      </c>
      <c r="E5" s="129">
        <v>16900</v>
      </c>
      <c r="F5" s="130">
        <v>25839</v>
      </c>
      <c r="G5" s="131">
        <v>31643</v>
      </c>
      <c r="H5" s="130">
        <v>31656</v>
      </c>
      <c r="I5" s="130">
        <v>49264</v>
      </c>
      <c r="J5" s="130">
        <v>60953</v>
      </c>
    </row>
    <row r="6" spans="1:11">
      <c r="A6" s="144" t="s">
        <v>366</v>
      </c>
      <c r="B6" s="129">
        <v>12327</v>
      </c>
      <c r="C6" s="130">
        <v>21820</v>
      </c>
      <c r="D6" s="131">
        <v>31208</v>
      </c>
      <c r="E6" s="129">
        <v>13046</v>
      </c>
      <c r="F6" s="130">
        <v>22949</v>
      </c>
      <c r="G6" s="131">
        <v>32266</v>
      </c>
      <c r="H6" s="130">
        <v>25373</v>
      </c>
      <c r="I6" s="130">
        <v>44769</v>
      </c>
      <c r="J6" s="130">
        <v>63474</v>
      </c>
    </row>
    <row r="7" spans="1:11">
      <c r="A7" s="144" t="s">
        <v>367</v>
      </c>
      <c r="B7" s="129">
        <v>12601</v>
      </c>
      <c r="C7" s="130">
        <v>22163</v>
      </c>
      <c r="D7" s="131">
        <v>31802</v>
      </c>
      <c r="E7" s="129">
        <v>13324</v>
      </c>
      <c r="F7" s="130">
        <v>23157</v>
      </c>
      <c r="G7" s="131">
        <v>32539</v>
      </c>
      <c r="H7" s="130">
        <v>25925</v>
      </c>
      <c r="I7" s="130">
        <v>45320</v>
      </c>
      <c r="J7" s="130">
        <v>64341</v>
      </c>
    </row>
    <row r="8" spans="1:11">
      <c r="A8" s="144" t="s">
        <v>368</v>
      </c>
      <c r="B8" s="129">
        <v>11801</v>
      </c>
      <c r="C8" s="130">
        <v>20920</v>
      </c>
      <c r="D8" s="131">
        <v>29781</v>
      </c>
      <c r="E8" s="129">
        <v>11999</v>
      </c>
      <c r="F8" s="130">
        <v>20621</v>
      </c>
      <c r="G8" s="131">
        <v>29094</v>
      </c>
      <c r="H8" s="130">
        <v>23800</v>
      </c>
      <c r="I8" s="130">
        <v>41541</v>
      </c>
      <c r="J8" s="130">
        <v>58875</v>
      </c>
    </row>
    <row r="9" spans="1:11">
      <c r="A9" s="144" t="s">
        <v>369</v>
      </c>
      <c r="B9" s="129">
        <v>11235</v>
      </c>
      <c r="C9" s="130">
        <v>19581</v>
      </c>
      <c r="D9" s="131">
        <v>27814</v>
      </c>
      <c r="E9" s="129">
        <v>11285</v>
      </c>
      <c r="F9" s="130">
        <v>19091</v>
      </c>
      <c r="G9" s="131">
        <v>26759</v>
      </c>
      <c r="H9" s="130">
        <v>22520</v>
      </c>
      <c r="I9" s="130">
        <v>38672</v>
      </c>
      <c r="J9" s="130">
        <v>54573</v>
      </c>
    </row>
    <row r="10" spans="1:11">
      <c r="A10" s="144" t="s">
        <v>370</v>
      </c>
      <c r="B10" s="129">
        <v>11974</v>
      </c>
      <c r="C10" s="130">
        <v>20586</v>
      </c>
      <c r="D10" s="131">
        <v>28912</v>
      </c>
      <c r="E10" s="129">
        <v>11413</v>
      </c>
      <c r="F10" s="130">
        <v>19427</v>
      </c>
      <c r="G10" s="131">
        <v>26952</v>
      </c>
      <c r="H10" s="130">
        <v>23387</v>
      </c>
      <c r="I10" s="130">
        <v>40013</v>
      </c>
      <c r="J10" s="130">
        <v>55864</v>
      </c>
    </row>
    <row r="11" spans="1:11">
      <c r="A11" s="144" t="s">
        <v>371</v>
      </c>
      <c r="B11" s="129">
        <v>12123</v>
      </c>
      <c r="C11" s="130">
        <v>20827</v>
      </c>
      <c r="D11" s="131">
        <v>29016</v>
      </c>
      <c r="E11" s="129">
        <v>10897</v>
      </c>
      <c r="F11" s="130">
        <v>18466</v>
      </c>
      <c r="G11" s="131">
        <v>25612</v>
      </c>
      <c r="H11" s="130">
        <v>23020</v>
      </c>
      <c r="I11" s="130">
        <v>39293</v>
      </c>
      <c r="J11" s="130">
        <v>54628</v>
      </c>
    </row>
    <row r="12" spans="1:11">
      <c r="A12" s="144" t="s">
        <v>372</v>
      </c>
      <c r="B12" s="129">
        <v>11049</v>
      </c>
      <c r="C12" s="130">
        <v>18375</v>
      </c>
      <c r="D12" s="131">
        <v>25293</v>
      </c>
      <c r="E12" s="129">
        <v>9622</v>
      </c>
      <c r="F12" s="130">
        <v>16076</v>
      </c>
      <c r="G12" s="131">
        <v>21887</v>
      </c>
      <c r="H12" s="130">
        <v>20671</v>
      </c>
      <c r="I12" s="130">
        <v>34451</v>
      </c>
      <c r="J12" s="130">
        <v>47180</v>
      </c>
    </row>
    <row r="13" spans="1:11">
      <c r="A13" s="144" t="s">
        <v>373</v>
      </c>
      <c r="B13" s="129">
        <v>9136</v>
      </c>
      <c r="C13" s="130">
        <v>15107</v>
      </c>
      <c r="D13" s="131">
        <v>20639</v>
      </c>
      <c r="E13" s="129">
        <v>7762</v>
      </c>
      <c r="F13" s="130">
        <v>12663</v>
      </c>
      <c r="G13" s="131">
        <v>17100</v>
      </c>
      <c r="H13" s="130">
        <v>16898</v>
      </c>
      <c r="I13" s="130">
        <v>27770</v>
      </c>
      <c r="J13" s="130">
        <v>37739</v>
      </c>
    </row>
    <row r="14" spans="1:11">
      <c r="A14" s="144" t="s">
        <v>374</v>
      </c>
      <c r="B14" s="129">
        <v>7250</v>
      </c>
      <c r="C14" s="130">
        <v>12028</v>
      </c>
      <c r="D14" s="131">
        <v>16509</v>
      </c>
      <c r="E14" s="129">
        <v>6336</v>
      </c>
      <c r="F14" s="130">
        <v>10326</v>
      </c>
      <c r="G14" s="131">
        <v>14064</v>
      </c>
      <c r="H14" s="130">
        <v>13586</v>
      </c>
      <c r="I14" s="130">
        <v>22354</v>
      </c>
      <c r="J14" s="130">
        <v>30573</v>
      </c>
    </row>
    <row r="15" spans="1:11">
      <c r="A15" s="144" t="s">
        <v>375</v>
      </c>
      <c r="B15" s="129">
        <v>6672</v>
      </c>
      <c r="C15" s="130">
        <v>11121</v>
      </c>
      <c r="D15" s="131">
        <v>15439</v>
      </c>
      <c r="E15" s="129">
        <v>6258</v>
      </c>
      <c r="F15" s="130">
        <v>10191</v>
      </c>
      <c r="G15" s="131">
        <v>14201</v>
      </c>
      <c r="H15" s="130">
        <v>12930</v>
      </c>
      <c r="I15" s="130">
        <v>21312</v>
      </c>
      <c r="J15" s="130">
        <v>29640</v>
      </c>
    </row>
    <row r="16" spans="1:11">
      <c r="A16" s="144" t="s">
        <v>376</v>
      </c>
      <c r="B16" s="129">
        <v>4615</v>
      </c>
      <c r="C16" s="130">
        <v>7850</v>
      </c>
      <c r="D16" s="131">
        <v>11122</v>
      </c>
      <c r="E16" s="129">
        <v>4589</v>
      </c>
      <c r="F16" s="130">
        <v>7826</v>
      </c>
      <c r="G16" s="131">
        <v>11203</v>
      </c>
      <c r="H16" s="130">
        <v>9204</v>
      </c>
      <c r="I16" s="130">
        <v>15676</v>
      </c>
      <c r="J16" s="130">
        <v>22325</v>
      </c>
    </row>
    <row r="17" spans="1:10">
      <c r="A17" s="144" t="s">
        <v>377</v>
      </c>
      <c r="B17" s="129">
        <v>2456</v>
      </c>
      <c r="C17" s="130">
        <v>4429</v>
      </c>
      <c r="D17" s="131">
        <v>6591</v>
      </c>
      <c r="E17" s="129">
        <v>2996</v>
      </c>
      <c r="F17" s="130">
        <v>5289</v>
      </c>
      <c r="G17" s="131">
        <v>7939</v>
      </c>
      <c r="H17" s="130">
        <v>5452</v>
      </c>
      <c r="I17" s="130">
        <v>9718</v>
      </c>
      <c r="J17" s="130">
        <v>14530</v>
      </c>
    </row>
    <row r="18" spans="1:10">
      <c r="A18" s="144" t="s">
        <v>378</v>
      </c>
      <c r="B18" s="129">
        <v>1254</v>
      </c>
      <c r="C18" s="130">
        <v>2441</v>
      </c>
      <c r="D18" s="131">
        <v>3983</v>
      </c>
      <c r="E18" s="129">
        <v>2068</v>
      </c>
      <c r="F18" s="130">
        <v>4251</v>
      </c>
      <c r="G18" s="131">
        <v>7178</v>
      </c>
      <c r="H18" s="130">
        <v>3322</v>
      </c>
      <c r="I18" s="130">
        <v>6692</v>
      </c>
      <c r="J18" s="130">
        <v>11161</v>
      </c>
    </row>
    <row r="19" spans="1:10">
      <c r="A19" s="144" t="s">
        <v>285</v>
      </c>
      <c r="B19" s="129">
        <v>129249</v>
      </c>
      <c r="C19" s="130">
        <v>220673</v>
      </c>
      <c r="D19" s="131">
        <v>307419</v>
      </c>
      <c r="E19" s="129">
        <v>128495</v>
      </c>
      <c r="F19" s="130">
        <v>216172</v>
      </c>
      <c r="G19" s="131">
        <v>298437</v>
      </c>
      <c r="H19" s="130">
        <v>257744</v>
      </c>
      <c r="I19" s="130">
        <v>436845</v>
      </c>
      <c r="J19" s="130">
        <v>605856</v>
      </c>
    </row>
    <row r="20" spans="1:10">
      <c r="A20" s="31" t="s">
        <v>379</v>
      </c>
      <c r="B20" s="149"/>
      <c r="C20" s="149"/>
      <c r="D20" s="150"/>
      <c r="E20" s="150"/>
      <c r="F20" s="150"/>
      <c r="G20" s="150"/>
      <c r="H20" s="150"/>
      <c r="I20" s="150"/>
      <c r="J20" s="150"/>
    </row>
    <row r="21" spans="1:10" ht="17.25">
      <c r="A21" s="49" t="s">
        <v>586</v>
      </c>
    </row>
    <row r="22" spans="1:10" ht="17.25">
      <c r="A22" s="117" t="s">
        <v>587</v>
      </c>
    </row>
    <row r="23" spans="1:10" s="151" customFormat="1" ht="33" customHeight="1">
      <c r="A23" s="157" t="s">
        <v>385</v>
      </c>
      <c r="B23" s="157" t="s">
        <v>513</v>
      </c>
      <c r="C23" s="157" t="s">
        <v>1107</v>
      </c>
      <c r="D23" s="157" t="s">
        <v>1108</v>
      </c>
      <c r="E23" s="157" t="s">
        <v>588</v>
      </c>
      <c r="F23" s="157" t="s">
        <v>1155</v>
      </c>
      <c r="G23" s="157" t="s">
        <v>1156</v>
      </c>
      <c r="H23" s="157" t="s">
        <v>589</v>
      </c>
      <c r="I23" s="157" t="s">
        <v>1157</v>
      </c>
      <c r="J23" s="157" t="s">
        <v>1158</v>
      </c>
    </row>
    <row r="24" spans="1:10">
      <c r="A24" s="144" t="s">
        <v>380</v>
      </c>
      <c r="B24" s="135">
        <v>3.7</v>
      </c>
      <c r="C24" s="136">
        <v>5.9</v>
      </c>
      <c r="D24" s="137">
        <v>7.4</v>
      </c>
      <c r="E24" s="135">
        <v>4.7</v>
      </c>
      <c r="F24" s="136">
        <v>7.1</v>
      </c>
      <c r="G24" s="137">
        <v>8.6999999999999993</v>
      </c>
      <c r="H24" s="136">
        <v>4.2</v>
      </c>
      <c r="I24" s="136">
        <v>6.5</v>
      </c>
      <c r="J24" s="136">
        <v>8</v>
      </c>
    </row>
    <row r="25" spans="1:10">
      <c r="A25" s="144" t="s">
        <v>366</v>
      </c>
      <c r="B25" s="135">
        <v>3.1</v>
      </c>
      <c r="C25" s="136">
        <v>5.5</v>
      </c>
      <c r="D25" s="137">
        <v>7.9</v>
      </c>
      <c r="E25" s="135">
        <v>3.4</v>
      </c>
      <c r="F25" s="136">
        <v>6.1</v>
      </c>
      <c r="G25" s="137">
        <v>8.5</v>
      </c>
      <c r="H25" s="136">
        <v>3.3</v>
      </c>
      <c r="I25" s="136">
        <v>5.8</v>
      </c>
      <c r="J25" s="136">
        <v>8.1999999999999993</v>
      </c>
    </row>
    <row r="26" spans="1:10">
      <c r="A26" s="144" t="s">
        <v>367</v>
      </c>
      <c r="B26" s="135">
        <v>3.4</v>
      </c>
      <c r="C26" s="136">
        <v>6</v>
      </c>
      <c r="D26" s="137">
        <v>8.5</v>
      </c>
      <c r="E26" s="135">
        <v>3.8</v>
      </c>
      <c r="F26" s="136">
        <v>6.5</v>
      </c>
      <c r="G26" s="137">
        <v>9.1999999999999993</v>
      </c>
      <c r="H26" s="136">
        <v>3.6</v>
      </c>
      <c r="I26" s="136">
        <v>6.2</v>
      </c>
      <c r="J26" s="136">
        <v>8.9</v>
      </c>
    </row>
    <row r="27" spans="1:10">
      <c r="A27" s="144" t="s">
        <v>368</v>
      </c>
      <c r="B27" s="135">
        <v>3.5</v>
      </c>
      <c r="C27" s="136">
        <v>6.2</v>
      </c>
      <c r="D27" s="137">
        <v>8.8000000000000007</v>
      </c>
      <c r="E27" s="135">
        <v>3.7</v>
      </c>
      <c r="F27" s="136">
        <v>6.4</v>
      </c>
      <c r="G27" s="137">
        <v>9.1</v>
      </c>
      <c r="H27" s="136">
        <v>3.6</v>
      </c>
      <c r="I27" s="136">
        <v>6.3</v>
      </c>
      <c r="J27" s="136">
        <v>8.9</v>
      </c>
    </row>
    <row r="28" spans="1:10">
      <c r="A28" s="144" t="s">
        <v>369</v>
      </c>
      <c r="B28" s="135">
        <v>3.4</v>
      </c>
      <c r="C28" s="136">
        <v>6</v>
      </c>
      <c r="D28" s="137">
        <v>8.5</v>
      </c>
      <c r="E28" s="135">
        <v>3.6</v>
      </c>
      <c r="F28" s="136">
        <v>6.1</v>
      </c>
      <c r="G28" s="137">
        <v>8.5</v>
      </c>
      <c r="H28" s="136">
        <v>3.5</v>
      </c>
      <c r="I28" s="136">
        <v>6</v>
      </c>
      <c r="J28" s="136">
        <v>8.5</v>
      </c>
    </row>
    <row r="29" spans="1:10">
      <c r="A29" s="144" t="s">
        <v>370</v>
      </c>
      <c r="B29" s="135">
        <v>3.6</v>
      </c>
      <c r="C29" s="136">
        <v>6.1</v>
      </c>
      <c r="D29" s="137">
        <v>8.6</v>
      </c>
      <c r="E29" s="135">
        <v>3.5</v>
      </c>
      <c r="F29" s="136">
        <v>5.9</v>
      </c>
      <c r="G29" s="137">
        <v>8.1999999999999993</v>
      </c>
      <c r="H29" s="136">
        <v>3.5</v>
      </c>
      <c r="I29" s="136">
        <v>6</v>
      </c>
      <c r="J29" s="136">
        <v>8.4</v>
      </c>
    </row>
    <row r="30" spans="1:10">
      <c r="A30" s="144" t="s">
        <v>371</v>
      </c>
      <c r="B30" s="135">
        <v>3.5</v>
      </c>
      <c r="C30" s="136">
        <v>6.1</v>
      </c>
      <c r="D30" s="137">
        <v>8.5</v>
      </c>
      <c r="E30" s="135">
        <v>3.3</v>
      </c>
      <c r="F30" s="136">
        <v>5.5</v>
      </c>
      <c r="G30" s="137">
        <v>7.7</v>
      </c>
      <c r="H30" s="136">
        <v>3.4</v>
      </c>
      <c r="I30" s="136">
        <v>5.8</v>
      </c>
      <c r="J30" s="136">
        <v>8.1</v>
      </c>
    </row>
    <row r="31" spans="1:10">
      <c r="A31" s="144" t="s">
        <v>372</v>
      </c>
      <c r="B31" s="135">
        <v>3.7</v>
      </c>
      <c r="C31" s="136">
        <v>6.1</v>
      </c>
      <c r="D31" s="137">
        <v>8.4</v>
      </c>
      <c r="E31" s="135">
        <v>3.2</v>
      </c>
      <c r="F31" s="136">
        <v>5.4</v>
      </c>
      <c r="G31" s="137">
        <v>7.4</v>
      </c>
      <c r="H31" s="136">
        <v>3.5</v>
      </c>
      <c r="I31" s="136">
        <v>5.8</v>
      </c>
      <c r="J31" s="136">
        <v>7.9</v>
      </c>
    </row>
    <row r="32" spans="1:10">
      <c r="A32" s="144" t="s">
        <v>373</v>
      </c>
      <c r="B32" s="135">
        <v>3.4</v>
      </c>
      <c r="C32" s="136">
        <v>5.6</v>
      </c>
      <c r="D32" s="137">
        <v>7.6</v>
      </c>
      <c r="E32" s="135">
        <v>2.8</v>
      </c>
      <c r="F32" s="136">
        <v>4.5999999999999996</v>
      </c>
      <c r="G32" s="137">
        <v>6.2</v>
      </c>
      <c r="H32" s="136">
        <v>3.1</v>
      </c>
      <c r="I32" s="136">
        <v>5.0999999999999996</v>
      </c>
      <c r="J32" s="136">
        <v>6.9</v>
      </c>
    </row>
    <row r="33" spans="1:10">
      <c r="A33" s="144" t="s">
        <v>374</v>
      </c>
      <c r="B33" s="135">
        <v>2.9</v>
      </c>
      <c r="C33" s="136">
        <v>4.8</v>
      </c>
      <c r="D33" s="137">
        <v>6.6</v>
      </c>
      <c r="E33" s="135">
        <v>2.4</v>
      </c>
      <c r="F33" s="136">
        <v>3.9</v>
      </c>
      <c r="G33" s="137">
        <v>5.4</v>
      </c>
      <c r="H33" s="136">
        <v>2.7</v>
      </c>
      <c r="I33" s="136">
        <v>4.4000000000000004</v>
      </c>
      <c r="J33" s="136">
        <v>6</v>
      </c>
    </row>
    <row r="34" spans="1:10">
      <c r="A34" s="144" t="s">
        <v>375</v>
      </c>
      <c r="B34" s="135">
        <v>2.8</v>
      </c>
      <c r="C34" s="136">
        <v>4.5999999999999996</v>
      </c>
      <c r="D34" s="137">
        <v>6.4</v>
      </c>
      <c r="E34" s="135">
        <v>2.4</v>
      </c>
      <c r="F34" s="136">
        <v>3.9</v>
      </c>
      <c r="G34" s="137">
        <v>5.4</v>
      </c>
      <c r="H34" s="136">
        <v>2.6</v>
      </c>
      <c r="I34" s="136">
        <v>4.2</v>
      </c>
      <c r="J34" s="136">
        <v>5.9</v>
      </c>
    </row>
    <row r="35" spans="1:10">
      <c r="A35" s="144" t="s">
        <v>376</v>
      </c>
      <c r="B35" s="135">
        <v>2.9</v>
      </c>
      <c r="C35" s="136">
        <v>5</v>
      </c>
      <c r="D35" s="137">
        <v>7.1</v>
      </c>
      <c r="E35" s="135">
        <v>2.5</v>
      </c>
      <c r="F35" s="136">
        <v>4.3</v>
      </c>
      <c r="G35" s="137">
        <v>6.1</v>
      </c>
      <c r="H35" s="136">
        <v>2.7</v>
      </c>
      <c r="I35" s="136">
        <v>4.5999999999999996</v>
      </c>
      <c r="J35" s="136">
        <v>6.5</v>
      </c>
    </row>
    <row r="36" spans="1:10">
      <c r="A36" s="144" t="s">
        <v>377</v>
      </c>
      <c r="B36" s="135">
        <v>3.2</v>
      </c>
      <c r="C36" s="136">
        <v>5.8</v>
      </c>
      <c r="D36" s="137">
        <v>8.6999999999999993</v>
      </c>
      <c r="E36" s="135">
        <v>2.8</v>
      </c>
      <c r="F36" s="136">
        <v>4.9000000000000004</v>
      </c>
      <c r="G36" s="137">
        <v>7.3</v>
      </c>
      <c r="H36" s="136">
        <v>3</v>
      </c>
      <c r="I36" s="136">
        <v>5.3</v>
      </c>
      <c r="J36" s="136">
        <v>7.9</v>
      </c>
    </row>
    <row r="37" spans="1:10">
      <c r="A37" s="144" t="s">
        <v>378</v>
      </c>
      <c r="B37" s="135">
        <v>3.8</v>
      </c>
      <c r="C37" s="136">
        <v>7.4</v>
      </c>
      <c r="D37" s="137">
        <v>12.1</v>
      </c>
      <c r="E37" s="135">
        <v>2.9</v>
      </c>
      <c r="F37" s="136">
        <v>6</v>
      </c>
      <c r="G37" s="137">
        <v>10.1</v>
      </c>
      <c r="H37" s="136">
        <v>3.2</v>
      </c>
      <c r="I37" s="136">
        <v>6.5</v>
      </c>
      <c r="J37" s="136">
        <v>10.8</v>
      </c>
    </row>
    <row r="38" spans="1:10">
      <c r="A38" s="144" t="s">
        <v>285</v>
      </c>
      <c r="B38" s="135">
        <v>3.4</v>
      </c>
      <c r="C38" s="136">
        <v>5.8</v>
      </c>
      <c r="D38" s="137">
        <v>8</v>
      </c>
      <c r="E38" s="135">
        <v>3.3</v>
      </c>
      <c r="F38" s="136">
        <v>5.6</v>
      </c>
      <c r="G38" s="137">
        <v>7.7</v>
      </c>
      <c r="H38" s="136">
        <v>3.4</v>
      </c>
      <c r="I38" s="136">
        <v>5.7</v>
      </c>
      <c r="J38" s="136">
        <v>7.9</v>
      </c>
    </row>
    <row r="39" spans="1:10">
      <c r="A39" s="31" t="s">
        <v>379</v>
      </c>
      <c r="B39" s="149"/>
      <c r="C39" s="149"/>
      <c r="D39" s="150"/>
      <c r="E39" s="150"/>
      <c r="F39" s="150"/>
      <c r="G39" s="150"/>
      <c r="H39" s="150"/>
      <c r="I39" s="150"/>
      <c r="J39" s="150"/>
    </row>
  </sheetData>
  <pageMargins left="0.7" right="0.7" top="0.75" bottom="0.75" header="0.3" footer="0.3"/>
  <drawing r:id="rId1"/>
  <tableParts count="2">
    <tablePart r:id="rId2"/>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47613-A02D-4F46-A64E-0A8B403B03AB}">
  <dimension ref="A1:K76"/>
  <sheetViews>
    <sheetView zoomScaleNormal="100" workbookViewId="0"/>
  </sheetViews>
  <sheetFormatPr defaultColWidth="9.33203125" defaultRowHeight="13.5"/>
  <cols>
    <col min="1" max="1" width="17.6640625" style="25" customWidth="1"/>
    <col min="2" max="2" width="12.33203125" style="25" bestFit="1" customWidth="1"/>
    <col min="3" max="4" width="14.1640625" style="25" bestFit="1" customWidth="1"/>
    <col min="5" max="7" width="16" style="25" bestFit="1" customWidth="1"/>
    <col min="8" max="8" width="13.83203125" style="25" bestFit="1" customWidth="1"/>
    <col min="9" max="10" width="14.1640625" style="25" bestFit="1" customWidth="1"/>
    <col min="11" max="16384" width="9.33203125" style="25"/>
  </cols>
  <sheetData>
    <row r="1" spans="1:11">
      <c r="A1" s="77" t="s">
        <v>1063</v>
      </c>
    </row>
    <row r="2" spans="1:11" ht="17.25">
      <c r="A2" s="49" t="s">
        <v>590</v>
      </c>
    </row>
    <row r="3" spans="1:11" ht="17.25">
      <c r="A3" s="117" t="s">
        <v>591</v>
      </c>
    </row>
    <row r="4" spans="1:11" ht="30.95" customHeight="1">
      <c r="A4" s="100" t="s">
        <v>265</v>
      </c>
      <c r="B4" s="165" t="s">
        <v>514</v>
      </c>
      <c r="C4" s="166" t="s">
        <v>1101</v>
      </c>
      <c r="D4" s="167" t="s">
        <v>1102</v>
      </c>
      <c r="E4" s="165" t="s">
        <v>515</v>
      </c>
      <c r="F4" s="166" t="s">
        <v>1104</v>
      </c>
      <c r="G4" s="167" t="s">
        <v>1103</v>
      </c>
      <c r="H4" s="157" t="s">
        <v>516</v>
      </c>
      <c r="I4" s="157" t="s">
        <v>1105</v>
      </c>
      <c r="J4" s="157" t="s">
        <v>1106</v>
      </c>
      <c r="K4" s="134"/>
    </row>
    <row r="5" spans="1:11">
      <c r="A5" s="396" t="s">
        <v>423</v>
      </c>
      <c r="B5" s="99">
        <v>29899</v>
      </c>
      <c r="C5" s="100">
        <v>50822</v>
      </c>
      <c r="D5" s="101">
        <v>70635</v>
      </c>
      <c r="E5" s="99">
        <v>30153</v>
      </c>
      <c r="F5" s="100">
        <v>50628</v>
      </c>
      <c r="G5" s="101">
        <v>69672</v>
      </c>
      <c r="H5" s="100">
        <v>60052</v>
      </c>
      <c r="I5" s="100">
        <v>101450</v>
      </c>
      <c r="J5" s="100">
        <v>140307</v>
      </c>
    </row>
    <row r="6" spans="1:11">
      <c r="A6" s="396" t="s">
        <v>424</v>
      </c>
      <c r="B6" s="99">
        <v>4118</v>
      </c>
      <c r="C6" s="100">
        <v>6931</v>
      </c>
      <c r="D6" s="101">
        <v>9693</v>
      </c>
      <c r="E6" s="99">
        <v>4081</v>
      </c>
      <c r="F6" s="100">
        <v>6734</v>
      </c>
      <c r="G6" s="101">
        <v>9395</v>
      </c>
      <c r="H6" s="100">
        <v>8199</v>
      </c>
      <c r="I6" s="100">
        <v>13665</v>
      </c>
      <c r="J6" s="100">
        <v>19088</v>
      </c>
    </row>
    <row r="7" spans="1:11">
      <c r="A7" s="396" t="s">
        <v>425</v>
      </c>
      <c r="B7" s="99">
        <v>3396</v>
      </c>
      <c r="C7" s="100">
        <v>5706</v>
      </c>
      <c r="D7" s="101">
        <v>7958</v>
      </c>
      <c r="E7" s="99">
        <v>3302</v>
      </c>
      <c r="F7" s="100">
        <v>5450</v>
      </c>
      <c r="G7" s="101">
        <v>7618</v>
      </c>
      <c r="H7" s="100">
        <v>6698</v>
      </c>
      <c r="I7" s="100">
        <v>11156</v>
      </c>
      <c r="J7" s="100">
        <v>15576</v>
      </c>
    </row>
    <row r="8" spans="1:11">
      <c r="A8" s="396" t="s">
        <v>426</v>
      </c>
      <c r="B8" s="99">
        <v>7032</v>
      </c>
      <c r="C8" s="100">
        <v>12089</v>
      </c>
      <c r="D8" s="101">
        <v>16583</v>
      </c>
      <c r="E8" s="99">
        <v>6913</v>
      </c>
      <c r="F8" s="100">
        <v>11656</v>
      </c>
      <c r="G8" s="101">
        <v>15964</v>
      </c>
      <c r="H8" s="100">
        <v>13945</v>
      </c>
      <c r="I8" s="100">
        <v>23745</v>
      </c>
      <c r="J8" s="100">
        <v>32547</v>
      </c>
    </row>
    <row r="9" spans="1:11">
      <c r="A9" s="396" t="s">
        <v>427</v>
      </c>
      <c r="B9" s="99">
        <v>3073</v>
      </c>
      <c r="C9" s="100">
        <v>5464</v>
      </c>
      <c r="D9" s="101">
        <v>7909</v>
      </c>
      <c r="E9" s="99">
        <v>3081</v>
      </c>
      <c r="F9" s="100">
        <v>5325</v>
      </c>
      <c r="G9" s="101">
        <v>7480</v>
      </c>
      <c r="H9" s="100">
        <v>6154</v>
      </c>
      <c r="I9" s="100">
        <v>10789</v>
      </c>
      <c r="J9" s="100">
        <v>15389</v>
      </c>
    </row>
    <row r="10" spans="1:11">
      <c r="A10" s="396" t="s">
        <v>428</v>
      </c>
      <c r="B10" s="99">
        <v>2891</v>
      </c>
      <c r="C10" s="100">
        <v>4801</v>
      </c>
      <c r="D10" s="101">
        <v>6380</v>
      </c>
      <c r="E10" s="99">
        <v>2841</v>
      </c>
      <c r="F10" s="100">
        <v>4671</v>
      </c>
      <c r="G10" s="101">
        <v>6171</v>
      </c>
      <c r="H10" s="100">
        <v>5732</v>
      </c>
      <c r="I10" s="100">
        <v>9472</v>
      </c>
      <c r="J10" s="100">
        <v>12551</v>
      </c>
    </row>
    <row r="11" spans="1:11">
      <c r="A11" s="396" t="s">
        <v>429</v>
      </c>
      <c r="B11" s="99">
        <v>4084</v>
      </c>
      <c r="C11" s="100">
        <v>6909</v>
      </c>
      <c r="D11" s="101">
        <v>9396</v>
      </c>
      <c r="E11" s="99">
        <v>3844</v>
      </c>
      <c r="F11" s="100">
        <v>6467</v>
      </c>
      <c r="G11" s="101">
        <v>8812</v>
      </c>
      <c r="H11" s="100">
        <v>7928</v>
      </c>
      <c r="I11" s="100">
        <v>13376</v>
      </c>
      <c r="J11" s="100">
        <v>18208</v>
      </c>
    </row>
    <row r="12" spans="1:11">
      <c r="A12" s="396" t="s">
        <v>430</v>
      </c>
      <c r="B12" s="99">
        <v>1636</v>
      </c>
      <c r="C12" s="100">
        <v>2638</v>
      </c>
      <c r="D12" s="101">
        <v>3446</v>
      </c>
      <c r="E12" s="99">
        <v>1796</v>
      </c>
      <c r="F12" s="100">
        <v>2792</v>
      </c>
      <c r="G12" s="101">
        <v>3651</v>
      </c>
      <c r="H12" s="100">
        <v>3432</v>
      </c>
      <c r="I12" s="100">
        <v>5430</v>
      </c>
      <c r="J12" s="100">
        <v>7097</v>
      </c>
    </row>
    <row r="13" spans="1:11">
      <c r="A13" s="396" t="s">
        <v>431</v>
      </c>
      <c r="B13" s="99">
        <v>1581</v>
      </c>
      <c r="C13" s="100">
        <v>2711</v>
      </c>
      <c r="D13" s="101">
        <v>3825</v>
      </c>
      <c r="E13" s="99">
        <v>1568</v>
      </c>
      <c r="F13" s="100">
        <v>2635</v>
      </c>
      <c r="G13" s="101">
        <v>3680</v>
      </c>
      <c r="H13" s="100">
        <v>3149</v>
      </c>
      <c r="I13" s="100">
        <v>5346</v>
      </c>
      <c r="J13" s="100">
        <v>7505</v>
      </c>
    </row>
    <row r="14" spans="1:11">
      <c r="A14" s="396" t="s">
        <v>432</v>
      </c>
      <c r="B14" s="99">
        <v>15329</v>
      </c>
      <c r="C14" s="100">
        <v>25940</v>
      </c>
      <c r="D14" s="101">
        <v>36374</v>
      </c>
      <c r="E14" s="99">
        <v>15408</v>
      </c>
      <c r="F14" s="100">
        <v>25618</v>
      </c>
      <c r="G14" s="101">
        <v>35644</v>
      </c>
      <c r="H14" s="100">
        <v>30737</v>
      </c>
      <c r="I14" s="100">
        <v>51558</v>
      </c>
      <c r="J14" s="100">
        <v>72018</v>
      </c>
    </row>
    <row r="15" spans="1:11">
      <c r="A15" s="396" t="s">
        <v>433</v>
      </c>
      <c r="B15" s="99">
        <v>3034</v>
      </c>
      <c r="C15" s="100">
        <v>5185</v>
      </c>
      <c r="D15" s="101">
        <v>7427</v>
      </c>
      <c r="E15" s="99">
        <v>2732</v>
      </c>
      <c r="F15" s="100">
        <v>4839</v>
      </c>
      <c r="G15" s="101">
        <v>6937</v>
      </c>
      <c r="H15" s="100">
        <v>5766</v>
      </c>
      <c r="I15" s="100">
        <v>10024</v>
      </c>
      <c r="J15" s="100">
        <v>14364</v>
      </c>
    </row>
    <row r="16" spans="1:11">
      <c r="A16" s="396" t="s">
        <v>434</v>
      </c>
      <c r="B16" s="99">
        <v>15876</v>
      </c>
      <c r="C16" s="100">
        <v>27286</v>
      </c>
      <c r="D16" s="101">
        <v>38727</v>
      </c>
      <c r="E16" s="99">
        <v>15344</v>
      </c>
      <c r="F16" s="100">
        <v>25760</v>
      </c>
      <c r="G16" s="101">
        <v>36226</v>
      </c>
      <c r="H16" s="100">
        <v>31220</v>
      </c>
      <c r="I16" s="100">
        <v>53046</v>
      </c>
      <c r="J16" s="100">
        <v>74953</v>
      </c>
    </row>
    <row r="17" spans="1:10">
      <c r="A17" s="396" t="s">
        <v>435</v>
      </c>
      <c r="B17" s="99">
        <v>4339</v>
      </c>
      <c r="C17" s="100">
        <v>7288</v>
      </c>
      <c r="D17" s="101">
        <v>9687</v>
      </c>
      <c r="E17" s="99">
        <v>4735</v>
      </c>
      <c r="F17" s="100">
        <v>7863</v>
      </c>
      <c r="G17" s="101">
        <v>10243</v>
      </c>
      <c r="H17" s="100">
        <v>9074</v>
      </c>
      <c r="I17" s="100">
        <v>15151</v>
      </c>
      <c r="J17" s="100">
        <v>19930</v>
      </c>
    </row>
    <row r="18" spans="1:10">
      <c r="A18" s="396" t="s">
        <v>436</v>
      </c>
      <c r="B18" s="99">
        <v>3832</v>
      </c>
      <c r="C18" s="100">
        <v>6859</v>
      </c>
      <c r="D18" s="101">
        <v>9818</v>
      </c>
      <c r="E18" s="99">
        <v>4096</v>
      </c>
      <c r="F18" s="100">
        <v>6975</v>
      </c>
      <c r="G18" s="101">
        <v>9858</v>
      </c>
      <c r="H18" s="100">
        <v>7928</v>
      </c>
      <c r="I18" s="100">
        <v>13834</v>
      </c>
      <c r="J18" s="100">
        <v>19676</v>
      </c>
    </row>
    <row r="19" spans="1:10">
      <c r="A19" s="396" t="s">
        <v>437</v>
      </c>
      <c r="B19" s="99">
        <v>3076</v>
      </c>
      <c r="C19" s="100">
        <v>5305</v>
      </c>
      <c r="D19" s="101">
        <v>7467</v>
      </c>
      <c r="E19" s="99">
        <v>3084</v>
      </c>
      <c r="F19" s="100">
        <v>5215</v>
      </c>
      <c r="G19" s="101">
        <v>7424</v>
      </c>
      <c r="H19" s="100">
        <v>6160</v>
      </c>
      <c r="I19" s="100">
        <v>10520</v>
      </c>
      <c r="J19" s="100">
        <v>14891</v>
      </c>
    </row>
    <row r="20" spans="1:10">
      <c r="A20" s="396" t="s">
        <v>438</v>
      </c>
      <c r="B20" s="99">
        <v>4049</v>
      </c>
      <c r="C20" s="100">
        <v>7008</v>
      </c>
      <c r="D20" s="101">
        <v>9798</v>
      </c>
      <c r="E20" s="99">
        <v>3875</v>
      </c>
      <c r="F20" s="100">
        <v>6633</v>
      </c>
      <c r="G20" s="101">
        <v>9205</v>
      </c>
      <c r="H20" s="100">
        <v>7924</v>
      </c>
      <c r="I20" s="100">
        <v>13641</v>
      </c>
      <c r="J20" s="100">
        <v>19003</v>
      </c>
    </row>
    <row r="21" spans="1:10">
      <c r="A21" s="396" t="s">
        <v>439</v>
      </c>
      <c r="B21" s="99">
        <v>4854</v>
      </c>
      <c r="C21" s="100">
        <v>8392</v>
      </c>
      <c r="D21" s="101">
        <v>11835</v>
      </c>
      <c r="E21" s="99">
        <v>4846</v>
      </c>
      <c r="F21" s="100">
        <v>8211</v>
      </c>
      <c r="G21" s="101">
        <v>11428</v>
      </c>
      <c r="H21" s="100">
        <v>9700</v>
      </c>
      <c r="I21" s="100">
        <v>16603</v>
      </c>
      <c r="J21" s="100">
        <v>23263</v>
      </c>
    </row>
    <row r="22" spans="1:10">
      <c r="A22" s="396" t="s">
        <v>440</v>
      </c>
      <c r="B22" s="99">
        <v>3799</v>
      </c>
      <c r="C22" s="100">
        <v>6519</v>
      </c>
      <c r="D22" s="101">
        <v>9042</v>
      </c>
      <c r="E22" s="99">
        <v>3622</v>
      </c>
      <c r="F22" s="100">
        <v>6120</v>
      </c>
      <c r="G22" s="101">
        <v>8478</v>
      </c>
      <c r="H22" s="100">
        <v>7421</v>
      </c>
      <c r="I22" s="100">
        <v>12639</v>
      </c>
      <c r="J22" s="100">
        <v>17520</v>
      </c>
    </row>
    <row r="23" spans="1:10">
      <c r="A23" s="396" t="s">
        <v>441</v>
      </c>
      <c r="B23" s="99">
        <v>2106</v>
      </c>
      <c r="C23" s="100">
        <v>3467</v>
      </c>
      <c r="D23" s="101">
        <v>4832</v>
      </c>
      <c r="E23" s="99">
        <v>1996</v>
      </c>
      <c r="F23" s="100">
        <v>3303</v>
      </c>
      <c r="G23" s="101">
        <v>4505</v>
      </c>
      <c r="H23" s="100">
        <v>4102</v>
      </c>
      <c r="I23" s="100">
        <v>6770</v>
      </c>
      <c r="J23" s="100">
        <v>9337</v>
      </c>
    </row>
    <row r="24" spans="1:10">
      <c r="A24" s="396" t="s">
        <v>442</v>
      </c>
      <c r="B24" s="99">
        <v>5061</v>
      </c>
      <c r="C24" s="100">
        <v>8920</v>
      </c>
      <c r="D24" s="101">
        <v>12540</v>
      </c>
      <c r="E24" s="99">
        <v>5167</v>
      </c>
      <c r="F24" s="100">
        <v>9162</v>
      </c>
      <c r="G24" s="101">
        <v>12583</v>
      </c>
      <c r="H24" s="100">
        <v>10228</v>
      </c>
      <c r="I24" s="100">
        <v>18082</v>
      </c>
      <c r="J24" s="100">
        <v>25123</v>
      </c>
    </row>
    <row r="25" spans="1:10">
      <c r="A25" s="396" t="s">
        <v>443</v>
      </c>
      <c r="B25" s="99">
        <v>6124</v>
      </c>
      <c r="C25" s="100">
        <v>10314</v>
      </c>
      <c r="D25" s="101">
        <v>13893</v>
      </c>
      <c r="E25" s="99">
        <v>5969</v>
      </c>
      <c r="F25" s="100">
        <v>10014</v>
      </c>
      <c r="G25" s="101">
        <v>13327</v>
      </c>
      <c r="H25" s="100">
        <v>12093</v>
      </c>
      <c r="I25" s="100">
        <v>20328</v>
      </c>
      <c r="J25" s="100">
        <v>27220</v>
      </c>
    </row>
    <row r="26" spans="1:10">
      <c r="A26" s="396" t="s">
        <v>271</v>
      </c>
      <c r="B26" s="102">
        <v>129249</v>
      </c>
      <c r="C26" s="103">
        <v>220673</v>
      </c>
      <c r="D26" s="104">
        <v>307419</v>
      </c>
      <c r="E26" s="102">
        <v>128495</v>
      </c>
      <c r="F26" s="103">
        <v>216172</v>
      </c>
      <c r="G26" s="104">
        <v>298437</v>
      </c>
      <c r="H26" s="100">
        <v>257744</v>
      </c>
      <c r="I26" s="100">
        <v>436845</v>
      </c>
      <c r="J26" s="100">
        <v>605856</v>
      </c>
    </row>
    <row r="27" spans="1:10">
      <c r="A27" s="116" t="s">
        <v>379</v>
      </c>
      <c r="B27" s="100"/>
      <c r="C27" s="100"/>
      <c r="D27" s="100"/>
      <c r="E27" s="100"/>
      <c r="F27" s="100"/>
      <c r="G27" s="100"/>
      <c r="H27" s="100"/>
      <c r="I27" s="100"/>
      <c r="J27" s="100"/>
    </row>
    <row r="28" spans="1:10" ht="17.25">
      <c r="A28" s="49" t="s">
        <v>592</v>
      </c>
    </row>
    <row r="29" spans="1:10" ht="17.25">
      <c r="A29" s="117" t="s">
        <v>593</v>
      </c>
    </row>
    <row r="30" spans="1:10" ht="27.6" customHeight="1">
      <c r="A30" s="156" t="s">
        <v>265</v>
      </c>
      <c r="B30" s="156" t="s">
        <v>513</v>
      </c>
      <c r="C30" s="156" t="s">
        <v>1107</v>
      </c>
      <c r="D30" s="156" t="s">
        <v>1108</v>
      </c>
      <c r="E30" s="156" t="s">
        <v>588</v>
      </c>
      <c r="F30" s="156" t="s">
        <v>1155</v>
      </c>
      <c r="G30" s="156" t="s">
        <v>1156</v>
      </c>
      <c r="H30" s="156" t="s">
        <v>589</v>
      </c>
      <c r="I30" s="156" t="s">
        <v>1157</v>
      </c>
      <c r="J30" s="156" t="s">
        <v>1158</v>
      </c>
    </row>
    <row r="31" spans="1:10">
      <c r="A31" s="396" t="s">
        <v>423</v>
      </c>
      <c r="B31" s="135">
        <v>3.36</v>
      </c>
      <c r="C31" s="136">
        <v>5.7</v>
      </c>
      <c r="D31" s="137">
        <v>7.93</v>
      </c>
      <c r="E31" s="135">
        <v>3.31</v>
      </c>
      <c r="F31" s="136">
        <v>5.54</v>
      </c>
      <c r="G31" s="137">
        <v>7.62</v>
      </c>
      <c r="H31" s="136">
        <v>3.32</v>
      </c>
      <c r="I31" s="136">
        <v>5.61</v>
      </c>
      <c r="J31" s="136">
        <v>7.76</v>
      </c>
    </row>
    <row r="32" spans="1:10">
      <c r="A32" s="396" t="s">
        <v>424</v>
      </c>
      <c r="B32" s="135">
        <v>2.86</v>
      </c>
      <c r="C32" s="136">
        <v>4.84</v>
      </c>
      <c r="D32" s="137">
        <v>6.81</v>
      </c>
      <c r="E32" s="135">
        <v>2.79</v>
      </c>
      <c r="F32" s="136">
        <v>4.6100000000000003</v>
      </c>
      <c r="G32" s="137">
        <v>6.45</v>
      </c>
      <c r="H32" s="136">
        <v>2.82</v>
      </c>
      <c r="I32" s="136">
        <v>4.71</v>
      </c>
      <c r="J32" s="136">
        <v>6.61</v>
      </c>
    </row>
    <row r="33" spans="1:10">
      <c r="A33" s="396" t="s">
        <v>425</v>
      </c>
      <c r="B33" s="135">
        <v>3.17</v>
      </c>
      <c r="C33" s="136">
        <v>5.32</v>
      </c>
      <c r="D33" s="137">
        <v>7.43</v>
      </c>
      <c r="E33" s="135">
        <v>3.09</v>
      </c>
      <c r="F33" s="136">
        <v>5.09</v>
      </c>
      <c r="G33" s="137">
        <v>7.1</v>
      </c>
      <c r="H33" s="136">
        <v>3.12</v>
      </c>
      <c r="I33" s="136">
        <v>5.2</v>
      </c>
      <c r="J33" s="136">
        <v>7.25</v>
      </c>
    </row>
    <row r="34" spans="1:10">
      <c r="A34" s="396" t="s">
        <v>426</v>
      </c>
      <c r="B34" s="135">
        <v>4.0999999999999996</v>
      </c>
      <c r="C34" s="136">
        <v>7.06</v>
      </c>
      <c r="D34" s="137">
        <v>9.7100000000000009</v>
      </c>
      <c r="E34" s="135">
        <v>4.1100000000000003</v>
      </c>
      <c r="F34" s="136">
        <v>6.93</v>
      </c>
      <c r="G34" s="137">
        <v>9.48</v>
      </c>
      <c r="H34" s="136">
        <v>4.09</v>
      </c>
      <c r="I34" s="136">
        <v>6.97</v>
      </c>
      <c r="J34" s="136">
        <v>9.56</v>
      </c>
    </row>
    <row r="35" spans="1:10">
      <c r="A35" s="396" t="s">
        <v>427</v>
      </c>
      <c r="B35" s="135">
        <v>2.2999999999999998</v>
      </c>
      <c r="C35" s="136">
        <v>4.09</v>
      </c>
      <c r="D35" s="137">
        <v>5.93</v>
      </c>
      <c r="E35" s="135">
        <v>2.41</v>
      </c>
      <c r="F35" s="136">
        <v>4.16</v>
      </c>
      <c r="G35" s="137">
        <v>5.81</v>
      </c>
      <c r="H35" s="136">
        <v>2.34</v>
      </c>
      <c r="I35" s="136">
        <v>4.1100000000000003</v>
      </c>
      <c r="J35" s="136">
        <v>5.85</v>
      </c>
    </row>
    <row r="36" spans="1:10">
      <c r="A36" s="396" t="s">
        <v>428</v>
      </c>
      <c r="B36" s="135">
        <v>3.93</v>
      </c>
      <c r="C36" s="136">
        <v>6.53</v>
      </c>
      <c r="D36" s="137">
        <v>8.69</v>
      </c>
      <c r="E36" s="135">
        <v>4.04</v>
      </c>
      <c r="F36" s="136">
        <v>6.63</v>
      </c>
      <c r="G36" s="137">
        <v>8.7100000000000009</v>
      </c>
      <c r="H36" s="136">
        <v>3.97</v>
      </c>
      <c r="I36" s="136">
        <v>6.56</v>
      </c>
      <c r="J36" s="136">
        <v>8.68</v>
      </c>
    </row>
    <row r="37" spans="1:10">
      <c r="A37" s="396" t="s">
        <v>429</v>
      </c>
      <c r="B37" s="135">
        <v>4.46</v>
      </c>
      <c r="C37" s="136">
        <v>7.56</v>
      </c>
      <c r="D37" s="137">
        <v>10.29</v>
      </c>
      <c r="E37" s="135">
        <v>4.3099999999999996</v>
      </c>
      <c r="F37" s="136">
        <v>7.24</v>
      </c>
      <c r="G37" s="137">
        <v>9.82</v>
      </c>
      <c r="H37" s="136">
        <v>4.37</v>
      </c>
      <c r="I37" s="136">
        <v>7.38</v>
      </c>
      <c r="J37" s="136">
        <v>10.039999999999999</v>
      </c>
    </row>
    <row r="38" spans="1:10">
      <c r="A38" s="396" t="s">
        <v>430</v>
      </c>
      <c r="B38" s="135">
        <v>7.2</v>
      </c>
      <c r="C38" s="136">
        <v>11.62</v>
      </c>
      <c r="D38" s="137">
        <v>15.24</v>
      </c>
      <c r="E38" s="135">
        <v>7.79</v>
      </c>
      <c r="F38" s="136">
        <v>12.12</v>
      </c>
      <c r="G38" s="137">
        <v>15.87</v>
      </c>
      <c r="H38" s="136">
        <v>7.49</v>
      </c>
      <c r="I38" s="136">
        <v>11.86</v>
      </c>
      <c r="J38" s="136">
        <v>15.53</v>
      </c>
    </row>
    <row r="39" spans="1:10">
      <c r="A39" s="396" t="s">
        <v>431</v>
      </c>
      <c r="B39" s="135">
        <v>2.75</v>
      </c>
      <c r="C39" s="136">
        <v>4.72</v>
      </c>
      <c r="D39" s="137">
        <v>6.65</v>
      </c>
      <c r="E39" s="135">
        <v>2.88</v>
      </c>
      <c r="F39" s="136">
        <v>4.82</v>
      </c>
      <c r="G39" s="137">
        <v>6.66</v>
      </c>
      <c r="H39" s="136">
        <v>2.8</v>
      </c>
      <c r="I39" s="136">
        <v>4.75</v>
      </c>
      <c r="J39" s="136">
        <v>6.64</v>
      </c>
    </row>
    <row r="40" spans="1:10">
      <c r="A40" s="396" t="s">
        <v>432</v>
      </c>
      <c r="B40" s="135">
        <v>3.01</v>
      </c>
      <c r="C40" s="136">
        <v>5.0999999999999996</v>
      </c>
      <c r="D40" s="137">
        <v>7.17</v>
      </c>
      <c r="E40" s="135">
        <v>2.97</v>
      </c>
      <c r="F40" s="136">
        <v>4.93</v>
      </c>
      <c r="G40" s="137">
        <v>6.85</v>
      </c>
      <c r="H40" s="136">
        <v>2.99</v>
      </c>
      <c r="I40" s="136">
        <v>5.01</v>
      </c>
      <c r="J40" s="136">
        <v>7</v>
      </c>
    </row>
    <row r="41" spans="1:10">
      <c r="A41" s="396" t="s">
        <v>433</v>
      </c>
      <c r="B41" s="135">
        <v>2.4900000000000002</v>
      </c>
      <c r="C41" s="136">
        <v>4.26</v>
      </c>
      <c r="D41" s="137">
        <v>6.1</v>
      </c>
      <c r="E41" s="135">
        <v>2.29</v>
      </c>
      <c r="F41" s="136">
        <v>4.0199999999999996</v>
      </c>
      <c r="G41" s="137">
        <v>5.71</v>
      </c>
      <c r="H41" s="136">
        <v>2.38</v>
      </c>
      <c r="I41" s="136">
        <v>4.13</v>
      </c>
      <c r="J41" s="136">
        <v>5.89</v>
      </c>
    </row>
    <row r="42" spans="1:10">
      <c r="A42" s="396" t="s">
        <v>434</v>
      </c>
      <c r="B42" s="135">
        <v>2.4500000000000002</v>
      </c>
      <c r="C42" s="136">
        <v>4.22</v>
      </c>
      <c r="D42" s="137">
        <v>6</v>
      </c>
      <c r="E42" s="135">
        <v>2.39</v>
      </c>
      <c r="F42" s="136">
        <v>4</v>
      </c>
      <c r="G42" s="137">
        <v>5.62</v>
      </c>
      <c r="H42" s="136">
        <v>2.41</v>
      </c>
      <c r="I42" s="136">
        <v>4.0999999999999996</v>
      </c>
      <c r="J42" s="136">
        <v>5.8</v>
      </c>
    </row>
    <row r="43" spans="1:10">
      <c r="A43" s="396" t="s">
        <v>435</v>
      </c>
      <c r="B43" s="135">
        <v>4.16</v>
      </c>
      <c r="C43" s="136">
        <v>7</v>
      </c>
      <c r="D43" s="137">
        <v>9.33</v>
      </c>
      <c r="E43" s="135">
        <v>4.7</v>
      </c>
      <c r="F43" s="136">
        <v>7.79</v>
      </c>
      <c r="G43" s="137">
        <v>10.1</v>
      </c>
      <c r="H43" s="136">
        <v>4.41</v>
      </c>
      <c r="I43" s="136">
        <v>7.38</v>
      </c>
      <c r="J43" s="136">
        <v>9.69</v>
      </c>
    </row>
    <row r="44" spans="1:10">
      <c r="A44" s="396" t="s">
        <v>436</v>
      </c>
      <c r="B44" s="135">
        <v>3.45</v>
      </c>
      <c r="C44" s="136">
        <v>6.19</v>
      </c>
      <c r="D44" s="137">
        <v>8.89</v>
      </c>
      <c r="E44" s="135">
        <v>3.73</v>
      </c>
      <c r="F44" s="136">
        <v>6.37</v>
      </c>
      <c r="G44" s="137">
        <v>8.9700000000000006</v>
      </c>
      <c r="H44" s="136">
        <v>3.58</v>
      </c>
      <c r="I44" s="136">
        <v>6.26</v>
      </c>
      <c r="J44" s="136">
        <v>8.91</v>
      </c>
    </row>
    <row r="45" spans="1:10">
      <c r="A45" s="396" t="s">
        <v>437</v>
      </c>
      <c r="B45" s="135">
        <v>3.02</v>
      </c>
      <c r="C45" s="136">
        <v>5.21</v>
      </c>
      <c r="D45" s="137">
        <v>7.34</v>
      </c>
      <c r="E45" s="135">
        <v>3.08</v>
      </c>
      <c r="F45" s="136">
        <v>5.21</v>
      </c>
      <c r="G45" s="137">
        <v>7.38</v>
      </c>
      <c r="H45" s="136">
        <v>3.05</v>
      </c>
      <c r="I45" s="136">
        <v>5.2</v>
      </c>
      <c r="J45" s="136">
        <v>7.34</v>
      </c>
    </row>
    <row r="46" spans="1:10">
      <c r="A46" s="396" t="s">
        <v>438</v>
      </c>
      <c r="B46" s="135">
        <v>3.83</v>
      </c>
      <c r="C46" s="136">
        <v>6.62</v>
      </c>
      <c r="D46" s="137">
        <v>9.25</v>
      </c>
      <c r="E46" s="135">
        <v>3.85</v>
      </c>
      <c r="F46" s="136">
        <v>6.53</v>
      </c>
      <c r="G46" s="137">
        <v>8.99</v>
      </c>
      <c r="H46" s="136">
        <v>3.83</v>
      </c>
      <c r="I46" s="136">
        <v>6.56</v>
      </c>
      <c r="J46" s="136">
        <v>9.1</v>
      </c>
    </row>
    <row r="47" spans="1:10">
      <c r="A47" s="396" t="s">
        <v>439</v>
      </c>
      <c r="B47" s="135">
        <v>4.6100000000000003</v>
      </c>
      <c r="C47" s="136">
        <v>7.97</v>
      </c>
      <c r="D47" s="137">
        <v>11.24</v>
      </c>
      <c r="E47" s="135">
        <v>4.72</v>
      </c>
      <c r="F47" s="136">
        <v>8.01</v>
      </c>
      <c r="G47" s="137">
        <v>11.09</v>
      </c>
      <c r="H47" s="136">
        <v>4.6500000000000004</v>
      </c>
      <c r="I47" s="136">
        <v>7.97</v>
      </c>
      <c r="J47" s="136">
        <v>11.14</v>
      </c>
    </row>
    <row r="48" spans="1:10">
      <c r="A48" s="396" t="s">
        <v>440</v>
      </c>
      <c r="B48" s="135">
        <v>4.1900000000000004</v>
      </c>
      <c r="C48" s="136">
        <v>7.21</v>
      </c>
      <c r="D48" s="137">
        <v>10.01</v>
      </c>
      <c r="E48" s="135">
        <v>4.0999999999999996</v>
      </c>
      <c r="F48" s="136">
        <v>6.92</v>
      </c>
      <c r="G48" s="137">
        <v>9.5500000000000007</v>
      </c>
      <c r="H48" s="136">
        <v>4.13</v>
      </c>
      <c r="I48" s="136">
        <v>7.04</v>
      </c>
      <c r="J48" s="136">
        <v>9.75</v>
      </c>
    </row>
    <row r="49" spans="1:11">
      <c r="A49" s="396" t="s">
        <v>441</v>
      </c>
      <c r="B49" s="135">
        <v>4.21</v>
      </c>
      <c r="C49" s="136">
        <v>6.98</v>
      </c>
      <c r="D49" s="137">
        <v>9.7799999999999994</v>
      </c>
      <c r="E49" s="135">
        <v>4.08</v>
      </c>
      <c r="F49" s="136">
        <v>6.78</v>
      </c>
      <c r="G49" s="137">
        <v>9.25</v>
      </c>
      <c r="H49" s="136">
        <v>4.1399999999999997</v>
      </c>
      <c r="I49" s="136">
        <v>6.87</v>
      </c>
      <c r="J49" s="136">
        <v>9.5</v>
      </c>
    </row>
    <row r="50" spans="1:11">
      <c r="A50" s="396" t="s">
        <v>442</v>
      </c>
      <c r="B50" s="135">
        <v>4.93</v>
      </c>
      <c r="C50" s="136">
        <v>8.69</v>
      </c>
      <c r="D50" s="137">
        <v>12.25</v>
      </c>
      <c r="E50" s="135">
        <v>5.18</v>
      </c>
      <c r="F50" s="136">
        <v>9.19</v>
      </c>
      <c r="G50" s="137">
        <v>12.62</v>
      </c>
      <c r="H50" s="136">
        <v>5.03</v>
      </c>
      <c r="I50" s="136">
        <v>8.9</v>
      </c>
      <c r="J50" s="136">
        <v>12.39</v>
      </c>
    </row>
    <row r="51" spans="1:11">
      <c r="A51" s="396" t="s">
        <v>443</v>
      </c>
      <c r="B51" s="135">
        <v>6.39</v>
      </c>
      <c r="C51" s="136">
        <v>10.78</v>
      </c>
      <c r="D51" s="137">
        <v>14.56</v>
      </c>
      <c r="E51" s="135">
        <v>6.56</v>
      </c>
      <c r="F51" s="136">
        <v>11.03</v>
      </c>
      <c r="G51" s="137">
        <v>14.65</v>
      </c>
      <c r="H51" s="136">
        <v>6.44</v>
      </c>
      <c r="I51" s="136">
        <v>10.85</v>
      </c>
      <c r="J51" s="136">
        <v>14.54</v>
      </c>
    </row>
    <row r="52" spans="1:11">
      <c r="A52" s="396" t="s">
        <v>271</v>
      </c>
      <c r="B52" s="135">
        <v>3.37</v>
      </c>
      <c r="C52" s="136">
        <v>5.75</v>
      </c>
      <c r="D52" s="137">
        <v>8.0299999999999994</v>
      </c>
      <c r="E52" s="135">
        <v>3.35</v>
      </c>
      <c r="F52" s="136">
        <v>5.64</v>
      </c>
      <c r="G52" s="137">
        <v>7.77</v>
      </c>
      <c r="H52" s="136">
        <v>3.35</v>
      </c>
      <c r="I52" s="136">
        <v>5.68</v>
      </c>
      <c r="J52" s="136">
        <v>7.88</v>
      </c>
    </row>
    <row r="53" spans="1:11">
      <c r="A53" s="31" t="s">
        <v>379</v>
      </c>
    </row>
    <row r="54" spans="1:11">
      <c r="A54" s="25" t="s">
        <v>517</v>
      </c>
      <c r="B54" s="341">
        <v>2024</v>
      </c>
      <c r="C54" s="341">
        <v>2023</v>
      </c>
      <c r="D54" s="341">
        <v>2022</v>
      </c>
      <c r="E54" s="341">
        <v>2024</v>
      </c>
      <c r="F54" s="341">
        <v>2023</v>
      </c>
      <c r="G54" s="341">
        <v>2022</v>
      </c>
      <c r="H54" s="341">
        <v>2024</v>
      </c>
      <c r="I54" s="341">
        <v>2023</v>
      </c>
      <c r="J54" s="341">
        <v>2022</v>
      </c>
      <c r="K54" s="341"/>
    </row>
    <row r="55" spans="1:11">
      <c r="A55" s="341" t="s">
        <v>423</v>
      </c>
      <c r="B55" s="377">
        <f>B31</f>
        <v>3.36</v>
      </c>
      <c r="C55" s="377">
        <f>C31-B31</f>
        <v>2.3400000000000003</v>
      </c>
      <c r="D55" s="377">
        <f>D31-C31</f>
        <v>2.2299999999999995</v>
      </c>
      <c r="E55" s="377">
        <f>E31</f>
        <v>3.31</v>
      </c>
      <c r="F55" s="377">
        <f>F31-E31</f>
        <v>2.23</v>
      </c>
      <c r="G55" s="377">
        <f>G31-F31</f>
        <v>2.08</v>
      </c>
      <c r="H55" s="377">
        <f>H31</f>
        <v>3.32</v>
      </c>
      <c r="I55" s="377">
        <f>I31-H31</f>
        <v>2.2900000000000005</v>
      </c>
      <c r="J55" s="377">
        <f>J31-I31</f>
        <v>2.1499999999999995</v>
      </c>
      <c r="K55" s="341"/>
    </row>
    <row r="56" spans="1:11">
      <c r="A56" s="341" t="s">
        <v>424</v>
      </c>
      <c r="B56" s="377">
        <f t="shared" ref="B56:B76" si="0">B32</f>
        <v>2.86</v>
      </c>
      <c r="C56" s="377">
        <f t="shared" ref="C56:D71" si="1">C32-B32</f>
        <v>1.98</v>
      </c>
      <c r="D56" s="377">
        <f t="shared" si="1"/>
        <v>1.9699999999999998</v>
      </c>
      <c r="E56" s="377">
        <f t="shared" ref="E56:E76" si="2">E32</f>
        <v>2.79</v>
      </c>
      <c r="F56" s="377">
        <f t="shared" ref="F56:G71" si="3">F32-E32</f>
        <v>1.8200000000000003</v>
      </c>
      <c r="G56" s="377">
        <f t="shared" si="3"/>
        <v>1.8399999999999999</v>
      </c>
      <c r="H56" s="377">
        <f t="shared" ref="H56:H76" si="4">H32</f>
        <v>2.82</v>
      </c>
      <c r="I56" s="377">
        <f t="shared" ref="I56:J71" si="5">I32-H32</f>
        <v>1.8900000000000001</v>
      </c>
      <c r="J56" s="377">
        <f t="shared" si="5"/>
        <v>1.9000000000000004</v>
      </c>
      <c r="K56" s="341"/>
    </row>
    <row r="57" spans="1:11">
      <c r="A57" s="341" t="s">
        <v>425</v>
      </c>
      <c r="B57" s="377">
        <f t="shared" si="0"/>
        <v>3.17</v>
      </c>
      <c r="C57" s="377">
        <f t="shared" si="1"/>
        <v>2.1500000000000004</v>
      </c>
      <c r="D57" s="377">
        <f t="shared" si="1"/>
        <v>2.1099999999999994</v>
      </c>
      <c r="E57" s="377">
        <f t="shared" si="2"/>
        <v>3.09</v>
      </c>
      <c r="F57" s="377">
        <f t="shared" si="3"/>
        <v>2</v>
      </c>
      <c r="G57" s="377">
        <f t="shared" si="3"/>
        <v>2.0099999999999998</v>
      </c>
      <c r="H57" s="377">
        <f t="shared" si="4"/>
        <v>3.12</v>
      </c>
      <c r="I57" s="377">
        <f t="shared" si="5"/>
        <v>2.08</v>
      </c>
      <c r="J57" s="377">
        <f t="shared" si="5"/>
        <v>2.0499999999999998</v>
      </c>
      <c r="K57" s="341"/>
    </row>
    <row r="58" spans="1:11">
      <c r="A58" s="341" t="s">
        <v>426</v>
      </c>
      <c r="B58" s="377">
        <f t="shared" si="0"/>
        <v>4.0999999999999996</v>
      </c>
      <c r="C58" s="377">
        <f t="shared" si="1"/>
        <v>2.96</v>
      </c>
      <c r="D58" s="377">
        <f t="shared" si="1"/>
        <v>2.6500000000000012</v>
      </c>
      <c r="E58" s="377">
        <f t="shared" si="2"/>
        <v>4.1100000000000003</v>
      </c>
      <c r="F58" s="377">
        <f t="shared" si="3"/>
        <v>2.8199999999999994</v>
      </c>
      <c r="G58" s="377">
        <f t="shared" si="3"/>
        <v>2.5500000000000007</v>
      </c>
      <c r="H58" s="377">
        <f t="shared" si="4"/>
        <v>4.09</v>
      </c>
      <c r="I58" s="377">
        <f t="shared" si="5"/>
        <v>2.88</v>
      </c>
      <c r="J58" s="377">
        <f t="shared" si="5"/>
        <v>2.5900000000000007</v>
      </c>
      <c r="K58" s="341"/>
    </row>
    <row r="59" spans="1:11">
      <c r="A59" s="341" t="s">
        <v>427</v>
      </c>
      <c r="B59" s="377">
        <f t="shared" si="0"/>
        <v>2.2999999999999998</v>
      </c>
      <c r="C59" s="377">
        <f t="shared" si="1"/>
        <v>1.79</v>
      </c>
      <c r="D59" s="377">
        <f t="shared" si="1"/>
        <v>1.8399999999999999</v>
      </c>
      <c r="E59" s="377">
        <f t="shared" si="2"/>
        <v>2.41</v>
      </c>
      <c r="F59" s="377">
        <f t="shared" si="3"/>
        <v>1.75</v>
      </c>
      <c r="G59" s="377">
        <f t="shared" si="3"/>
        <v>1.6499999999999995</v>
      </c>
      <c r="H59" s="377">
        <f t="shared" si="4"/>
        <v>2.34</v>
      </c>
      <c r="I59" s="377">
        <f t="shared" si="5"/>
        <v>1.7700000000000005</v>
      </c>
      <c r="J59" s="377">
        <f t="shared" si="5"/>
        <v>1.7399999999999993</v>
      </c>
      <c r="K59" s="341"/>
    </row>
    <row r="60" spans="1:11">
      <c r="A60" s="341" t="s">
        <v>428</v>
      </c>
      <c r="B60" s="377">
        <f t="shared" si="0"/>
        <v>3.93</v>
      </c>
      <c r="C60" s="377">
        <f t="shared" si="1"/>
        <v>2.6</v>
      </c>
      <c r="D60" s="377">
        <f t="shared" si="1"/>
        <v>2.1599999999999993</v>
      </c>
      <c r="E60" s="377">
        <f t="shared" si="2"/>
        <v>4.04</v>
      </c>
      <c r="F60" s="377">
        <f t="shared" si="3"/>
        <v>2.59</v>
      </c>
      <c r="G60" s="377">
        <f t="shared" si="3"/>
        <v>2.080000000000001</v>
      </c>
      <c r="H60" s="377">
        <f t="shared" si="4"/>
        <v>3.97</v>
      </c>
      <c r="I60" s="377">
        <f t="shared" si="5"/>
        <v>2.5899999999999994</v>
      </c>
      <c r="J60" s="377">
        <f t="shared" si="5"/>
        <v>2.12</v>
      </c>
      <c r="K60" s="341"/>
    </row>
    <row r="61" spans="1:11">
      <c r="A61" s="341" t="s">
        <v>429</v>
      </c>
      <c r="B61" s="377">
        <f t="shared" si="0"/>
        <v>4.46</v>
      </c>
      <c r="C61" s="377">
        <f t="shared" si="1"/>
        <v>3.0999999999999996</v>
      </c>
      <c r="D61" s="377">
        <f t="shared" si="1"/>
        <v>2.7299999999999995</v>
      </c>
      <c r="E61" s="377">
        <f t="shared" si="2"/>
        <v>4.3099999999999996</v>
      </c>
      <c r="F61" s="377">
        <f t="shared" si="3"/>
        <v>2.9300000000000006</v>
      </c>
      <c r="G61" s="377">
        <f t="shared" si="3"/>
        <v>2.58</v>
      </c>
      <c r="H61" s="377">
        <f t="shared" si="4"/>
        <v>4.37</v>
      </c>
      <c r="I61" s="377">
        <f t="shared" si="5"/>
        <v>3.01</v>
      </c>
      <c r="J61" s="377">
        <f t="shared" si="5"/>
        <v>2.6599999999999993</v>
      </c>
      <c r="K61" s="341"/>
    </row>
    <row r="62" spans="1:11">
      <c r="A62" s="341" t="s">
        <v>430</v>
      </c>
      <c r="B62" s="377">
        <f t="shared" si="0"/>
        <v>7.2</v>
      </c>
      <c r="C62" s="377">
        <f t="shared" si="1"/>
        <v>4.419999999999999</v>
      </c>
      <c r="D62" s="377">
        <f t="shared" si="1"/>
        <v>3.620000000000001</v>
      </c>
      <c r="E62" s="377">
        <f t="shared" si="2"/>
        <v>7.79</v>
      </c>
      <c r="F62" s="377">
        <f t="shared" si="3"/>
        <v>4.3299999999999992</v>
      </c>
      <c r="G62" s="377">
        <f t="shared" si="3"/>
        <v>3.75</v>
      </c>
      <c r="H62" s="377">
        <f t="shared" si="4"/>
        <v>7.49</v>
      </c>
      <c r="I62" s="377">
        <f t="shared" si="5"/>
        <v>4.3699999999999992</v>
      </c>
      <c r="J62" s="377">
        <f t="shared" si="5"/>
        <v>3.67</v>
      </c>
      <c r="K62" s="341"/>
    </row>
    <row r="63" spans="1:11">
      <c r="A63" s="341" t="s">
        <v>431</v>
      </c>
      <c r="B63" s="377">
        <f t="shared" si="0"/>
        <v>2.75</v>
      </c>
      <c r="C63" s="377">
        <f t="shared" si="1"/>
        <v>1.9699999999999998</v>
      </c>
      <c r="D63" s="377">
        <f t="shared" si="1"/>
        <v>1.9300000000000006</v>
      </c>
      <c r="E63" s="377">
        <f t="shared" si="2"/>
        <v>2.88</v>
      </c>
      <c r="F63" s="377">
        <f t="shared" si="3"/>
        <v>1.9400000000000004</v>
      </c>
      <c r="G63" s="377">
        <f t="shared" si="3"/>
        <v>1.8399999999999999</v>
      </c>
      <c r="H63" s="377">
        <f t="shared" si="4"/>
        <v>2.8</v>
      </c>
      <c r="I63" s="377">
        <f t="shared" si="5"/>
        <v>1.9500000000000002</v>
      </c>
      <c r="J63" s="377">
        <f t="shared" si="5"/>
        <v>1.8899999999999997</v>
      </c>
      <c r="K63" s="341"/>
    </row>
    <row r="64" spans="1:11">
      <c r="A64" s="341" t="s">
        <v>432</v>
      </c>
      <c r="B64" s="377">
        <f t="shared" si="0"/>
        <v>3.01</v>
      </c>
      <c r="C64" s="377">
        <f t="shared" si="1"/>
        <v>2.09</v>
      </c>
      <c r="D64" s="377">
        <f t="shared" si="1"/>
        <v>2.0700000000000003</v>
      </c>
      <c r="E64" s="377">
        <f t="shared" si="2"/>
        <v>2.97</v>
      </c>
      <c r="F64" s="377">
        <f t="shared" si="3"/>
        <v>1.9599999999999995</v>
      </c>
      <c r="G64" s="377">
        <f t="shared" si="3"/>
        <v>1.92</v>
      </c>
      <c r="H64" s="377">
        <f t="shared" si="4"/>
        <v>2.99</v>
      </c>
      <c r="I64" s="377">
        <f t="shared" si="5"/>
        <v>2.0199999999999996</v>
      </c>
      <c r="J64" s="377">
        <f t="shared" si="5"/>
        <v>1.9900000000000002</v>
      </c>
      <c r="K64" s="341"/>
    </row>
    <row r="65" spans="1:11">
      <c r="A65" s="341" t="s">
        <v>433</v>
      </c>
      <c r="B65" s="377">
        <f t="shared" si="0"/>
        <v>2.4900000000000002</v>
      </c>
      <c r="C65" s="377">
        <f t="shared" si="1"/>
        <v>1.7699999999999996</v>
      </c>
      <c r="D65" s="377">
        <f t="shared" si="1"/>
        <v>1.8399999999999999</v>
      </c>
      <c r="E65" s="377">
        <f t="shared" si="2"/>
        <v>2.29</v>
      </c>
      <c r="F65" s="377">
        <f t="shared" si="3"/>
        <v>1.7299999999999995</v>
      </c>
      <c r="G65" s="377">
        <f t="shared" si="3"/>
        <v>1.6900000000000004</v>
      </c>
      <c r="H65" s="377">
        <f t="shared" si="4"/>
        <v>2.38</v>
      </c>
      <c r="I65" s="377">
        <f t="shared" si="5"/>
        <v>1.75</v>
      </c>
      <c r="J65" s="377">
        <f t="shared" si="5"/>
        <v>1.7599999999999998</v>
      </c>
      <c r="K65" s="341"/>
    </row>
    <row r="66" spans="1:11">
      <c r="A66" s="341" t="s">
        <v>434</v>
      </c>
      <c r="B66" s="377">
        <f t="shared" si="0"/>
        <v>2.4500000000000002</v>
      </c>
      <c r="C66" s="377">
        <f t="shared" si="1"/>
        <v>1.7699999999999996</v>
      </c>
      <c r="D66" s="377">
        <f t="shared" si="1"/>
        <v>1.7800000000000002</v>
      </c>
      <c r="E66" s="377">
        <f t="shared" si="2"/>
        <v>2.39</v>
      </c>
      <c r="F66" s="377">
        <f t="shared" si="3"/>
        <v>1.6099999999999999</v>
      </c>
      <c r="G66" s="377">
        <f t="shared" si="3"/>
        <v>1.62</v>
      </c>
      <c r="H66" s="377">
        <f t="shared" si="4"/>
        <v>2.41</v>
      </c>
      <c r="I66" s="377">
        <f t="shared" si="5"/>
        <v>1.6899999999999995</v>
      </c>
      <c r="J66" s="377">
        <f t="shared" si="5"/>
        <v>1.7000000000000002</v>
      </c>
      <c r="K66" s="341"/>
    </row>
    <row r="67" spans="1:11">
      <c r="A67" s="341" t="s">
        <v>435</v>
      </c>
      <c r="B67" s="377">
        <f t="shared" si="0"/>
        <v>4.16</v>
      </c>
      <c r="C67" s="377">
        <f t="shared" si="1"/>
        <v>2.84</v>
      </c>
      <c r="D67" s="377">
        <f t="shared" si="1"/>
        <v>2.33</v>
      </c>
      <c r="E67" s="377">
        <f t="shared" si="2"/>
        <v>4.7</v>
      </c>
      <c r="F67" s="377">
        <f t="shared" si="3"/>
        <v>3.09</v>
      </c>
      <c r="G67" s="377">
        <f t="shared" si="3"/>
        <v>2.3099999999999996</v>
      </c>
      <c r="H67" s="377">
        <f t="shared" si="4"/>
        <v>4.41</v>
      </c>
      <c r="I67" s="377">
        <f t="shared" si="5"/>
        <v>2.9699999999999998</v>
      </c>
      <c r="J67" s="377">
        <f t="shared" si="5"/>
        <v>2.3099999999999996</v>
      </c>
      <c r="K67" s="341"/>
    </row>
    <row r="68" spans="1:11">
      <c r="A68" s="341" t="s">
        <v>436</v>
      </c>
      <c r="B68" s="377">
        <f t="shared" si="0"/>
        <v>3.45</v>
      </c>
      <c r="C68" s="377">
        <f t="shared" si="1"/>
        <v>2.74</v>
      </c>
      <c r="D68" s="377">
        <f t="shared" si="1"/>
        <v>2.7</v>
      </c>
      <c r="E68" s="377">
        <f t="shared" si="2"/>
        <v>3.73</v>
      </c>
      <c r="F68" s="377">
        <f t="shared" si="3"/>
        <v>2.64</v>
      </c>
      <c r="G68" s="377">
        <f t="shared" si="3"/>
        <v>2.6000000000000005</v>
      </c>
      <c r="H68" s="377">
        <f t="shared" si="4"/>
        <v>3.58</v>
      </c>
      <c r="I68" s="377">
        <f t="shared" si="5"/>
        <v>2.6799999999999997</v>
      </c>
      <c r="J68" s="377">
        <f t="shared" si="5"/>
        <v>2.6500000000000004</v>
      </c>
      <c r="K68" s="341"/>
    </row>
    <row r="69" spans="1:11">
      <c r="A69" s="341" t="s">
        <v>437</v>
      </c>
      <c r="B69" s="377">
        <f t="shared" si="0"/>
        <v>3.02</v>
      </c>
      <c r="C69" s="377">
        <f t="shared" si="1"/>
        <v>2.19</v>
      </c>
      <c r="D69" s="377">
        <f t="shared" si="1"/>
        <v>2.13</v>
      </c>
      <c r="E69" s="377">
        <f t="shared" si="2"/>
        <v>3.08</v>
      </c>
      <c r="F69" s="377">
        <f t="shared" si="3"/>
        <v>2.13</v>
      </c>
      <c r="G69" s="377">
        <f t="shared" si="3"/>
        <v>2.17</v>
      </c>
      <c r="H69" s="377">
        <f t="shared" si="4"/>
        <v>3.05</v>
      </c>
      <c r="I69" s="377">
        <f t="shared" si="5"/>
        <v>2.1500000000000004</v>
      </c>
      <c r="J69" s="377">
        <f t="shared" si="5"/>
        <v>2.1399999999999997</v>
      </c>
      <c r="K69" s="341"/>
    </row>
    <row r="70" spans="1:11">
      <c r="A70" s="341" t="s">
        <v>438</v>
      </c>
      <c r="B70" s="377">
        <f t="shared" si="0"/>
        <v>3.83</v>
      </c>
      <c r="C70" s="377">
        <f t="shared" si="1"/>
        <v>2.79</v>
      </c>
      <c r="D70" s="377">
        <f t="shared" si="1"/>
        <v>2.63</v>
      </c>
      <c r="E70" s="377">
        <f t="shared" si="2"/>
        <v>3.85</v>
      </c>
      <c r="F70" s="377">
        <f t="shared" si="3"/>
        <v>2.68</v>
      </c>
      <c r="G70" s="377">
        <f t="shared" si="3"/>
        <v>2.46</v>
      </c>
      <c r="H70" s="377">
        <f t="shared" si="4"/>
        <v>3.83</v>
      </c>
      <c r="I70" s="377">
        <f t="shared" si="5"/>
        <v>2.7299999999999995</v>
      </c>
      <c r="J70" s="377">
        <f t="shared" si="5"/>
        <v>2.54</v>
      </c>
      <c r="K70" s="341"/>
    </row>
    <row r="71" spans="1:11">
      <c r="A71" s="341" t="s">
        <v>439</v>
      </c>
      <c r="B71" s="377">
        <f t="shared" si="0"/>
        <v>4.6100000000000003</v>
      </c>
      <c r="C71" s="377">
        <f t="shared" si="1"/>
        <v>3.3599999999999994</v>
      </c>
      <c r="D71" s="377">
        <f t="shared" si="1"/>
        <v>3.2700000000000005</v>
      </c>
      <c r="E71" s="377">
        <f t="shared" si="2"/>
        <v>4.72</v>
      </c>
      <c r="F71" s="377">
        <f t="shared" si="3"/>
        <v>3.29</v>
      </c>
      <c r="G71" s="377">
        <f t="shared" si="3"/>
        <v>3.08</v>
      </c>
      <c r="H71" s="377">
        <f t="shared" si="4"/>
        <v>4.6500000000000004</v>
      </c>
      <c r="I71" s="377">
        <f t="shared" si="5"/>
        <v>3.3199999999999994</v>
      </c>
      <c r="J71" s="377">
        <f t="shared" si="5"/>
        <v>3.1700000000000008</v>
      </c>
      <c r="K71" s="341"/>
    </row>
    <row r="72" spans="1:11">
      <c r="A72" s="341" t="s">
        <v>440</v>
      </c>
      <c r="B72" s="377">
        <f t="shared" si="0"/>
        <v>4.1900000000000004</v>
      </c>
      <c r="C72" s="377">
        <f t="shared" ref="C72:D76" si="6">C48-B48</f>
        <v>3.0199999999999996</v>
      </c>
      <c r="D72" s="377">
        <f t="shared" si="6"/>
        <v>2.8</v>
      </c>
      <c r="E72" s="377">
        <f t="shared" si="2"/>
        <v>4.0999999999999996</v>
      </c>
      <c r="F72" s="377">
        <f t="shared" ref="F72:G76" si="7">F48-E48</f>
        <v>2.8200000000000003</v>
      </c>
      <c r="G72" s="377">
        <f t="shared" si="7"/>
        <v>2.6300000000000008</v>
      </c>
      <c r="H72" s="377">
        <f t="shared" si="4"/>
        <v>4.13</v>
      </c>
      <c r="I72" s="377">
        <f t="shared" ref="I72:J76" si="8">I48-H48</f>
        <v>2.91</v>
      </c>
      <c r="J72" s="377">
        <f t="shared" si="8"/>
        <v>2.71</v>
      </c>
      <c r="K72" s="341"/>
    </row>
    <row r="73" spans="1:11">
      <c r="A73" s="341" t="s">
        <v>441</v>
      </c>
      <c r="B73" s="377">
        <f t="shared" si="0"/>
        <v>4.21</v>
      </c>
      <c r="C73" s="377">
        <f t="shared" si="6"/>
        <v>2.7700000000000005</v>
      </c>
      <c r="D73" s="377">
        <f t="shared" si="6"/>
        <v>2.7999999999999989</v>
      </c>
      <c r="E73" s="377">
        <f t="shared" si="2"/>
        <v>4.08</v>
      </c>
      <c r="F73" s="377">
        <f t="shared" si="7"/>
        <v>2.7</v>
      </c>
      <c r="G73" s="377">
        <f t="shared" si="7"/>
        <v>2.4699999999999998</v>
      </c>
      <c r="H73" s="377">
        <f t="shared" si="4"/>
        <v>4.1399999999999997</v>
      </c>
      <c r="I73" s="377">
        <f t="shared" si="8"/>
        <v>2.7300000000000004</v>
      </c>
      <c r="J73" s="377">
        <f t="shared" si="8"/>
        <v>2.63</v>
      </c>
      <c r="K73" s="341"/>
    </row>
    <row r="74" spans="1:11">
      <c r="A74" s="341" t="s">
        <v>442</v>
      </c>
      <c r="B74" s="377">
        <f t="shared" si="0"/>
        <v>4.93</v>
      </c>
      <c r="C74" s="377">
        <f t="shared" si="6"/>
        <v>3.76</v>
      </c>
      <c r="D74" s="377">
        <f t="shared" si="6"/>
        <v>3.5600000000000005</v>
      </c>
      <c r="E74" s="377">
        <f t="shared" si="2"/>
        <v>5.18</v>
      </c>
      <c r="F74" s="377">
        <f t="shared" si="7"/>
        <v>4.01</v>
      </c>
      <c r="G74" s="377">
        <f t="shared" si="7"/>
        <v>3.4299999999999997</v>
      </c>
      <c r="H74" s="377">
        <f t="shared" si="4"/>
        <v>5.03</v>
      </c>
      <c r="I74" s="377">
        <f t="shared" si="8"/>
        <v>3.87</v>
      </c>
      <c r="J74" s="377">
        <f t="shared" si="8"/>
        <v>3.49</v>
      </c>
      <c r="K74" s="341"/>
    </row>
    <row r="75" spans="1:11">
      <c r="A75" s="341" t="s">
        <v>443</v>
      </c>
      <c r="B75" s="377">
        <f t="shared" si="0"/>
        <v>6.39</v>
      </c>
      <c r="C75" s="377">
        <f t="shared" si="6"/>
        <v>4.3899999999999997</v>
      </c>
      <c r="D75" s="377">
        <f t="shared" si="6"/>
        <v>3.7800000000000011</v>
      </c>
      <c r="E75" s="377">
        <f t="shared" si="2"/>
        <v>6.56</v>
      </c>
      <c r="F75" s="377">
        <f t="shared" si="7"/>
        <v>4.47</v>
      </c>
      <c r="G75" s="377">
        <f t="shared" si="7"/>
        <v>3.620000000000001</v>
      </c>
      <c r="H75" s="377">
        <f t="shared" si="4"/>
        <v>6.44</v>
      </c>
      <c r="I75" s="377">
        <f t="shared" si="8"/>
        <v>4.4099999999999993</v>
      </c>
      <c r="J75" s="377">
        <f t="shared" si="8"/>
        <v>3.6899999999999995</v>
      </c>
      <c r="K75" s="341"/>
    </row>
    <row r="76" spans="1:11">
      <c r="A76" s="341" t="s">
        <v>271</v>
      </c>
      <c r="B76" s="377">
        <f t="shared" si="0"/>
        <v>3.37</v>
      </c>
      <c r="C76" s="377">
        <f t="shared" si="6"/>
        <v>2.38</v>
      </c>
      <c r="D76" s="377">
        <f t="shared" si="6"/>
        <v>2.2799999999999994</v>
      </c>
      <c r="E76" s="377">
        <f t="shared" si="2"/>
        <v>3.35</v>
      </c>
      <c r="F76" s="377">
        <f t="shared" si="7"/>
        <v>2.2899999999999996</v>
      </c>
      <c r="G76" s="377">
        <f t="shared" si="7"/>
        <v>2.13</v>
      </c>
      <c r="H76" s="377">
        <f t="shared" si="4"/>
        <v>3.35</v>
      </c>
      <c r="I76" s="377">
        <f t="shared" si="8"/>
        <v>2.3299999999999996</v>
      </c>
      <c r="J76" s="377">
        <f t="shared" si="8"/>
        <v>2.2000000000000002</v>
      </c>
      <c r="K76" s="341"/>
    </row>
  </sheetData>
  <pageMargins left="0.7" right="0.7" top="0.75" bottom="0.75" header="0.3" footer="0.3"/>
  <drawing r:id="rId1"/>
  <tableParts count="2">
    <tablePart r:id="rId2"/>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1133A-4EDE-4345-A19A-48A068A9F35B}">
  <dimension ref="A1:J14"/>
  <sheetViews>
    <sheetView zoomScaleNormal="100" workbookViewId="0"/>
  </sheetViews>
  <sheetFormatPr defaultColWidth="9.33203125" defaultRowHeight="13.5"/>
  <cols>
    <col min="1" max="1" width="19.1640625" style="25" customWidth="1"/>
    <col min="2" max="2" width="12.33203125" style="25" bestFit="1" customWidth="1"/>
    <col min="3" max="4" width="14.1640625" style="25" bestFit="1" customWidth="1"/>
    <col min="5" max="7" width="16" style="25" bestFit="1" customWidth="1"/>
    <col min="8" max="8" width="13.83203125" style="25" bestFit="1" customWidth="1"/>
    <col min="9" max="10" width="14.1640625" style="25" bestFit="1" customWidth="1"/>
    <col min="11" max="16384" width="9.33203125" style="25"/>
  </cols>
  <sheetData>
    <row r="1" spans="1:10">
      <c r="A1" s="77" t="s">
        <v>1065</v>
      </c>
    </row>
    <row r="2" spans="1:10" ht="17.25">
      <c r="A2" s="49" t="s">
        <v>594</v>
      </c>
    </row>
    <row r="3" spans="1:10" ht="17.25">
      <c r="A3" s="117" t="s">
        <v>595</v>
      </c>
    </row>
    <row r="4" spans="1:10" ht="32.450000000000003" customHeight="1">
      <c r="A4" s="145" t="s">
        <v>463</v>
      </c>
      <c r="B4" s="269" t="s">
        <v>513</v>
      </c>
      <c r="C4" s="270" t="s">
        <v>1107</v>
      </c>
      <c r="D4" s="271" t="s">
        <v>1108</v>
      </c>
      <c r="E4" s="269" t="s">
        <v>511</v>
      </c>
      <c r="F4" s="270" t="s">
        <v>1109</v>
      </c>
      <c r="G4" s="271" t="s">
        <v>1110</v>
      </c>
      <c r="H4" s="145" t="s">
        <v>512</v>
      </c>
      <c r="I4" s="145" t="s">
        <v>1111</v>
      </c>
      <c r="J4" s="145" t="s">
        <v>1112</v>
      </c>
    </row>
    <row r="5" spans="1:10">
      <c r="A5" s="144" t="s">
        <v>464</v>
      </c>
      <c r="B5" s="272">
        <v>4.8</v>
      </c>
      <c r="C5" s="141">
        <v>8.1999999999999993</v>
      </c>
      <c r="D5" s="273">
        <v>11.5</v>
      </c>
      <c r="E5" s="272">
        <v>5.3</v>
      </c>
      <c r="F5" s="141">
        <v>9.1</v>
      </c>
      <c r="G5" s="273">
        <v>12.8</v>
      </c>
      <c r="H5" s="141">
        <v>5</v>
      </c>
      <c r="I5" s="141">
        <v>8.6</v>
      </c>
      <c r="J5" s="141">
        <v>12</v>
      </c>
    </row>
    <row r="6" spans="1:10">
      <c r="A6" s="144" t="s">
        <v>465</v>
      </c>
      <c r="B6" s="174">
        <v>3.5</v>
      </c>
      <c r="C6" s="143">
        <v>6.1</v>
      </c>
      <c r="D6" s="175">
        <v>8.5</v>
      </c>
      <c r="E6" s="174">
        <v>3.6</v>
      </c>
      <c r="F6" s="143">
        <v>6.1</v>
      </c>
      <c r="G6" s="175">
        <v>8.4</v>
      </c>
      <c r="H6" s="143">
        <v>3.6</v>
      </c>
      <c r="I6" s="143">
        <v>6.1</v>
      </c>
      <c r="J6" s="143">
        <v>8.4</v>
      </c>
    </row>
    <row r="7" spans="1:10" ht="27">
      <c r="A7" s="144" t="s">
        <v>466</v>
      </c>
      <c r="B7" s="174">
        <v>3</v>
      </c>
      <c r="C7" s="143">
        <v>5.2</v>
      </c>
      <c r="D7" s="175">
        <v>7.3</v>
      </c>
      <c r="E7" s="174">
        <v>2.9</v>
      </c>
      <c r="F7" s="143">
        <v>4.9000000000000004</v>
      </c>
      <c r="G7" s="175">
        <v>6.8</v>
      </c>
      <c r="H7" s="143">
        <v>3</v>
      </c>
      <c r="I7" s="143">
        <v>5</v>
      </c>
      <c r="J7" s="143">
        <v>7</v>
      </c>
    </row>
    <row r="8" spans="1:10" ht="27">
      <c r="A8" s="144" t="s">
        <v>520</v>
      </c>
      <c r="B8" s="176">
        <v>2.6</v>
      </c>
      <c r="C8" s="177">
        <v>4.4000000000000004</v>
      </c>
      <c r="D8" s="178">
        <v>6.1</v>
      </c>
      <c r="E8" s="176">
        <v>2.4</v>
      </c>
      <c r="F8" s="177">
        <v>4</v>
      </c>
      <c r="G8" s="178">
        <v>5.5</v>
      </c>
      <c r="H8" s="143">
        <v>2.5</v>
      </c>
      <c r="I8" s="143">
        <v>4.2</v>
      </c>
      <c r="J8" s="143">
        <v>5.8</v>
      </c>
    </row>
    <row r="9" spans="1:10">
      <c r="A9" s="31" t="s">
        <v>521</v>
      </c>
      <c r="B9" s="100"/>
      <c r="C9" s="100"/>
      <c r="D9" s="100"/>
      <c r="E9" s="100"/>
      <c r="F9" s="100"/>
      <c r="G9" s="100"/>
      <c r="H9" s="100"/>
      <c r="I9" s="100"/>
      <c r="J9" s="100"/>
    </row>
    <row r="10" spans="1:10">
      <c r="A10" s="25" t="s">
        <v>1064</v>
      </c>
      <c r="B10" s="25" t="s">
        <v>267</v>
      </c>
      <c r="C10" s="25" t="s">
        <v>261</v>
      </c>
    </row>
    <row r="11" spans="1:10">
      <c r="A11" s="25" t="s">
        <v>464</v>
      </c>
      <c r="B11" s="154">
        <f>D5</f>
        <v>11.5</v>
      </c>
      <c r="C11" s="154">
        <f>G5</f>
        <v>12.8</v>
      </c>
    </row>
    <row r="12" spans="1:10">
      <c r="A12" s="25" t="s">
        <v>465</v>
      </c>
      <c r="B12" s="154">
        <f t="shared" ref="B12:B14" si="0">D6</f>
        <v>8.5</v>
      </c>
      <c r="C12" s="154">
        <f t="shared" ref="C12:C14" si="1">G6</f>
        <v>8.4</v>
      </c>
    </row>
    <row r="13" spans="1:10">
      <c r="A13" s="25" t="s">
        <v>466</v>
      </c>
      <c r="B13" s="154">
        <f t="shared" si="0"/>
        <v>7.3</v>
      </c>
      <c r="C13" s="154">
        <f t="shared" si="1"/>
        <v>6.8</v>
      </c>
    </row>
    <row r="14" spans="1:10">
      <c r="A14" s="25" t="s">
        <v>467</v>
      </c>
      <c r="B14" s="154">
        <f t="shared" si="0"/>
        <v>6.1</v>
      </c>
      <c r="C14" s="154">
        <f t="shared" si="1"/>
        <v>5.5</v>
      </c>
    </row>
  </sheetData>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F8F3A-E74F-489C-AB53-179C08119BCA}">
  <dimension ref="A1:G46"/>
  <sheetViews>
    <sheetView zoomScaleNormal="100" workbookViewId="0"/>
  </sheetViews>
  <sheetFormatPr defaultColWidth="9.33203125" defaultRowHeight="13.5"/>
  <cols>
    <col min="1" max="1" width="17.5" style="25" customWidth="1"/>
    <col min="2" max="2" width="16.33203125" style="25" bestFit="1" customWidth="1"/>
    <col min="3" max="3" width="15.1640625" style="25" bestFit="1" customWidth="1"/>
    <col min="4" max="4" width="19.83203125" style="25" bestFit="1" customWidth="1"/>
    <col min="5" max="5" width="18.83203125" style="25" bestFit="1" customWidth="1"/>
    <col min="6" max="6" width="17.83203125" style="25" bestFit="1" customWidth="1"/>
    <col min="7" max="7" width="16.83203125" style="25" bestFit="1" customWidth="1"/>
    <col min="8" max="16384" width="9.33203125" style="25"/>
  </cols>
  <sheetData>
    <row r="1" spans="1:7">
      <c r="A1" s="77" t="s">
        <v>1066</v>
      </c>
    </row>
    <row r="2" spans="1:7" ht="17.25">
      <c r="A2" s="49" t="s">
        <v>596</v>
      </c>
    </row>
    <row r="3" spans="1:7" ht="17.25">
      <c r="A3" s="117" t="s">
        <v>597</v>
      </c>
    </row>
    <row r="4" spans="1:7" ht="15">
      <c r="A4" s="155" t="s">
        <v>385</v>
      </c>
      <c r="B4" s="274" t="s">
        <v>524</v>
      </c>
      <c r="C4" s="274" t="s">
        <v>525</v>
      </c>
      <c r="D4" s="274" t="s">
        <v>526</v>
      </c>
      <c r="E4" s="274" t="s">
        <v>527</v>
      </c>
      <c r="F4" s="274" t="s">
        <v>528</v>
      </c>
      <c r="G4" s="274" t="s">
        <v>529</v>
      </c>
    </row>
    <row r="5" spans="1:7">
      <c r="A5" s="144" t="s">
        <v>380</v>
      </c>
      <c r="B5" s="135">
        <v>64.400000000000006</v>
      </c>
      <c r="C5" s="137">
        <v>35.6</v>
      </c>
      <c r="D5" s="135">
        <v>64.599999999999994</v>
      </c>
      <c r="E5" s="137">
        <v>35.4</v>
      </c>
      <c r="F5" s="136">
        <v>64.5</v>
      </c>
      <c r="G5" s="136">
        <v>35.5</v>
      </c>
    </row>
    <row r="6" spans="1:7">
      <c r="A6" s="144" t="s">
        <v>366</v>
      </c>
      <c r="B6" s="135">
        <v>48.7</v>
      </c>
      <c r="C6" s="137">
        <v>51.3</v>
      </c>
      <c r="D6" s="135">
        <v>51.3</v>
      </c>
      <c r="E6" s="137">
        <v>48.7</v>
      </c>
      <c r="F6" s="136">
        <v>50</v>
      </c>
      <c r="G6" s="136">
        <v>50</v>
      </c>
    </row>
    <row r="7" spans="1:7">
      <c r="A7" s="144" t="s">
        <v>367</v>
      </c>
      <c r="B7" s="135">
        <v>46.9</v>
      </c>
      <c r="C7" s="137">
        <v>53.1</v>
      </c>
      <c r="D7" s="135">
        <v>48.7</v>
      </c>
      <c r="E7" s="137">
        <v>51.3</v>
      </c>
      <c r="F7" s="136">
        <v>47.8</v>
      </c>
      <c r="G7" s="136">
        <v>52.2</v>
      </c>
    </row>
    <row r="8" spans="1:7">
      <c r="A8" s="144" t="s">
        <v>368</v>
      </c>
      <c r="B8" s="135">
        <v>45.8</v>
      </c>
      <c r="C8" s="137">
        <v>54.2</v>
      </c>
      <c r="D8" s="135">
        <v>48</v>
      </c>
      <c r="E8" s="137">
        <v>52</v>
      </c>
      <c r="F8" s="136">
        <v>46.9</v>
      </c>
      <c r="G8" s="136">
        <v>53.1</v>
      </c>
    </row>
    <row r="9" spans="1:7">
      <c r="A9" s="144" t="s">
        <v>369</v>
      </c>
      <c r="B9" s="135">
        <v>47.2</v>
      </c>
      <c r="C9" s="137">
        <v>52.8</v>
      </c>
      <c r="D9" s="135">
        <v>48.7</v>
      </c>
      <c r="E9" s="137">
        <v>51.3</v>
      </c>
      <c r="F9" s="136">
        <v>48</v>
      </c>
      <c r="G9" s="136">
        <v>52</v>
      </c>
    </row>
    <row r="10" spans="1:7">
      <c r="A10" s="144" t="s">
        <v>370</v>
      </c>
      <c r="B10" s="135">
        <v>50.1</v>
      </c>
      <c r="C10" s="137">
        <v>49.9</v>
      </c>
      <c r="D10" s="135">
        <v>49.7</v>
      </c>
      <c r="E10" s="137">
        <v>50.3</v>
      </c>
      <c r="F10" s="136">
        <v>49.9</v>
      </c>
      <c r="G10" s="136">
        <v>50.1</v>
      </c>
    </row>
    <row r="11" spans="1:7">
      <c r="A11" s="144" t="s">
        <v>371</v>
      </c>
      <c r="B11" s="135">
        <v>51.9</v>
      </c>
      <c r="C11" s="137">
        <v>48.1</v>
      </c>
      <c r="D11" s="135">
        <v>50.9</v>
      </c>
      <c r="E11" s="137">
        <v>49.1</v>
      </c>
      <c r="F11" s="136">
        <v>51.4</v>
      </c>
      <c r="G11" s="136">
        <v>48.6</v>
      </c>
    </row>
    <row r="12" spans="1:7">
      <c r="A12" s="144" t="s">
        <v>372</v>
      </c>
      <c r="B12" s="135">
        <v>53</v>
      </c>
      <c r="C12" s="137">
        <v>47</v>
      </c>
      <c r="D12" s="135">
        <v>50.8</v>
      </c>
      <c r="E12" s="137">
        <v>49.2</v>
      </c>
      <c r="F12" s="136">
        <v>52</v>
      </c>
      <c r="G12" s="136">
        <v>48</v>
      </c>
    </row>
    <row r="13" spans="1:7">
      <c r="A13" s="144" t="s">
        <v>373</v>
      </c>
      <c r="B13" s="135">
        <v>53</v>
      </c>
      <c r="C13" s="137">
        <v>47</v>
      </c>
      <c r="D13" s="135">
        <v>51.4</v>
      </c>
      <c r="E13" s="137">
        <v>48.6</v>
      </c>
      <c r="F13" s="136">
        <v>52.3</v>
      </c>
      <c r="G13" s="136">
        <v>47.7</v>
      </c>
    </row>
    <row r="14" spans="1:7">
      <c r="A14" s="144" t="s">
        <v>374</v>
      </c>
      <c r="B14" s="135">
        <v>54.8</v>
      </c>
      <c r="C14" s="137">
        <v>45.2</v>
      </c>
      <c r="D14" s="135">
        <v>51.1</v>
      </c>
      <c r="E14" s="137">
        <v>48.9</v>
      </c>
      <c r="F14" s="136">
        <v>53.1</v>
      </c>
      <c r="G14" s="136">
        <v>46.9</v>
      </c>
    </row>
    <row r="15" spans="1:7">
      <c r="A15" s="144" t="s">
        <v>375</v>
      </c>
      <c r="B15" s="135">
        <v>54.2</v>
      </c>
      <c r="C15" s="137">
        <v>45.8</v>
      </c>
      <c r="D15" s="135">
        <v>52.3</v>
      </c>
      <c r="E15" s="137">
        <v>47.7</v>
      </c>
      <c r="F15" s="136">
        <v>53.3</v>
      </c>
      <c r="G15" s="136">
        <v>46.7</v>
      </c>
    </row>
    <row r="16" spans="1:7">
      <c r="A16" s="144" t="s">
        <v>376</v>
      </c>
      <c r="B16" s="135">
        <v>53.5</v>
      </c>
      <c r="C16" s="137">
        <v>46.5</v>
      </c>
      <c r="D16" s="135">
        <v>53.1</v>
      </c>
      <c r="E16" s="137">
        <v>46.9</v>
      </c>
      <c r="F16" s="136">
        <v>53.3</v>
      </c>
      <c r="G16" s="136">
        <v>46.7</v>
      </c>
    </row>
    <row r="17" spans="1:7">
      <c r="A17" s="144" t="s">
        <v>377</v>
      </c>
      <c r="B17" s="135">
        <v>54.3</v>
      </c>
      <c r="C17" s="137">
        <v>45.7</v>
      </c>
      <c r="D17" s="135">
        <v>54.3</v>
      </c>
      <c r="E17" s="137">
        <v>45.7</v>
      </c>
      <c r="F17" s="136">
        <v>54.3</v>
      </c>
      <c r="G17" s="136">
        <v>45.7</v>
      </c>
    </row>
    <row r="18" spans="1:7">
      <c r="A18" s="144" t="s">
        <v>378</v>
      </c>
      <c r="B18" s="135">
        <v>54</v>
      </c>
      <c r="C18" s="137">
        <v>46</v>
      </c>
      <c r="D18" s="135">
        <v>52.5</v>
      </c>
      <c r="E18" s="137">
        <v>47.5</v>
      </c>
      <c r="F18" s="136">
        <v>53.1</v>
      </c>
      <c r="G18" s="136">
        <v>46.9</v>
      </c>
    </row>
    <row r="19" spans="1:7">
      <c r="A19" s="144" t="s">
        <v>285</v>
      </c>
      <c r="B19" s="135">
        <v>52</v>
      </c>
      <c r="C19" s="137">
        <v>48</v>
      </c>
      <c r="D19" s="135">
        <v>52.2</v>
      </c>
      <c r="E19" s="137">
        <v>47.8</v>
      </c>
      <c r="F19" s="136">
        <v>52.1</v>
      </c>
      <c r="G19" s="136">
        <v>47.9</v>
      </c>
    </row>
    <row r="20" spans="1:7">
      <c r="A20" s="31" t="s">
        <v>379</v>
      </c>
      <c r="B20" s="2"/>
      <c r="C20" s="2"/>
      <c r="D20" s="2"/>
      <c r="E20" s="2"/>
      <c r="F20" s="2"/>
      <c r="G20" s="2"/>
    </row>
    <row r="21" spans="1:7" ht="17.25">
      <c r="A21" s="49" t="s">
        <v>598</v>
      </c>
    </row>
    <row r="22" spans="1:7" ht="17.25">
      <c r="A22" s="117" t="s">
        <v>599</v>
      </c>
    </row>
    <row r="23" spans="1:7" ht="15">
      <c r="A23" s="155" t="s">
        <v>265</v>
      </c>
      <c r="B23" s="274" t="s">
        <v>524</v>
      </c>
      <c r="C23" s="274" t="s">
        <v>525</v>
      </c>
      <c r="D23" s="274" t="s">
        <v>526</v>
      </c>
      <c r="E23" s="274" t="s">
        <v>527</v>
      </c>
      <c r="F23" s="274" t="s">
        <v>528</v>
      </c>
      <c r="G23" s="274" t="s">
        <v>529</v>
      </c>
    </row>
    <row r="24" spans="1:7">
      <c r="A24" s="396" t="s">
        <v>423</v>
      </c>
      <c r="B24" s="135">
        <v>31.5</v>
      </c>
      <c r="C24" s="137">
        <v>68.5</v>
      </c>
      <c r="D24" s="135">
        <v>32.200000000000003</v>
      </c>
      <c r="E24" s="137">
        <v>67.8</v>
      </c>
      <c r="F24" s="136">
        <v>31.9</v>
      </c>
      <c r="G24" s="136">
        <v>68.099999999999994</v>
      </c>
    </row>
    <row r="25" spans="1:7">
      <c r="A25" s="396" t="s">
        <v>424</v>
      </c>
      <c r="B25" s="135">
        <v>49.2</v>
      </c>
      <c r="C25" s="137">
        <v>50.8</v>
      </c>
      <c r="D25" s="135">
        <v>49.4</v>
      </c>
      <c r="E25" s="137">
        <v>50.6</v>
      </c>
      <c r="F25" s="136">
        <v>49.3</v>
      </c>
      <c r="G25" s="136">
        <v>50.7</v>
      </c>
    </row>
    <row r="26" spans="1:7">
      <c r="A26" s="396" t="s">
        <v>425</v>
      </c>
      <c r="B26" s="135">
        <v>55.4</v>
      </c>
      <c r="C26" s="137">
        <v>44.6</v>
      </c>
      <c r="D26" s="135">
        <v>57.4</v>
      </c>
      <c r="E26" s="137">
        <v>42.6</v>
      </c>
      <c r="F26" s="136">
        <v>56.3</v>
      </c>
      <c r="G26" s="136">
        <v>43.7</v>
      </c>
    </row>
    <row r="27" spans="1:7">
      <c r="A27" s="396" t="s">
        <v>426</v>
      </c>
      <c r="B27" s="135">
        <v>65.5</v>
      </c>
      <c r="C27" s="137">
        <v>34.5</v>
      </c>
      <c r="D27" s="135">
        <v>66.099999999999994</v>
      </c>
      <c r="E27" s="137">
        <v>33.9</v>
      </c>
      <c r="F27" s="136">
        <v>65.8</v>
      </c>
      <c r="G27" s="136">
        <v>34.200000000000003</v>
      </c>
    </row>
    <row r="28" spans="1:7">
      <c r="A28" s="396" t="s">
        <v>427</v>
      </c>
      <c r="B28" s="135">
        <v>59</v>
      </c>
      <c r="C28" s="137">
        <v>41</v>
      </c>
      <c r="D28" s="135">
        <v>61.8</v>
      </c>
      <c r="E28" s="137">
        <v>38.200000000000003</v>
      </c>
      <c r="F28" s="136">
        <v>60.4</v>
      </c>
      <c r="G28" s="136">
        <v>39.6</v>
      </c>
    </row>
    <row r="29" spans="1:7">
      <c r="A29" s="396" t="s">
        <v>428</v>
      </c>
      <c r="B29" s="135">
        <v>65.8</v>
      </c>
      <c r="C29" s="137">
        <v>34.200000000000003</v>
      </c>
      <c r="D29" s="135">
        <v>67.8</v>
      </c>
      <c r="E29" s="137">
        <v>32.200000000000003</v>
      </c>
      <c r="F29" s="136">
        <v>66.8</v>
      </c>
      <c r="G29" s="136">
        <v>33.200000000000003</v>
      </c>
    </row>
    <row r="30" spans="1:7">
      <c r="A30" s="396" t="s">
        <v>429</v>
      </c>
      <c r="B30" s="135">
        <v>75.400000000000006</v>
      </c>
      <c r="C30" s="137">
        <v>24.6</v>
      </c>
      <c r="D30" s="135">
        <v>74.099999999999994</v>
      </c>
      <c r="E30" s="137">
        <v>25.9</v>
      </c>
      <c r="F30" s="136">
        <v>74.8</v>
      </c>
      <c r="G30" s="136">
        <v>25.2</v>
      </c>
    </row>
    <row r="31" spans="1:7">
      <c r="A31" s="396" t="s">
        <v>430</v>
      </c>
      <c r="B31" s="135">
        <v>80.2</v>
      </c>
      <c r="C31" s="137">
        <v>19.8</v>
      </c>
      <c r="D31" s="135">
        <v>78.2</v>
      </c>
      <c r="E31" s="137">
        <v>21.8</v>
      </c>
      <c r="F31" s="136">
        <v>79.2</v>
      </c>
      <c r="G31" s="136">
        <v>20.8</v>
      </c>
    </row>
    <row r="32" spans="1:7">
      <c r="A32" s="396" t="s">
        <v>431</v>
      </c>
      <c r="B32" s="135">
        <v>57.8</v>
      </c>
      <c r="C32" s="137">
        <v>42.2</v>
      </c>
      <c r="D32" s="135">
        <v>53.9</v>
      </c>
      <c r="E32" s="137">
        <v>46.1</v>
      </c>
      <c r="F32" s="136">
        <v>55.9</v>
      </c>
      <c r="G32" s="136">
        <v>44.1</v>
      </c>
    </row>
    <row r="33" spans="1:7">
      <c r="A33" s="396" t="s">
        <v>432</v>
      </c>
      <c r="B33" s="135">
        <v>34.9</v>
      </c>
      <c r="C33" s="137">
        <v>65.099999999999994</v>
      </c>
      <c r="D33" s="135">
        <v>35.1</v>
      </c>
      <c r="E33" s="137">
        <v>64.900000000000006</v>
      </c>
      <c r="F33" s="136">
        <v>35</v>
      </c>
      <c r="G33" s="136">
        <v>65</v>
      </c>
    </row>
    <row r="34" spans="1:7">
      <c r="A34" s="396" t="s">
        <v>433</v>
      </c>
      <c r="B34" s="135">
        <v>46.6</v>
      </c>
      <c r="C34" s="137">
        <v>53.4</v>
      </c>
      <c r="D34" s="135">
        <v>45.2</v>
      </c>
      <c r="E34" s="137">
        <v>54.8</v>
      </c>
      <c r="F34" s="136">
        <v>45.9</v>
      </c>
      <c r="G34" s="136">
        <v>54.1</v>
      </c>
    </row>
    <row r="35" spans="1:7">
      <c r="A35" s="396" t="s">
        <v>434</v>
      </c>
      <c r="B35" s="135">
        <v>49.3</v>
      </c>
      <c r="C35" s="137">
        <v>50.7</v>
      </c>
      <c r="D35" s="135">
        <v>48.9</v>
      </c>
      <c r="E35" s="137">
        <v>51.1</v>
      </c>
      <c r="F35" s="136">
        <v>49.1</v>
      </c>
      <c r="G35" s="136">
        <v>50.9</v>
      </c>
    </row>
    <row r="36" spans="1:7">
      <c r="A36" s="396" t="s">
        <v>435</v>
      </c>
      <c r="B36" s="135">
        <v>75.5</v>
      </c>
      <c r="C36" s="137">
        <v>24.5</v>
      </c>
      <c r="D36" s="135">
        <v>76.099999999999994</v>
      </c>
      <c r="E36" s="137">
        <v>23.9</v>
      </c>
      <c r="F36" s="136">
        <v>75.8</v>
      </c>
      <c r="G36" s="136">
        <v>24.2</v>
      </c>
    </row>
    <row r="37" spans="1:7">
      <c r="A37" s="396" t="s">
        <v>436</v>
      </c>
      <c r="B37" s="135">
        <v>62.5</v>
      </c>
      <c r="C37" s="137">
        <v>37.5</v>
      </c>
      <c r="D37" s="135">
        <v>63.9</v>
      </c>
      <c r="E37" s="137">
        <v>36.1</v>
      </c>
      <c r="F37" s="136">
        <v>63.2</v>
      </c>
      <c r="G37" s="136">
        <v>36.799999999999997</v>
      </c>
    </row>
    <row r="38" spans="1:7">
      <c r="A38" s="396" t="s">
        <v>437</v>
      </c>
      <c r="B38" s="135">
        <v>49.3</v>
      </c>
      <c r="C38" s="137">
        <v>50.7</v>
      </c>
      <c r="D38" s="135">
        <v>50.2</v>
      </c>
      <c r="E38" s="137">
        <v>49.8</v>
      </c>
      <c r="F38" s="136">
        <v>49.8</v>
      </c>
      <c r="G38" s="136">
        <v>50.2</v>
      </c>
    </row>
    <row r="39" spans="1:7">
      <c r="A39" s="396" t="s">
        <v>438</v>
      </c>
      <c r="B39" s="135">
        <v>60.4</v>
      </c>
      <c r="C39" s="137">
        <v>39.6</v>
      </c>
      <c r="D39" s="135">
        <v>60.8</v>
      </c>
      <c r="E39" s="137">
        <v>39.200000000000003</v>
      </c>
      <c r="F39" s="136">
        <v>60.6</v>
      </c>
      <c r="G39" s="136">
        <v>39.4</v>
      </c>
    </row>
    <row r="40" spans="1:7">
      <c r="A40" s="396" t="s">
        <v>439</v>
      </c>
      <c r="B40" s="135">
        <v>76.3</v>
      </c>
      <c r="C40" s="137">
        <v>23.7</v>
      </c>
      <c r="D40" s="135">
        <v>76.2</v>
      </c>
      <c r="E40" s="137">
        <v>23.8</v>
      </c>
      <c r="F40" s="136">
        <v>76.3</v>
      </c>
      <c r="G40" s="136">
        <v>23.7</v>
      </c>
    </row>
    <row r="41" spans="1:7">
      <c r="A41" s="396" t="s">
        <v>440</v>
      </c>
      <c r="B41" s="135">
        <v>66.7</v>
      </c>
      <c r="C41" s="137">
        <v>33.299999999999997</v>
      </c>
      <c r="D41" s="135">
        <v>65.7</v>
      </c>
      <c r="E41" s="137">
        <v>34.299999999999997</v>
      </c>
      <c r="F41" s="136">
        <v>66.2</v>
      </c>
      <c r="G41" s="136">
        <v>33.799999999999997</v>
      </c>
    </row>
    <row r="42" spans="1:7">
      <c r="A42" s="396" t="s">
        <v>441</v>
      </c>
      <c r="B42" s="135">
        <v>67</v>
      </c>
      <c r="C42" s="137">
        <v>33</v>
      </c>
      <c r="D42" s="135">
        <v>66.099999999999994</v>
      </c>
      <c r="E42" s="137">
        <v>33.9</v>
      </c>
      <c r="F42" s="136">
        <v>66.5</v>
      </c>
      <c r="G42" s="136">
        <v>33.5</v>
      </c>
    </row>
    <row r="43" spans="1:7">
      <c r="A43" s="396" t="s">
        <v>442</v>
      </c>
      <c r="B43" s="135">
        <v>74.400000000000006</v>
      </c>
      <c r="C43" s="137">
        <v>25.6</v>
      </c>
      <c r="D43" s="135">
        <v>76.900000000000006</v>
      </c>
      <c r="E43" s="137">
        <v>23.1</v>
      </c>
      <c r="F43" s="136">
        <v>75.7</v>
      </c>
      <c r="G43" s="136">
        <v>24.3</v>
      </c>
    </row>
    <row r="44" spans="1:7">
      <c r="A44" s="396" t="s">
        <v>443</v>
      </c>
      <c r="B44" s="135">
        <v>73.599999999999994</v>
      </c>
      <c r="C44" s="137">
        <v>26.4</v>
      </c>
      <c r="D44" s="135">
        <v>71.599999999999994</v>
      </c>
      <c r="E44" s="137">
        <v>28.4</v>
      </c>
      <c r="F44" s="136">
        <v>72.599999999999994</v>
      </c>
      <c r="G44" s="136">
        <v>27.4</v>
      </c>
    </row>
    <row r="45" spans="1:7">
      <c r="A45" s="396" t="s">
        <v>271</v>
      </c>
      <c r="B45" s="135">
        <v>52</v>
      </c>
      <c r="C45" s="137">
        <v>48</v>
      </c>
      <c r="D45" s="135">
        <v>52.2</v>
      </c>
      <c r="E45" s="137">
        <v>47.8</v>
      </c>
      <c r="F45" s="136">
        <v>52.1</v>
      </c>
      <c r="G45" s="136">
        <v>47.9</v>
      </c>
    </row>
    <row r="46" spans="1:7">
      <c r="A46" s="31" t="s">
        <v>379</v>
      </c>
    </row>
  </sheetData>
  <pageMargins left="0.7" right="0.7" top="0.75" bottom="0.75" header="0.3" footer="0.3"/>
  <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dimension ref="A1:R31"/>
  <sheetViews>
    <sheetView zoomScaleNormal="100" workbookViewId="0"/>
  </sheetViews>
  <sheetFormatPr defaultColWidth="9.33203125" defaultRowHeight="13.5" customHeight="1"/>
  <cols>
    <col min="1" max="1" width="29.5" style="3" customWidth="1"/>
    <col min="2" max="2" width="23" style="3" customWidth="1"/>
    <col min="3" max="3" width="13.5" style="3" customWidth="1"/>
    <col min="4" max="4" width="20.5" style="3" bestFit="1" customWidth="1"/>
    <col min="5" max="16" width="8.1640625" style="3" customWidth="1"/>
    <col min="17" max="16384" width="9.33203125" style="3"/>
  </cols>
  <sheetData>
    <row r="1" spans="1:18" ht="46.9" customHeight="1">
      <c r="A1" s="50" t="s">
        <v>23</v>
      </c>
    </row>
    <row r="2" spans="1:18" ht="17.25" customHeight="1">
      <c r="A2" s="32" t="s">
        <v>101</v>
      </c>
      <c r="B2" s="33"/>
      <c r="C2" s="4"/>
      <c r="D2" s="4"/>
      <c r="E2" s="4"/>
      <c r="F2" s="4"/>
      <c r="G2" s="4"/>
      <c r="H2" s="4"/>
      <c r="I2" s="4"/>
      <c r="J2" s="4"/>
      <c r="K2" s="5"/>
    </row>
    <row r="3" spans="1:18" ht="17.25" customHeight="1">
      <c r="A3" s="26" t="s">
        <v>24</v>
      </c>
      <c r="B3" s="390"/>
      <c r="C3" s="6"/>
      <c r="D3" s="6"/>
      <c r="E3" s="6"/>
      <c r="F3" s="6"/>
      <c r="G3" s="7"/>
      <c r="H3" s="7"/>
      <c r="I3" s="4"/>
      <c r="J3" s="4"/>
      <c r="K3" s="5"/>
    </row>
    <row r="4" spans="1:18" ht="17.25" customHeight="1">
      <c r="A4" s="34" t="s">
        <v>25</v>
      </c>
      <c r="B4" s="390"/>
      <c r="C4" s="6"/>
      <c r="D4" s="6"/>
      <c r="E4" s="6"/>
      <c r="F4" s="8"/>
      <c r="G4" s="7"/>
      <c r="H4" s="7"/>
      <c r="I4" s="4"/>
      <c r="J4" s="4"/>
      <c r="K4" s="5"/>
    </row>
    <row r="5" spans="1:18" ht="15">
      <c r="A5" s="36" t="s">
        <v>0</v>
      </c>
      <c r="B5" s="47" t="s">
        <v>1099</v>
      </c>
      <c r="D5" s="10"/>
      <c r="E5" s="9"/>
      <c r="F5" s="9"/>
      <c r="G5" s="11"/>
      <c r="H5" s="11"/>
      <c r="I5" s="11"/>
      <c r="J5" s="4"/>
      <c r="K5" s="5"/>
    </row>
    <row r="6" spans="1:18" ht="15">
      <c r="A6" s="36" t="s">
        <v>1</v>
      </c>
      <c r="B6" s="391">
        <v>45797</v>
      </c>
      <c r="D6" s="10"/>
      <c r="E6" s="9"/>
      <c r="F6" s="9"/>
      <c r="G6" s="13"/>
      <c r="H6" s="11"/>
      <c r="I6" s="11"/>
      <c r="J6" s="4"/>
      <c r="K6" s="5"/>
      <c r="L6" s="5"/>
      <c r="M6" s="5"/>
      <c r="N6" s="5"/>
      <c r="O6" s="5"/>
      <c r="P6" s="5"/>
      <c r="Q6" s="5"/>
      <c r="R6" s="5"/>
    </row>
    <row r="7" spans="1:18" ht="15">
      <c r="A7" s="48" t="s">
        <v>20</v>
      </c>
      <c r="B7" s="47" t="s">
        <v>19</v>
      </c>
      <c r="D7" s="10"/>
      <c r="E7" s="11"/>
      <c r="F7" s="11"/>
      <c r="G7" s="13"/>
      <c r="H7" s="11"/>
      <c r="I7" s="11"/>
      <c r="J7" s="7"/>
      <c r="K7" s="7"/>
      <c r="L7" s="7"/>
      <c r="M7" s="7"/>
      <c r="N7" s="7"/>
      <c r="O7" s="7"/>
      <c r="P7" s="7"/>
      <c r="Q7" s="7"/>
      <c r="R7" s="7"/>
    </row>
    <row r="8" spans="1:18" ht="15">
      <c r="A8" s="36" t="s">
        <v>4</v>
      </c>
      <c r="B8" s="392" t="s">
        <v>14</v>
      </c>
      <c r="D8" s="14"/>
      <c r="E8" s="14"/>
      <c r="F8" s="16"/>
      <c r="G8" s="17"/>
      <c r="H8" s="17"/>
      <c r="I8" s="17"/>
      <c r="J8" s="4"/>
      <c r="K8" s="5"/>
      <c r="L8" s="5"/>
      <c r="M8" s="5"/>
      <c r="N8" s="5"/>
      <c r="O8" s="5"/>
      <c r="P8" s="5"/>
      <c r="Q8" s="5"/>
      <c r="R8" s="5"/>
    </row>
    <row r="9" spans="1:18" ht="15">
      <c r="A9" s="36" t="s">
        <v>100</v>
      </c>
      <c r="B9" s="392" t="s">
        <v>14</v>
      </c>
      <c r="D9" s="14"/>
      <c r="E9" s="14"/>
      <c r="F9" s="16"/>
      <c r="G9" s="17"/>
      <c r="H9" s="17"/>
      <c r="I9" s="17"/>
      <c r="J9" s="7"/>
      <c r="K9" s="7"/>
      <c r="L9" s="7"/>
      <c r="M9" s="7"/>
      <c r="N9" s="7"/>
      <c r="O9" s="7"/>
      <c r="P9" s="7"/>
      <c r="Q9" s="7"/>
      <c r="R9" s="7"/>
    </row>
    <row r="10" spans="1:18" ht="15">
      <c r="A10" s="36" t="s">
        <v>12</v>
      </c>
      <c r="B10" s="27"/>
      <c r="C10" s="15"/>
      <c r="D10" s="14"/>
      <c r="E10" s="14"/>
      <c r="F10" s="16"/>
      <c r="G10" s="17"/>
      <c r="H10" s="17"/>
      <c r="I10" s="17"/>
      <c r="J10" s="4"/>
      <c r="K10" s="5"/>
      <c r="L10" s="5"/>
      <c r="M10" s="5"/>
      <c r="N10" s="5"/>
      <c r="O10" s="5"/>
      <c r="P10" s="5"/>
      <c r="Q10" s="5"/>
      <c r="R10" s="5"/>
    </row>
    <row r="11" spans="1:18" ht="13.5" customHeight="1">
      <c r="A11" s="27" t="s">
        <v>5</v>
      </c>
      <c r="B11" s="55" t="s">
        <v>98</v>
      </c>
      <c r="C11" s="9"/>
      <c r="E11" s="4"/>
      <c r="F11" s="4"/>
      <c r="H11" s="11"/>
      <c r="I11" s="11"/>
      <c r="J11" s="4"/>
      <c r="K11" s="5"/>
      <c r="L11" s="9"/>
      <c r="M11" s="9"/>
      <c r="N11" s="9"/>
      <c r="O11" s="9"/>
      <c r="P11" s="5"/>
      <c r="Q11" s="5"/>
      <c r="R11" s="5"/>
    </row>
    <row r="12" spans="1:18" ht="13.5" customHeight="1">
      <c r="A12" s="27" t="s">
        <v>6</v>
      </c>
      <c r="B12" s="55" t="s">
        <v>102</v>
      </c>
      <c r="E12" s="9"/>
      <c r="F12" s="11"/>
      <c r="G12" s="11"/>
      <c r="H12" s="11"/>
      <c r="I12" s="11"/>
      <c r="J12" s="4"/>
      <c r="K12" s="9"/>
      <c r="L12" s="9"/>
      <c r="M12" s="9"/>
      <c r="N12" s="9"/>
      <c r="O12" s="9"/>
      <c r="P12" s="5"/>
      <c r="Q12" s="5"/>
      <c r="R12" s="5"/>
    </row>
    <row r="13" spans="1:18" ht="13.5" customHeight="1">
      <c r="A13" s="27" t="s">
        <v>7</v>
      </c>
      <c r="B13" s="37" t="s">
        <v>103</v>
      </c>
      <c r="E13" s="9"/>
      <c r="F13" s="11"/>
      <c r="G13" s="11"/>
      <c r="H13" s="11"/>
      <c r="I13" s="11"/>
      <c r="J13" s="4"/>
      <c r="K13" s="9"/>
      <c r="L13" s="9"/>
      <c r="M13" s="9"/>
      <c r="N13" s="9"/>
      <c r="O13" s="9"/>
      <c r="P13" s="5"/>
      <c r="Q13" s="5"/>
      <c r="R13" s="5"/>
    </row>
    <row r="14" spans="1:18" ht="13.5" customHeight="1">
      <c r="A14" s="27" t="s">
        <v>5</v>
      </c>
      <c r="B14" s="55" t="s">
        <v>1036</v>
      </c>
      <c r="E14" s="11"/>
      <c r="F14" s="11"/>
      <c r="G14" s="11"/>
      <c r="H14" s="11"/>
      <c r="I14" s="11"/>
      <c r="J14" s="7"/>
      <c r="K14" s="11"/>
      <c r="L14" s="11"/>
      <c r="M14" s="11"/>
      <c r="N14" s="11"/>
      <c r="O14" s="11"/>
      <c r="P14" s="7"/>
      <c r="Q14" s="7"/>
      <c r="R14" s="7"/>
    </row>
    <row r="15" spans="1:18" ht="13.5" customHeight="1">
      <c r="A15" s="27" t="s">
        <v>6</v>
      </c>
      <c r="B15" s="55" t="s">
        <v>102</v>
      </c>
      <c r="E15" s="11"/>
      <c r="F15" s="11"/>
      <c r="G15" s="11"/>
      <c r="H15" s="11"/>
      <c r="I15" s="11"/>
      <c r="J15" s="7"/>
      <c r="K15" s="11"/>
      <c r="L15" s="11"/>
      <c r="M15" s="11"/>
      <c r="N15" s="11"/>
      <c r="O15" s="11"/>
      <c r="P15" s="7"/>
      <c r="Q15" s="7"/>
      <c r="R15" s="7"/>
    </row>
    <row r="16" spans="1:18" ht="13.5" customHeight="1">
      <c r="A16" s="27" t="s">
        <v>7</v>
      </c>
      <c r="B16" s="37" t="s">
        <v>104</v>
      </c>
      <c r="E16" s="11"/>
      <c r="F16" s="11"/>
      <c r="G16" s="11"/>
      <c r="H16" s="11"/>
      <c r="I16" s="11"/>
      <c r="J16" s="7"/>
      <c r="K16" s="11"/>
      <c r="L16" s="11"/>
      <c r="M16" s="11"/>
      <c r="N16" s="11"/>
      <c r="O16" s="11"/>
      <c r="P16" s="7"/>
      <c r="Q16" s="7"/>
      <c r="R16" s="7"/>
    </row>
    <row r="17" spans="1:18" ht="15">
      <c r="A17" s="36" t="s">
        <v>13</v>
      </c>
      <c r="B17" s="27"/>
      <c r="E17" s="11"/>
      <c r="F17" s="11"/>
      <c r="G17" s="11"/>
      <c r="H17" s="11"/>
      <c r="I17" s="11"/>
      <c r="J17" s="4"/>
      <c r="K17" s="9"/>
      <c r="L17" s="5"/>
      <c r="M17" s="5"/>
      <c r="N17" s="5"/>
      <c r="O17" s="5"/>
      <c r="P17" s="5"/>
      <c r="Q17" s="5"/>
      <c r="R17" s="5"/>
    </row>
    <row r="18" spans="1:18" ht="13.5" customHeight="1">
      <c r="A18" s="27" t="s">
        <v>5</v>
      </c>
      <c r="B18" s="55" t="s">
        <v>99</v>
      </c>
      <c r="C18" s="9"/>
      <c r="E18" s="4"/>
      <c r="F18" s="4"/>
      <c r="H18" s="11"/>
      <c r="I18" s="9"/>
      <c r="J18" s="5"/>
      <c r="K18" s="5"/>
      <c r="L18" s="5"/>
      <c r="M18" s="5"/>
      <c r="N18" s="5"/>
      <c r="O18" s="5"/>
      <c r="P18" s="5"/>
      <c r="Q18" s="5"/>
      <c r="R18" s="5"/>
    </row>
    <row r="19" spans="1:18" ht="13.5" customHeight="1">
      <c r="A19" s="27" t="s">
        <v>6</v>
      </c>
      <c r="B19" s="55" t="s">
        <v>102</v>
      </c>
      <c r="E19" s="9"/>
      <c r="F19" s="11"/>
      <c r="G19" s="11"/>
      <c r="H19" s="11"/>
      <c r="I19" s="9"/>
      <c r="J19" s="5"/>
      <c r="K19" s="5"/>
    </row>
    <row r="20" spans="1:18" ht="13.5" customHeight="1">
      <c r="A20" s="27" t="s">
        <v>7</v>
      </c>
      <c r="B20" s="37" t="s">
        <v>105</v>
      </c>
      <c r="E20" s="9"/>
      <c r="F20" s="11"/>
      <c r="G20" s="11"/>
      <c r="H20" s="11"/>
      <c r="I20" s="9"/>
      <c r="J20" s="5"/>
      <c r="K20" s="5"/>
    </row>
    <row r="21" spans="1:18" ht="15">
      <c r="A21" s="27" t="s">
        <v>2</v>
      </c>
      <c r="B21" s="35"/>
      <c r="C21" s="9"/>
      <c r="D21" s="9"/>
      <c r="E21" s="9"/>
      <c r="F21" s="9"/>
      <c r="G21" s="9"/>
      <c r="H21" s="9"/>
      <c r="I21" s="9"/>
      <c r="J21" s="5"/>
      <c r="K21" s="5"/>
    </row>
    <row r="22" spans="1:18" ht="13.5" customHeight="1">
      <c r="A22" s="27" t="s">
        <v>3</v>
      </c>
      <c r="B22" s="35"/>
      <c r="C22" s="9"/>
      <c r="D22" s="9"/>
      <c r="E22" s="9"/>
      <c r="F22" s="9"/>
      <c r="G22" s="9"/>
      <c r="H22" s="9"/>
      <c r="I22" s="9"/>
      <c r="J22" s="5"/>
      <c r="K22" s="5"/>
    </row>
    <row r="23" spans="1:18" ht="13.5" customHeight="1">
      <c r="A23" s="9"/>
      <c r="B23" s="9"/>
      <c r="C23" s="9"/>
      <c r="D23" s="9"/>
      <c r="E23" s="9"/>
      <c r="F23" s="9"/>
      <c r="G23" s="9"/>
      <c r="H23" s="9"/>
      <c r="I23" s="9"/>
      <c r="J23" s="5"/>
      <c r="K23" s="5"/>
    </row>
    <row r="24" spans="1:18" ht="13.5" customHeight="1">
      <c r="A24" s="9"/>
      <c r="B24" s="9"/>
      <c r="C24" s="9"/>
      <c r="D24" s="9"/>
      <c r="E24" s="9"/>
      <c r="F24" s="9"/>
      <c r="G24" s="9"/>
      <c r="H24" s="9"/>
      <c r="I24" s="9"/>
      <c r="J24" s="5"/>
      <c r="K24" s="5"/>
    </row>
    <row r="25" spans="1:18" ht="13.5" customHeight="1">
      <c r="A25" s="12"/>
      <c r="B25" s="12"/>
      <c r="C25" s="12"/>
      <c r="D25" s="12"/>
      <c r="E25" s="12"/>
      <c r="F25" s="12"/>
      <c r="G25" s="12"/>
      <c r="H25" s="12"/>
      <c r="I25" s="12"/>
    </row>
    <row r="26" spans="1:18" ht="13.5" customHeight="1">
      <c r="A26" s="12"/>
      <c r="B26" s="12"/>
      <c r="C26" s="12"/>
      <c r="D26" s="12"/>
      <c r="E26" s="12"/>
      <c r="F26" s="12"/>
      <c r="G26" s="12"/>
      <c r="H26" s="12"/>
      <c r="I26" s="12"/>
    </row>
    <row r="27" spans="1:18" ht="13.5" customHeight="1">
      <c r="A27" s="12"/>
      <c r="B27" s="12"/>
      <c r="C27" s="12"/>
      <c r="D27" s="12"/>
      <c r="E27" s="12"/>
      <c r="F27" s="12"/>
      <c r="G27" s="12"/>
      <c r="H27" s="12"/>
      <c r="I27" s="12"/>
    </row>
    <row r="28" spans="1:18" ht="13.5" customHeight="1">
      <c r="A28" s="12"/>
      <c r="B28" s="12"/>
      <c r="C28" s="12"/>
      <c r="D28" s="12"/>
      <c r="E28" s="12"/>
      <c r="F28" s="12"/>
      <c r="G28" s="12"/>
      <c r="H28" s="12"/>
      <c r="I28" s="12"/>
    </row>
    <row r="29" spans="1:18" ht="13.5" customHeight="1">
      <c r="A29" s="12"/>
      <c r="B29" s="12"/>
      <c r="C29" s="12"/>
      <c r="D29" s="12"/>
      <c r="E29" s="12"/>
      <c r="F29" s="12"/>
      <c r="G29" s="12"/>
      <c r="H29" s="12"/>
      <c r="I29" s="12"/>
    </row>
    <row r="30" spans="1:18" ht="13.5" customHeight="1">
      <c r="A30" s="12"/>
      <c r="B30" s="12"/>
      <c r="C30" s="12"/>
      <c r="D30" s="12"/>
      <c r="E30" s="12"/>
      <c r="F30" s="12"/>
      <c r="G30" s="12"/>
      <c r="H30" s="12"/>
      <c r="I30" s="12"/>
    </row>
    <row r="31" spans="1:18" ht="13.5" customHeight="1">
      <c r="A31" s="12"/>
      <c r="B31" s="12"/>
      <c r="C31" s="12"/>
      <c r="D31" s="12"/>
      <c r="E31" s="12"/>
      <c r="F31" s="12"/>
      <c r="G31" s="12"/>
      <c r="H31" s="12"/>
      <c r="I31" s="12"/>
    </row>
  </sheetData>
  <hyperlinks>
    <hyperlink ref="B13" r:id="rId1" xr:uid="{57A2A719-28D5-4021-A979-85CFEA456382}"/>
    <hyperlink ref="B16" r:id="rId2" xr:uid="{E2CD9FEA-C9DC-45DB-959D-0BFE9411D796}"/>
    <hyperlink ref="B20" r:id="rId3" xr:uid="{30530E12-6AE3-4E0B-A137-E3AABDCBF578}"/>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0962A-D1C7-43D8-98E9-BEDD92C188E5}">
  <dimension ref="A1:P43"/>
  <sheetViews>
    <sheetView zoomScaleNormal="100" workbookViewId="0"/>
  </sheetViews>
  <sheetFormatPr defaultColWidth="9.33203125" defaultRowHeight="13.5"/>
  <cols>
    <col min="1" max="1" width="9.33203125" style="25"/>
    <col min="2" max="2" width="14.33203125" style="25" bestFit="1" customWidth="1"/>
    <col min="3" max="3" width="21.1640625" style="25" bestFit="1" customWidth="1"/>
    <col min="4" max="4" width="12.83203125" style="25" bestFit="1" customWidth="1"/>
    <col min="5" max="5" width="18.1640625" style="25" bestFit="1" customWidth="1"/>
    <col min="6" max="6" width="16.83203125" style="25" bestFit="1" customWidth="1"/>
    <col min="7" max="7" width="14.33203125" style="25" bestFit="1" customWidth="1"/>
    <col min="8" max="8" width="21.1640625" style="25" bestFit="1" customWidth="1"/>
    <col min="9" max="9" width="12.83203125" style="25" bestFit="1" customWidth="1"/>
    <col min="10" max="10" width="18.1640625" style="25" bestFit="1" customWidth="1"/>
    <col min="11" max="11" width="16.83203125" style="25" bestFit="1" customWidth="1"/>
    <col min="12" max="12" width="14.33203125" style="25" bestFit="1" customWidth="1"/>
    <col min="13" max="13" width="21.1640625" style="25" bestFit="1" customWidth="1"/>
    <col min="14" max="14" width="12.83203125" style="25" bestFit="1" customWidth="1"/>
    <col min="15" max="15" width="18.1640625" style="25" bestFit="1" customWidth="1"/>
    <col min="16" max="16" width="16.83203125" style="25" bestFit="1" customWidth="1"/>
    <col min="17" max="16384" width="9.33203125" style="25"/>
  </cols>
  <sheetData>
    <row r="1" spans="1:16">
      <c r="A1" s="77" t="s">
        <v>600</v>
      </c>
    </row>
    <row r="2" spans="1:16" ht="17.25">
      <c r="A2" s="49" t="s">
        <v>603</v>
      </c>
    </row>
    <row r="3" spans="1:16" ht="17.25">
      <c r="A3" s="117" t="s">
        <v>604</v>
      </c>
    </row>
    <row r="4" spans="1:16" s="126" customFormat="1" ht="27">
      <c r="A4" s="159" t="s">
        <v>235</v>
      </c>
      <c r="B4" s="160" t="s">
        <v>607</v>
      </c>
      <c r="C4" s="161" t="s">
        <v>608</v>
      </c>
      <c r="D4" s="161" t="s">
        <v>609</v>
      </c>
      <c r="E4" s="163" t="s">
        <v>610</v>
      </c>
      <c r="F4" s="164" t="s">
        <v>611</v>
      </c>
      <c r="G4" s="160" t="s">
        <v>612</v>
      </c>
      <c r="H4" s="161" t="s">
        <v>613</v>
      </c>
      <c r="I4" s="161" t="s">
        <v>614</v>
      </c>
      <c r="J4" s="161" t="s">
        <v>615</v>
      </c>
      <c r="K4" s="162" t="s">
        <v>616</v>
      </c>
      <c r="L4" s="160" t="s">
        <v>617</v>
      </c>
      <c r="M4" s="161" t="s">
        <v>618</v>
      </c>
      <c r="N4" s="161" t="s">
        <v>619</v>
      </c>
      <c r="O4" s="161" t="s">
        <v>620</v>
      </c>
      <c r="P4" s="162" t="s">
        <v>621</v>
      </c>
    </row>
    <row r="5" spans="1:16">
      <c r="A5" s="27" t="s">
        <v>380</v>
      </c>
      <c r="B5" s="374">
        <v>19.399999999999999</v>
      </c>
      <c r="C5" s="376">
        <v>2.4</v>
      </c>
      <c r="D5" s="376">
        <v>0.9</v>
      </c>
      <c r="E5" s="376">
        <v>2.4</v>
      </c>
      <c r="F5" s="375">
        <v>0.3</v>
      </c>
      <c r="G5" s="374">
        <v>18.600000000000001</v>
      </c>
      <c r="H5" s="376">
        <v>2.1</v>
      </c>
      <c r="I5" s="376">
        <v>0.8</v>
      </c>
      <c r="J5" s="376">
        <v>1.9</v>
      </c>
      <c r="K5" s="375">
        <v>0.2</v>
      </c>
      <c r="L5" s="374">
        <v>19</v>
      </c>
      <c r="M5" s="376">
        <v>2.2999999999999998</v>
      </c>
      <c r="N5" s="376">
        <v>0.9</v>
      </c>
      <c r="O5" s="376">
        <v>2.2000000000000002</v>
      </c>
      <c r="P5" s="375">
        <v>0.3</v>
      </c>
    </row>
    <row r="6" spans="1:16">
      <c r="A6" s="27" t="s">
        <v>366</v>
      </c>
      <c r="B6" s="374">
        <v>22.6</v>
      </c>
      <c r="C6" s="376">
        <v>3</v>
      </c>
      <c r="D6" s="376">
        <v>1.6</v>
      </c>
      <c r="E6" s="376">
        <v>3.9</v>
      </c>
      <c r="F6" s="375">
        <v>0.5</v>
      </c>
      <c r="G6" s="374">
        <v>22.2</v>
      </c>
      <c r="H6" s="376">
        <v>2.9</v>
      </c>
      <c r="I6" s="376">
        <v>1.4</v>
      </c>
      <c r="J6" s="376">
        <v>3.3</v>
      </c>
      <c r="K6" s="375">
        <v>0.4</v>
      </c>
      <c r="L6" s="374">
        <v>22.4</v>
      </c>
      <c r="M6" s="376">
        <v>3</v>
      </c>
      <c r="N6" s="376">
        <v>1.5</v>
      </c>
      <c r="O6" s="376">
        <v>3.5</v>
      </c>
      <c r="P6" s="375">
        <v>0.4</v>
      </c>
    </row>
    <row r="7" spans="1:16">
      <c r="A7" s="27" t="s">
        <v>367</v>
      </c>
      <c r="B7" s="374">
        <v>25.4</v>
      </c>
      <c r="C7" s="376">
        <v>3.5</v>
      </c>
      <c r="D7" s="376">
        <v>2.1</v>
      </c>
      <c r="E7" s="376">
        <v>5.0999999999999996</v>
      </c>
      <c r="F7" s="375">
        <v>0.8</v>
      </c>
      <c r="G7" s="374">
        <v>25.2</v>
      </c>
      <c r="H7" s="376">
        <v>3.3</v>
      </c>
      <c r="I7" s="376">
        <v>2</v>
      </c>
      <c r="J7" s="376">
        <v>4.3</v>
      </c>
      <c r="K7" s="375">
        <v>0.7</v>
      </c>
      <c r="L7" s="374">
        <v>25.3</v>
      </c>
      <c r="M7" s="376">
        <v>3.4</v>
      </c>
      <c r="N7" s="376">
        <v>2.1</v>
      </c>
      <c r="O7" s="376">
        <v>4.7</v>
      </c>
      <c r="P7" s="375">
        <v>0.7</v>
      </c>
    </row>
    <row r="8" spans="1:16">
      <c r="A8" s="27" t="s">
        <v>368</v>
      </c>
      <c r="B8" s="374">
        <v>28.1</v>
      </c>
      <c r="C8" s="376">
        <v>3.8</v>
      </c>
      <c r="D8" s="376">
        <v>2.8</v>
      </c>
      <c r="E8" s="376">
        <v>6.2</v>
      </c>
      <c r="F8" s="375">
        <v>1</v>
      </c>
      <c r="G8" s="374">
        <v>28</v>
      </c>
      <c r="H8" s="376">
        <v>3.6</v>
      </c>
      <c r="I8" s="376">
        <v>2.8</v>
      </c>
      <c r="J8" s="376">
        <v>5.4</v>
      </c>
      <c r="K8" s="375">
        <v>0.9</v>
      </c>
      <c r="L8" s="374">
        <v>28</v>
      </c>
      <c r="M8" s="376">
        <v>3.7</v>
      </c>
      <c r="N8" s="376">
        <v>2.8</v>
      </c>
      <c r="O8" s="376">
        <v>5.8</v>
      </c>
      <c r="P8" s="375">
        <v>1</v>
      </c>
    </row>
    <row r="9" spans="1:16">
      <c r="A9" s="27" t="s">
        <v>369</v>
      </c>
      <c r="B9" s="374">
        <v>30.7</v>
      </c>
      <c r="C9" s="376">
        <v>3.8</v>
      </c>
      <c r="D9" s="376">
        <v>3.4</v>
      </c>
      <c r="E9" s="376">
        <v>7.1</v>
      </c>
      <c r="F9" s="375">
        <v>1.2</v>
      </c>
      <c r="G9" s="374">
        <v>30.3</v>
      </c>
      <c r="H9" s="376">
        <v>3.7</v>
      </c>
      <c r="I9" s="376">
        <v>3.5</v>
      </c>
      <c r="J9" s="376">
        <v>6.3</v>
      </c>
      <c r="K9" s="375">
        <v>1.3</v>
      </c>
      <c r="L9" s="374">
        <v>30.5</v>
      </c>
      <c r="M9" s="376">
        <v>3.8</v>
      </c>
      <c r="N9" s="376">
        <v>3.5</v>
      </c>
      <c r="O9" s="376">
        <v>6.7</v>
      </c>
      <c r="P9" s="375">
        <v>1.3</v>
      </c>
    </row>
    <row r="10" spans="1:16">
      <c r="A10" s="27" t="s">
        <v>370</v>
      </c>
      <c r="B10" s="374">
        <v>32.700000000000003</v>
      </c>
      <c r="C10" s="376">
        <v>4</v>
      </c>
      <c r="D10" s="376">
        <v>4.4000000000000004</v>
      </c>
      <c r="E10" s="376">
        <v>8.3000000000000007</v>
      </c>
      <c r="F10" s="375">
        <v>1.4</v>
      </c>
      <c r="G10" s="374">
        <v>31.4</v>
      </c>
      <c r="H10" s="376">
        <v>3.6</v>
      </c>
      <c r="I10" s="376">
        <v>4.3</v>
      </c>
      <c r="J10" s="376">
        <v>7.5</v>
      </c>
      <c r="K10" s="375">
        <v>1.5</v>
      </c>
      <c r="L10" s="374">
        <v>32</v>
      </c>
      <c r="M10" s="376">
        <v>3.8</v>
      </c>
      <c r="N10" s="376">
        <v>4.3</v>
      </c>
      <c r="O10" s="376">
        <v>7.9</v>
      </c>
      <c r="P10" s="375">
        <v>1.5</v>
      </c>
    </row>
    <row r="11" spans="1:16">
      <c r="A11" s="27" t="s">
        <v>371</v>
      </c>
      <c r="B11" s="374">
        <v>35.6</v>
      </c>
      <c r="C11" s="376">
        <v>4.0999999999999996</v>
      </c>
      <c r="D11" s="376">
        <v>5.6</v>
      </c>
      <c r="E11" s="376">
        <v>9.6</v>
      </c>
      <c r="F11" s="375">
        <v>1.7</v>
      </c>
      <c r="G11" s="374">
        <v>33.1</v>
      </c>
      <c r="H11" s="376">
        <v>3.5</v>
      </c>
      <c r="I11" s="376">
        <v>5.6</v>
      </c>
      <c r="J11" s="376">
        <v>8.9</v>
      </c>
      <c r="K11" s="375">
        <v>1.7</v>
      </c>
      <c r="L11" s="374">
        <v>34.299999999999997</v>
      </c>
      <c r="M11" s="376">
        <v>3.8</v>
      </c>
      <c r="N11" s="376">
        <v>5.6</v>
      </c>
      <c r="O11" s="376">
        <v>9.1999999999999993</v>
      </c>
      <c r="P11" s="375">
        <v>1.7</v>
      </c>
    </row>
    <row r="12" spans="1:16">
      <c r="A12" s="27" t="s">
        <v>372</v>
      </c>
      <c r="B12" s="374">
        <v>38.5</v>
      </c>
      <c r="C12" s="376">
        <v>4.3</v>
      </c>
      <c r="D12" s="376">
        <v>6.9</v>
      </c>
      <c r="E12" s="376">
        <v>10.7</v>
      </c>
      <c r="F12" s="375">
        <v>1.6</v>
      </c>
      <c r="G12" s="374">
        <v>35.299999999999997</v>
      </c>
      <c r="H12" s="376">
        <v>3.4</v>
      </c>
      <c r="I12" s="376">
        <v>6.7</v>
      </c>
      <c r="J12" s="376">
        <v>9.6999999999999993</v>
      </c>
      <c r="K12" s="375">
        <v>1.6</v>
      </c>
      <c r="L12" s="374">
        <v>36.799999999999997</v>
      </c>
      <c r="M12" s="376">
        <v>3.8</v>
      </c>
      <c r="N12" s="376">
        <v>6.8</v>
      </c>
      <c r="O12" s="376">
        <v>10.199999999999999</v>
      </c>
      <c r="P12" s="375">
        <v>1.6</v>
      </c>
    </row>
    <row r="13" spans="1:16">
      <c r="A13" s="27" t="s">
        <v>373</v>
      </c>
      <c r="B13" s="374">
        <v>41.7</v>
      </c>
      <c r="C13" s="376">
        <v>4.3</v>
      </c>
      <c r="D13" s="376">
        <v>8.1</v>
      </c>
      <c r="E13" s="376">
        <v>11.3</v>
      </c>
      <c r="F13" s="375">
        <v>1.6</v>
      </c>
      <c r="G13" s="374">
        <v>37.6</v>
      </c>
      <c r="H13" s="376">
        <v>3.3</v>
      </c>
      <c r="I13" s="376">
        <v>7.9</v>
      </c>
      <c r="J13" s="376">
        <v>10.199999999999999</v>
      </c>
      <c r="K13" s="375">
        <v>1.5</v>
      </c>
      <c r="L13" s="374">
        <v>39.5</v>
      </c>
      <c r="M13" s="376">
        <v>3.7</v>
      </c>
      <c r="N13" s="376">
        <v>8</v>
      </c>
      <c r="O13" s="376">
        <v>10.7</v>
      </c>
      <c r="P13" s="375">
        <v>1.6</v>
      </c>
    </row>
    <row r="14" spans="1:16">
      <c r="A14" s="27" t="s">
        <v>374</v>
      </c>
      <c r="B14" s="374">
        <v>43.3</v>
      </c>
      <c r="C14" s="376">
        <v>4.2</v>
      </c>
      <c r="D14" s="376">
        <v>8.4</v>
      </c>
      <c r="E14" s="376">
        <v>12</v>
      </c>
      <c r="F14" s="375">
        <v>1.5</v>
      </c>
      <c r="G14" s="374">
        <v>38.799999999999997</v>
      </c>
      <c r="H14" s="376">
        <v>3.2</v>
      </c>
      <c r="I14" s="376">
        <v>8.1</v>
      </c>
      <c r="J14" s="376">
        <v>10.6</v>
      </c>
      <c r="K14" s="375">
        <v>1.3</v>
      </c>
      <c r="L14" s="374">
        <v>40.9</v>
      </c>
      <c r="M14" s="376">
        <v>3.6</v>
      </c>
      <c r="N14" s="376">
        <v>8.1999999999999993</v>
      </c>
      <c r="O14" s="376">
        <v>11.3</v>
      </c>
      <c r="P14" s="375">
        <v>1.4</v>
      </c>
    </row>
    <row r="15" spans="1:16">
      <c r="A15" s="27" t="s">
        <v>375</v>
      </c>
      <c r="B15" s="374">
        <v>43.6</v>
      </c>
      <c r="C15" s="376">
        <v>4.0999999999999996</v>
      </c>
      <c r="D15" s="376">
        <v>8</v>
      </c>
      <c r="E15" s="376">
        <v>12.9</v>
      </c>
      <c r="F15" s="375">
        <v>1.3</v>
      </c>
      <c r="G15" s="374">
        <v>39</v>
      </c>
      <c r="H15" s="376">
        <v>3</v>
      </c>
      <c r="I15" s="376">
        <v>7.7</v>
      </c>
      <c r="J15" s="376">
        <v>11.5</v>
      </c>
      <c r="K15" s="375">
        <v>1.2</v>
      </c>
      <c r="L15" s="374">
        <v>41.2</v>
      </c>
      <c r="M15" s="376">
        <v>3.5</v>
      </c>
      <c r="N15" s="376">
        <v>7.8</v>
      </c>
      <c r="O15" s="376">
        <v>12.2</v>
      </c>
      <c r="P15" s="375">
        <v>1.2</v>
      </c>
    </row>
    <row r="16" spans="1:16">
      <c r="A16" s="27" t="s">
        <v>376</v>
      </c>
      <c r="B16" s="374">
        <v>42.1</v>
      </c>
      <c r="C16" s="376">
        <v>3.8</v>
      </c>
      <c r="D16" s="376">
        <v>6.8</v>
      </c>
      <c r="E16" s="376">
        <v>14.1</v>
      </c>
      <c r="F16" s="375">
        <v>1.2</v>
      </c>
      <c r="G16" s="374">
        <v>38.1</v>
      </c>
      <c r="H16" s="376">
        <v>2.6</v>
      </c>
      <c r="I16" s="376">
        <v>6.6</v>
      </c>
      <c r="J16" s="376">
        <v>12.6</v>
      </c>
      <c r="K16" s="375">
        <v>1</v>
      </c>
      <c r="L16" s="374">
        <v>39.9</v>
      </c>
      <c r="M16" s="376">
        <v>3.2</v>
      </c>
      <c r="N16" s="376">
        <v>6.7</v>
      </c>
      <c r="O16" s="376">
        <v>13.3</v>
      </c>
      <c r="P16" s="375">
        <v>1.1000000000000001</v>
      </c>
    </row>
    <row r="17" spans="1:16">
      <c r="A17" s="27" t="s">
        <v>377</v>
      </c>
      <c r="B17" s="374">
        <v>40.799999999999997</v>
      </c>
      <c r="C17" s="376">
        <v>3.4</v>
      </c>
      <c r="D17" s="376">
        <v>5.2</v>
      </c>
      <c r="E17" s="376">
        <v>14.7</v>
      </c>
      <c r="F17" s="375">
        <v>0.8</v>
      </c>
      <c r="G17" s="374">
        <v>37.299999999999997</v>
      </c>
      <c r="H17" s="376">
        <v>2.2000000000000002</v>
      </c>
      <c r="I17" s="376">
        <v>4.7</v>
      </c>
      <c r="J17" s="376">
        <v>13.3</v>
      </c>
      <c r="K17" s="375">
        <v>0.6</v>
      </c>
      <c r="L17" s="374">
        <v>38.799999999999997</v>
      </c>
      <c r="M17" s="376">
        <v>2.7</v>
      </c>
      <c r="N17" s="376">
        <v>4.9000000000000004</v>
      </c>
      <c r="O17" s="376">
        <v>13.9</v>
      </c>
      <c r="P17" s="375">
        <v>0.7</v>
      </c>
    </row>
    <row r="18" spans="1:16">
      <c r="A18" s="27" t="s">
        <v>378</v>
      </c>
      <c r="B18" s="374">
        <v>39</v>
      </c>
      <c r="C18" s="376">
        <v>2.7</v>
      </c>
      <c r="D18" s="376">
        <v>3.5</v>
      </c>
      <c r="E18" s="376">
        <v>14.5</v>
      </c>
      <c r="F18" s="375">
        <v>0.5</v>
      </c>
      <c r="G18" s="374">
        <v>34.9</v>
      </c>
      <c r="H18" s="376">
        <v>1.6</v>
      </c>
      <c r="I18" s="376">
        <v>3.1</v>
      </c>
      <c r="J18" s="376">
        <v>13.7</v>
      </c>
      <c r="K18" s="375">
        <v>0.3</v>
      </c>
      <c r="L18" s="374">
        <v>36.4</v>
      </c>
      <c r="M18" s="376">
        <v>2</v>
      </c>
      <c r="N18" s="376">
        <v>3.2</v>
      </c>
      <c r="O18" s="376">
        <v>14</v>
      </c>
      <c r="P18" s="375">
        <v>0.3</v>
      </c>
    </row>
    <row r="19" spans="1:16">
      <c r="A19" s="27" t="s">
        <v>285</v>
      </c>
      <c r="B19" s="380">
        <v>34.6</v>
      </c>
      <c r="C19" s="381">
        <v>3.8</v>
      </c>
      <c r="D19" s="381">
        <v>5.0999999999999996</v>
      </c>
      <c r="E19" s="381">
        <v>9.1</v>
      </c>
      <c r="F19" s="382">
        <v>1.2</v>
      </c>
      <c r="G19" s="380">
        <v>32.200000000000003</v>
      </c>
      <c r="H19" s="381">
        <v>3.2</v>
      </c>
      <c r="I19" s="381">
        <v>5</v>
      </c>
      <c r="J19" s="381">
        <v>8.1999999999999993</v>
      </c>
      <c r="K19" s="382">
        <v>1.1000000000000001</v>
      </c>
      <c r="L19" s="380">
        <v>33.299999999999997</v>
      </c>
      <c r="M19" s="381">
        <v>3.5</v>
      </c>
      <c r="N19" s="381">
        <v>5.0999999999999996</v>
      </c>
      <c r="O19" s="381">
        <v>8.6</v>
      </c>
      <c r="P19" s="382">
        <v>1.2</v>
      </c>
    </row>
    <row r="20" spans="1:16">
      <c r="A20" s="31" t="s">
        <v>379</v>
      </c>
    </row>
    <row r="21" spans="1:16">
      <c r="A21" s="31" t="s">
        <v>601</v>
      </c>
    </row>
    <row r="22" spans="1:16">
      <c r="A22" s="31" t="s">
        <v>602</v>
      </c>
    </row>
    <row r="23" spans="1:16" ht="17.25">
      <c r="A23" s="49" t="s">
        <v>605</v>
      </c>
    </row>
    <row r="24" spans="1:16" ht="17.25">
      <c r="A24" s="117" t="s">
        <v>606</v>
      </c>
    </row>
    <row r="25" spans="1:16" ht="27">
      <c r="A25" s="159" t="s">
        <v>235</v>
      </c>
      <c r="B25" s="160" t="s">
        <v>607</v>
      </c>
      <c r="C25" s="161" t="s">
        <v>608</v>
      </c>
      <c r="D25" s="161" t="s">
        <v>609</v>
      </c>
      <c r="E25" s="163" t="s">
        <v>610</v>
      </c>
      <c r="F25" s="164" t="s">
        <v>611</v>
      </c>
      <c r="G25" s="160" t="s">
        <v>612</v>
      </c>
      <c r="H25" s="161" t="s">
        <v>613</v>
      </c>
      <c r="I25" s="161" t="s">
        <v>614</v>
      </c>
      <c r="J25" s="161" t="s">
        <v>615</v>
      </c>
      <c r="K25" s="162" t="s">
        <v>616</v>
      </c>
      <c r="L25" s="160" t="s">
        <v>617</v>
      </c>
      <c r="M25" s="161" t="s">
        <v>618</v>
      </c>
      <c r="N25" s="161" t="s">
        <v>619</v>
      </c>
      <c r="O25" s="161" t="s">
        <v>620</v>
      </c>
      <c r="P25" s="162" t="s">
        <v>621</v>
      </c>
    </row>
    <row r="26" spans="1:16">
      <c r="A26" s="61" t="s">
        <v>380</v>
      </c>
      <c r="B26" s="374">
        <v>5.6</v>
      </c>
      <c r="C26" s="376">
        <v>0.7</v>
      </c>
      <c r="D26" s="376">
        <v>0.3</v>
      </c>
      <c r="E26" s="376">
        <v>0.7</v>
      </c>
      <c r="F26" s="375">
        <v>0.1</v>
      </c>
      <c r="G26" s="374">
        <v>6.7</v>
      </c>
      <c r="H26" s="376">
        <v>0.8</v>
      </c>
      <c r="I26" s="376">
        <v>0.3</v>
      </c>
      <c r="J26" s="376">
        <v>0.7</v>
      </c>
      <c r="K26" s="375">
        <v>0.1</v>
      </c>
      <c r="L26" s="374">
        <v>6.2</v>
      </c>
      <c r="M26" s="376">
        <v>0.7</v>
      </c>
      <c r="N26" s="376">
        <v>0.3</v>
      </c>
      <c r="O26" s="376">
        <v>0.7</v>
      </c>
      <c r="P26" s="375">
        <v>0.1</v>
      </c>
    </row>
    <row r="27" spans="1:16">
      <c r="A27" s="61" t="s">
        <v>366</v>
      </c>
      <c r="B27" s="374">
        <v>7.8</v>
      </c>
      <c r="C27" s="376">
        <v>1</v>
      </c>
      <c r="D27" s="376">
        <v>0.5</v>
      </c>
      <c r="E27" s="376">
        <v>1.3</v>
      </c>
      <c r="F27" s="375">
        <v>0.2</v>
      </c>
      <c r="G27" s="374">
        <v>9.3000000000000007</v>
      </c>
      <c r="H27" s="376">
        <v>1.2</v>
      </c>
      <c r="I27" s="376">
        <v>0.6</v>
      </c>
      <c r="J27" s="376">
        <v>1.4</v>
      </c>
      <c r="K27" s="375">
        <v>0.2</v>
      </c>
      <c r="L27" s="374">
        <v>8.5</v>
      </c>
      <c r="M27" s="376">
        <v>1.1000000000000001</v>
      </c>
      <c r="N27" s="376">
        <v>0.6</v>
      </c>
      <c r="O27" s="376">
        <v>1.3</v>
      </c>
      <c r="P27" s="375">
        <v>0.2</v>
      </c>
    </row>
    <row r="28" spans="1:16">
      <c r="A28" s="61" t="s">
        <v>367</v>
      </c>
      <c r="B28" s="374">
        <v>9.1</v>
      </c>
      <c r="C28" s="376">
        <v>1.2</v>
      </c>
      <c r="D28" s="376">
        <v>0.8</v>
      </c>
      <c r="E28" s="376">
        <v>1.8</v>
      </c>
      <c r="F28" s="375">
        <v>0.3</v>
      </c>
      <c r="G28" s="374">
        <v>11.1</v>
      </c>
      <c r="H28" s="376">
        <v>1.5</v>
      </c>
      <c r="I28" s="376">
        <v>0.9</v>
      </c>
      <c r="J28" s="376">
        <v>1.9</v>
      </c>
      <c r="K28" s="375">
        <v>0.3</v>
      </c>
      <c r="L28" s="374">
        <v>10.1</v>
      </c>
      <c r="M28" s="376">
        <v>1.3</v>
      </c>
      <c r="N28" s="376">
        <v>0.8</v>
      </c>
      <c r="O28" s="376">
        <v>1.9</v>
      </c>
      <c r="P28" s="375">
        <v>0.3</v>
      </c>
    </row>
    <row r="29" spans="1:16">
      <c r="A29" s="61" t="s">
        <v>368</v>
      </c>
      <c r="B29" s="374">
        <v>10.8</v>
      </c>
      <c r="C29" s="376">
        <v>1.5</v>
      </c>
      <c r="D29" s="376">
        <v>1.1000000000000001</v>
      </c>
      <c r="E29" s="376">
        <v>2.4</v>
      </c>
      <c r="F29" s="375">
        <v>0.4</v>
      </c>
      <c r="G29" s="374">
        <v>13.1</v>
      </c>
      <c r="H29" s="376">
        <v>1.7</v>
      </c>
      <c r="I29" s="376">
        <v>1.3</v>
      </c>
      <c r="J29" s="376">
        <v>2.5</v>
      </c>
      <c r="K29" s="375">
        <v>0.4</v>
      </c>
      <c r="L29" s="374">
        <v>11.9</v>
      </c>
      <c r="M29" s="376">
        <v>1.6</v>
      </c>
      <c r="N29" s="376">
        <v>1.2</v>
      </c>
      <c r="O29" s="376">
        <v>2.4</v>
      </c>
      <c r="P29" s="375">
        <v>0.4</v>
      </c>
    </row>
    <row r="30" spans="1:16">
      <c r="A30" s="61" t="s">
        <v>369</v>
      </c>
      <c r="B30" s="374">
        <v>13.1</v>
      </c>
      <c r="C30" s="376">
        <v>1.6</v>
      </c>
      <c r="D30" s="376">
        <v>1.4</v>
      </c>
      <c r="E30" s="376">
        <v>3</v>
      </c>
      <c r="F30" s="375">
        <v>0.5</v>
      </c>
      <c r="G30" s="374">
        <v>15.4</v>
      </c>
      <c r="H30" s="376">
        <v>1.9</v>
      </c>
      <c r="I30" s="376">
        <v>1.8</v>
      </c>
      <c r="J30" s="376">
        <v>3.2</v>
      </c>
      <c r="K30" s="375">
        <v>0.7</v>
      </c>
      <c r="L30" s="374">
        <v>14.2</v>
      </c>
      <c r="M30" s="376">
        <v>1.7</v>
      </c>
      <c r="N30" s="376">
        <v>1.6</v>
      </c>
      <c r="O30" s="376">
        <v>3.1</v>
      </c>
      <c r="P30" s="375">
        <v>0.6</v>
      </c>
    </row>
    <row r="31" spans="1:16">
      <c r="A31" s="61" t="s">
        <v>370</v>
      </c>
      <c r="B31" s="374">
        <v>15.7</v>
      </c>
      <c r="C31" s="376">
        <v>1.9</v>
      </c>
      <c r="D31" s="376">
        <v>2.1</v>
      </c>
      <c r="E31" s="376">
        <v>4</v>
      </c>
      <c r="F31" s="375">
        <v>0.7</v>
      </c>
      <c r="G31" s="374">
        <v>17.5</v>
      </c>
      <c r="H31" s="376">
        <v>2</v>
      </c>
      <c r="I31" s="376">
        <v>2.4</v>
      </c>
      <c r="J31" s="376">
        <v>4.2</v>
      </c>
      <c r="K31" s="375">
        <v>0.8</v>
      </c>
      <c r="L31" s="374">
        <v>16.600000000000001</v>
      </c>
      <c r="M31" s="376">
        <v>2</v>
      </c>
      <c r="N31" s="376">
        <v>2.2000000000000002</v>
      </c>
      <c r="O31" s="376">
        <v>4.0999999999999996</v>
      </c>
      <c r="P31" s="375">
        <v>0.8</v>
      </c>
    </row>
    <row r="32" spans="1:16">
      <c r="A32" s="61" t="s">
        <v>371</v>
      </c>
      <c r="B32" s="374">
        <v>18.399999999999999</v>
      </c>
      <c r="C32" s="376">
        <v>2.1</v>
      </c>
      <c r="D32" s="376">
        <v>2.9</v>
      </c>
      <c r="E32" s="376">
        <v>5</v>
      </c>
      <c r="F32" s="375">
        <v>0.9</v>
      </c>
      <c r="G32" s="374">
        <v>19.7</v>
      </c>
      <c r="H32" s="376">
        <v>2.1</v>
      </c>
      <c r="I32" s="376">
        <v>3.3</v>
      </c>
      <c r="J32" s="376">
        <v>5.3</v>
      </c>
      <c r="K32" s="375">
        <v>1</v>
      </c>
      <c r="L32" s="374">
        <v>19</v>
      </c>
      <c r="M32" s="376">
        <v>2.1</v>
      </c>
      <c r="N32" s="376">
        <v>3.1</v>
      </c>
      <c r="O32" s="376">
        <v>5.0999999999999996</v>
      </c>
      <c r="P32" s="375">
        <v>0.9</v>
      </c>
    </row>
    <row r="33" spans="1:16">
      <c r="A33" s="61" t="s">
        <v>372</v>
      </c>
      <c r="B33" s="374">
        <v>22.2</v>
      </c>
      <c r="C33" s="376">
        <v>2.5</v>
      </c>
      <c r="D33" s="376">
        <v>4</v>
      </c>
      <c r="E33" s="376">
        <v>6.2</v>
      </c>
      <c r="F33" s="375">
        <v>0.9</v>
      </c>
      <c r="G33" s="374">
        <v>23.2</v>
      </c>
      <c r="H33" s="376">
        <v>2.2000000000000002</v>
      </c>
      <c r="I33" s="376">
        <v>4.4000000000000004</v>
      </c>
      <c r="J33" s="376">
        <v>6.4</v>
      </c>
      <c r="K33" s="375">
        <v>1.1000000000000001</v>
      </c>
      <c r="L33" s="374">
        <v>22.7</v>
      </c>
      <c r="M33" s="376">
        <v>2.4</v>
      </c>
      <c r="N33" s="376">
        <v>4.2</v>
      </c>
      <c r="O33" s="376">
        <v>6.3</v>
      </c>
      <c r="P33" s="375">
        <v>1</v>
      </c>
    </row>
    <row r="34" spans="1:16">
      <c r="A34" s="61" t="s">
        <v>373</v>
      </c>
      <c r="B34" s="374">
        <v>26.3</v>
      </c>
      <c r="C34" s="376">
        <v>2.7</v>
      </c>
      <c r="D34" s="376">
        <v>5.0999999999999996</v>
      </c>
      <c r="E34" s="376">
        <v>7.1</v>
      </c>
      <c r="F34" s="375">
        <v>1</v>
      </c>
      <c r="G34" s="374">
        <v>26.5</v>
      </c>
      <c r="H34" s="376">
        <v>2.2999999999999998</v>
      </c>
      <c r="I34" s="376">
        <v>5.5</v>
      </c>
      <c r="J34" s="376">
        <v>7.1</v>
      </c>
      <c r="K34" s="375">
        <v>1.1000000000000001</v>
      </c>
      <c r="L34" s="374">
        <v>26.4</v>
      </c>
      <c r="M34" s="376">
        <v>2.5</v>
      </c>
      <c r="N34" s="376">
        <v>5.3</v>
      </c>
      <c r="O34" s="376">
        <v>7.1</v>
      </c>
      <c r="P34" s="375">
        <v>1</v>
      </c>
    </row>
    <row r="35" spans="1:16">
      <c r="A35" s="61" t="s">
        <v>374</v>
      </c>
      <c r="B35" s="374">
        <v>28.9</v>
      </c>
      <c r="C35" s="376">
        <v>2.8</v>
      </c>
      <c r="D35" s="376">
        <v>5.6</v>
      </c>
      <c r="E35" s="376">
        <v>8</v>
      </c>
      <c r="F35" s="375">
        <v>1</v>
      </c>
      <c r="G35" s="374">
        <v>28.2</v>
      </c>
      <c r="H35" s="376">
        <v>2.2999999999999998</v>
      </c>
      <c r="I35" s="376">
        <v>5.9</v>
      </c>
      <c r="J35" s="376">
        <v>7.7</v>
      </c>
      <c r="K35" s="375">
        <v>1</v>
      </c>
      <c r="L35" s="374">
        <v>28.6</v>
      </c>
      <c r="M35" s="376">
        <v>2.5</v>
      </c>
      <c r="N35" s="376">
        <v>5.8</v>
      </c>
      <c r="O35" s="376">
        <v>7.9</v>
      </c>
      <c r="P35" s="375">
        <v>1</v>
      </c>
    </row>
    <row r="36" spans="1:16">
      <c r="A36" s="61" t="s">
        <v>375</v>
      </c>
      <c r="B36" s="374">
        <v>30.2</v>
      </c>
      <c r="C36" s="376">
        <v>2.8</v>
      </c>
      <c r="D36" s="376">
        <v>5.5</v>
      </c>
      <c r="E36" s="376">
        <v>8.9</v>
      </c>
      <c r="F36" s="375">
        <v>0.9</v>
      </c>
      <c r="G36" s="374">
        <v>28.6</v>
      </c>
      <c r="H36" s="376">
        <v>2.2000000000000002</v>
      </c>
      <c r="I36" s="376">
        <v>5.7</v>
      </c>
      <c r="J36" s="376">
        <v>8.5</v>
      </c>
      <c r="K36" s="375">
        <v>0.8</v>
      </c>
      <c r="L36" s="374">
        <v>29.3</v>
      </c>
      <c r="M36" s="376">
        <v>2.5</v>
      </c>
      <c r="N36" s="376">
        <v>5.6</v>
      </c>
      <c r="O36" s="376">
        <v>8.6999999999999993</v>
      </c>
      <c r="P36" s="375">
        <v>0.9</v>
      </c>
    </row>
    <row r="37" spans="1:16">
      <c r="A37" s="61" t="s">
        <v>376</v>
      </c>
      <c r="B37" s="374">
        <v>29.8</v>
      </c>
      <c r="C37" s="376">
        <v>2.7</v>
      </c>
      <c r="D37" s="376">
        <v>4.8</v>
      </c>
      <c r="E37" s="376">
        <v>10</v>
      </c>
      <c r="F37" s="375">
        <v>0.9</v>
      </c>
      <c r="G37" s="374">
        <v>27.4</v>
      </c>
      <c r="H37" s="376">
        <v>1.9</v>
      </c>
      <c r="I37" s="376">
        <v>4.7</v>
      </c>
      <c r="J37" s="376">
        <v>9.1</v>
      </c>
      <c r="K37" s="375">
        <v>0.7</v>
      </c>
      <c r="L37" s="374">
        <v>28.5</v>
      </c>
      <c r="M37" s="376">
        <v>2.2999999999999998</v>
      </c>
      <c r="N37" s="376">
        <v>4.8</v>
      </c>
      <c r="O37" s="376">
        <v>9.5</v>
      </c>
      <c r="P37" s="375">
        <v>0.8</v>
      </c>
    </row>
    <row r="38" spans="1:16">
      <c r="A38" s="61" t="s">
        <v>377</v>
      </c>
      <c r="B38" s="374">
        <v>26.3</v>
      </c>
      <c r="C38" s="376">
        <v>2.2000000000000002</v>
      </c>
      <c r="D38" s="376">
        <v>3.4</v>
      </c>
      <c r="E38" s="376">
        <v>9.5</v>
      </c>
      <c r="F38" s="375">
        <v>0.5</v>
      </c>
      <c r="G38" s="374">
        <v>23</v>
      </c>
      <c r="H38" s="376">
        <v>1.3</v>
      </c>
      <c r="I38" s="376">
        <v>2.9</v>
      </c>
      <c r="J38" s="376">
        <v>8.1999999999999993</v>
      </c>
      <c r="K38" s="375">
        <v>0.4</v>
      </c>
      <c r="L38" s="374">
        <v>24.3</v>
      </c>
      <c r="M38" s="376">
        <v>1.7</v>
      </c>
      <c r="N38" s="376">
        <v>3.1</v>
      </c>
      <c r="O38" s="376">
        <v>8.6999999999999993</v>
      </c>
      <c r="P38" s="375">
        <v>0.4</v>
      </c>
    </row>
    <row r="39" spans="1:16">
      <c r="A39" s="61" t="s">
        <v>378</v>
      </c>
      <c r="B39" s="374">
        <v>20</v>
      </c>
      <c r="C39" s="376">
        <v>1.4</v>
      </c>
      <c r="D39" s="376">
        <v>1.8</v>
      </c>
      <c r="E39" s="376">
        <v>7.4</v>
      </c>
      <c r="F39" s="375">
        <v>0.2</v>
      </c>
      <c r="G39" s="374">
        <v>14.7</v>
      </c>
      <c r="H39" s="376">
        <v>0.7</v>
      </c>
      <c r="I39" s="376">
        <v>1.3</v>
      </c>
      <c r="J39" s="376">
        <v>5.8</v>
      </c>
      <c r="K39" s="375">
        <v>0.1</v>
      </c>
      <c r="L39" s="374">
        <v>16.399999999999999</v>
      </c>
      <c r="M39" s="376">
        <v>0.9</v>
      </c>
      <c r="N39" s="376">
        <v>1.5</v>
      </c>
      <c r="O39" s="376">
        <v>6.3</v>
      </c>
      <c r="P39" s="375">
        <v>0.2</v>
      </c>
    </row>
    <row r="40" spans="1:16">
      <c r="A40" s="61" t="s">
        <v>285</v>
      </c>
      <c r="B40" s="380">
        <v>16.600000000000001</v>
      </c>
      <c r="C40" s="381">
        <v>1.8</v>
      </c>
      <c r="D40" s="381">
        <v>2.5</v>
      </c>
      <c r="E40" s="381">
        <v>4.4000000000000004</v>
      </c>
      <c r="F40" s="382">
        <v>0.6</v>
      </c>
      <c r="G40" s="380">
        <v>17.899999999999999</v>
      </c>
      <c r="H40" s="381">
        <v>1.8</v>
      </c>
      <c r="I40" s="381">
        <v>2.8</v>
      </c>
      <c r="J40" s="381">
        <v>4.5</v>
      </c>
      <c r="K40" s="382">
        <v>0.6</v>
      </c>
      <c r="L40" s="380">
        <v>17.3</v>
      </c>
      <c r="M40" s="381">
        <v>1.8</v>
      </c>
      <c r="N40" s="381">
        <v>2.6</v>
      </c>
      <c r="O40" s="381">
        <v>4.5</v>
      </c>
      <c r="P40" s="382">
        <v>0.6</v>
      </c>
    </row>
    <row r="41" spans="1:16">
      <c r="A41" s="31" t="s">
        <v>379</v>
      </c>
    </row>
    <row r="42" spans="1:16">
      <c r="A42" s="31" t="s">
        <v>601</v>
      </c>
    </row>
    <row r="43" spans="1:16">
      <c r="A43" s="31" t="s">
        <v>602</v>
      </c>
    </row>
  </sheetData>
  <pageMargins left="0.7" right="0.7" top="0.75" bottom="0.75" header="0.3" footer="0.3"/>
  <drawing r:id="rId1"/>
  <tableParts count="2">
    <tablePart r:id="rId2"/>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EE239-2B7E-4B77-864C-E2E7BC045F22}">
  <dimension ref="A1:P57"/>
  <sheetViews>
    <sheetView zoomScaleNormal="100" workbookViewId="0"/>
  </sheetViews>
  <sheetFormatPr defaultColWidth="9.33203125" defaultRowHeight="13.5"/>
  <cols>
    <col min="1" max="1" width="15.5" style="25" customWidth="1"/>
    <col min="2" max="2" width="16" style="25" bestFit="1" customWidth="1"/>
    <col min="3" max="3" width="22.83203125" style="25" bestFit="1" customWidth="1"/>
    <col min="4" max="4" width="13.33203125" style="25" bestFit="1" customWidth="1"/>
    <col min="5" max="5" width="19.1640625" style="25" bestFit="1" customWidth="1"/>
    <col min="6" max="6" width="17.83203125" style="25" bestFit="1" customWidth="1"/>
    <col min="7" max="7" width="16" style="25" bestFit="1" customWidth="1"/>
    <col min="8" max="8" width="22.83203125" style="25" bestFit="1" customWidth="1"/>
    <col min="9" max="9" width="13.33203125" style="25" bestFit="1" customWidth="1"/>
    <col min="10" max="10" width="19.1640625" style="25" bestFit="1" customWidth="1"/>
    <col min="11" max="11" width="17.83203125" style="25" bestFit="1" customWidth="1"/>
    <col min="12" max="12" width="16" style="25" bestFit="1" customWidth="1"/>
    <col min="13" max="13" width="22.83203125" style="25" bestFit="1" customWidth="1"/>
    <col min="14" max="14" width="13.33203125" style="25" bestFit="1" customWidth="1"/>
    <col min="15" max="15" width="19.1640625" style="25" bestFit="1" customWidth="1"/>
    <col min="16" max="16" width="17.83203125" style="25" bestFit="1" customWidth="1"/>
    <col min="17" max="16384" width="9.33203125" style="25"/>
  </cols>
  <sheetData>
    <row r="1" spans="1:16">
      <c r="A1" s="77" t="s">
        <v>622</v>
      </c>
    </row>
    <row r="2" spans="1:16" ht="17.25">
      <c r="A2" s="49" t="s">
        <v>636</v>
      </c>
    </row>
    <row r="3" spans="1:16" ht="17.25">
      <c r="A3" s="117" t="s">
        <v>637</v>
      </c>
    </row>
    <row r="4" spans="1:16" ht="30">
      <c r="A4" s="138" t="s">
        <v>265</v>
      </c>
      <c r="B4" s="168" t="s">
        <v>607</v>
      </c>
      <c r="C4" s="169" t="s">
        <v>608</v>
      </c>
      <c r="D4" s="169" t="s">
        <v>609</v>
      </c>
      <c r="E4" s="169" t="s">
        <v>610</v>
      </c>
      <c r="F4" s="170" t="s">
        <v>611</v>
      </c>
      <c r="G4" s="168" t="s">
        <v>612</v>
      </c>
      <c r="H4" s="169" t="s">
        <v>613</v>
      </c>
      <c r="I4" s="169" t="s">
        <v>614</v>
      </c>
      <c r="J4" s="169" t="s">
        <v>615</v>
      </c>
      <c r="K4" s="170" t="s">
        <v>616</v>
      </c>
      <c r="L4" s="168" t="s">
        <v>617</v>
      </c>
      <c r="M4" s="169" t="s">
        <v>618</v>
      </c>
      <c r="N4" s="169" t="s">
        <v>619</v>
      </c>
      <c r="O4" s="169" t="s">
        <v>620</v>
      </c>
      <c r="P4" s="170" t="s">
        <v>621</v>
      </c>
    </row>
    <row r="5" spans="1:16">
      <c r="A5" s="27" t="s">
        <v>423</v>
      </c>
      <c r="B5" s="118">
        <v>32.6</v>
      </c>
      <c r="C5" s="61">
        <v>4.2</v>
      </c>
      <c r="D5" s="61">
        <v>6.4</v>
      </c>
      <c r="E5" s="61">
        <v>8.4</v>
      </c>
      <c r="F5" s="119">
        <v>1.5</v>
      </c>
      <c r="G5" s="118">
        <v>30.8</v>
      </c>
      <c r="H5" s="61">
        <v>3.6</v>
      </c>
      <c r="I5" s="61">
        <v>6.1</v>
      </c>
      <c r="J5" s="61">
        <v>7.2</v>
      </c>
      <c r="K5" s="119">
        <v>1.3</v>
      </c>
      <c r="L5" s="118">
        <v>31.6</v>
      </c>
      <c r="M5" s="61">
        <v>3.9</v>
      </c>
      <c r="N5" s="61">
        <v>6.2</v>
      </c>
      <c r="O5" s="61">
        <v>7.7</v>
      </c>
      <c r="P5" s="119">
        <v>1.4</v>
      </c>
    </row>
    <row r="6" spans="1:16">
      <c r="A6" s="27" t="s">
        <v>424</v>
      </c>
      <c r="B6" s="374">
        <v>33.700000000000003</v>
      </c>
      <c r="C6" s="376">
        <v>4</v>
      </c>
      <c r="D6" s="376">
        <v>5.3</v>
      </c>
      <c r="E6" s="376">
        <v>7.8</v>
      </c>
      <c r="F6" s="375">
        <v>1</v>
      </c>
      <c r="G6" s="374">
        <v>31.6</v>
      </c>
      <c r="H6" s="376">
        <v>3.3</v>
      </c>
      <c r="I6" s="376">
        <v>5.0999999999999996</v>
      </c>
      <c r="J6" s="376">
        <v>7</v>
      </c>
      <c r="K6" s="375">
        <v>1</v>
      </c>
      <c r="L6" s="374">
        <v>32.6</v>
      </c>
      <c r="M6" s="376">
        <v>3.6</v>
      </c>
      <c r="N6" s="376">
        <v>5.2</v>
      </c>
      <c r="O6" s="376">
        <v>7.4</v>
      </c>
      <c r="P6" s="375">
        <v>1</v>
      </c>
    </row>
    <row r="7" spans="1:16">
      <c r="A7" s="27" t="s">
        <v>425</v>
      </c>
      <c r="B7" s="374">
        <v>32.9</v>
      </c>
      <c r="C7" s="376">
        <v>3.9</v>
      </c>
      <c r="D7" s="376">
        <v>4.5</v>
      </c>
      <c r="E7" s="376">
        <v>9.5</v>
      </c>
      <c r="F7" s="375">
        <v>0.9</v>
      </c>
      <c r="G7" s="374">
        <v>30.8</v>
      </c>
      <c r="H7" s="376">
        <v>3.3</v>
      </c>
      <c r="I7" s="376">
        <v>4.5999999999999996</v>
      </c>
      <c r="J7" s="376">
        <v>8.6</v>
      </c>
      <c r="K7" s="375">
        <v>0.8</v>
      </c>
      <c r="L7" s="374">
        <v>31.8</v>
      </c>
      <c r="M7" s="376">
        <v>3.6</v>
      </c>
      <c r="N7" s="376">
        <v>4.5999999999999996</v>
      </c>
      <c r="O7" s="376">
        <v>9</v>
      </c>
      <c r="P7" s="375">
        <v>0.8</v>
      </c>
    </row>
    <row r="8" spans="1:16">
      <c r="A8" s="27" t="s">
        <v>426</v>
      </c>
      <c r="B8" s="374">
        <v>35</v>
      </c>
      <c r="C8" s="376">
        <v>3.8</v>
      </c>
      <c r="D8" s="376">
        <v>5.2</v>
      </c>
      <c r="E8" s="376">
        <v>10</v>
      </c>
      <c r="F8" s="375">
        <v>1.3</v>
      </c>
      <c r="G8" s="374">
        <v>32.799999999999997</v>
      </c>
      <c r="H8" s="376">
        <v>3.3</v>
      </c>
      <c r="I8" s="376">
        <v>5.3</v>
      </c>
      <c r="J8" s="376">
        <v>9</v>
      </c>
      <c r="K8" s="375">
        <v>1.3</v>
      </c>
      <c r="L8" s="374">
        <v>33.799999999999997</v>
      </c>
      <c r="M8" s="376">
        <v>3.5</v>
      </c>
      <c r="N8" s="376">
        <v>5.2</v>
      </c>
      <c r="O8" s="376">
        <v>9.5</v>
      </c>
      <c r="P8" s="375">
        <v>1.3</v>
      </c>
    </row>
    <row r="9" spans="1:16">
      <c r="A9" s="27" t="s">
        <v>427</v>
      </c>
      <c r="B9" s="374">
        <v>33.4</v>
      </c>
      <c r="C9" s="376">
        <v>3.1</v>
      </c>
      <c r="D9" s="376">
        <v>3.7</v>
      </c>
      <c r="E9" s="376">
        <v>9</v>
      </c>
      <c r="F9" s="375">
        <v>1.3</v>
      </c>
      <c r="G9" s="374">
        <v>31</v>
      </c>
      <c r="H9" s="376">
        <v>2.6</v>
      </c>
      <c r="I9" s="376">
        <v>3.6</v>
      </c>
      <c r="J9" s="376">
        <v>8.1999999999999993</v>
      </c>
      <c r="K9" s="375">
        <v>1.3</v>
      </c>
      <c r="L9" s="374">
        <v>32.1</v>
      </c>
      <c r="M9" s="376">
        <v>2.8</v>
      </c>
      <c r="N9" s="376">
        <v>3.6</v>
      </c>
      <c r="O9" s="376">
        <v>8.6</v>
      </c>
      <c r="P9" s="375">
        <v>1.3</v>
      </c>
    </row>
    <row r="10" spans="1:16">
      <c r="A10" s="27" t="s">
        <v>428</v>
      </c>
      <c r="B10" s="374">
        <v>35.200000000000003</v>
      </c>
      <c r="C10" s="376">
        <v>3.6</v>
      </c>
      <c r="D10" s="376">
        <v>4.8</v>
      </c>
      <c r="E10" s="376">
        <v>8.6999999999999993</v>
      </c>
      <c r="F10" s="375">
        <v>1</v>
      </c>
      <c r="G10" s="374">
        <v>33</v>
      </c>
      <c r="H10" s="376">
        <v>3.2</v>
      </c>
      <c r="I10" s="376">
        <v>4.9000000000000004</v>
      </c>
      <c r="J10" s="376">
        <v>8</v>
      </c>
      <c r="K10" s="375">
        <v>1.1000000000000001</v>
      </c>
      <c r="L10" s="374">
        <v>34</v>
      </c>
      <c r="M10" s="376">
        <v>3.4</v>
      </c>
      <c r="N10" s="376">
        <v>4.9000000000000004</v>
      </c>
      <c r="O10" s="376">
        <v>8.4</v>
      </c>
      <c r="P10" s="375">
        <v>1</v>
      </c>
    </row>
    <row r="11" spans="1:16">
      <c r="A11" s="27" t="s">
        <v>429</v>
      </c>
      <c r="B11" s="374">
        <v>38.5</v>
      </c>
      <c r="C11" s="376">
        <v>4</v>
      </c>
      <c r="D11" s="376">
        <v>4.4000000000000004</v>
      </c>
      <c r="E11" s="376">
        <v>10.8</v>
      </c>
      <c r="F11" s="375">
        <v>1</v>
      </c>
      <c r="G11" s="374">
        <v>36.1</v>
      </c>
      <c r="H11" s="376">
        <v>3.4</v>
      </c>
      <c r="I11" s="376">
        <v>4.5</v>
      </c>
      <c r="J11" s="376">
        <v>9.6999999999999993</v>
      </c>
      <c r="K11" s="375">
        <v>1.1000000000000001</v>
      </c>
      <c r="L11" s="374">
        <v>37.200000000000003</v>
      </c>
      <c r="M11" s="376">
        <v>3.7</v>
      </c>
      <c r="N11" s="376">
        <v>4.5</v>
      </c>
      <c r="O11" s="376">
        <v>10.199999999999999</v>
      </c>
      <c r="P11" s="375">
        <v>1</v>
      </c>
    </row>
    <row r="12" spans="1:16">
      <c r="A12" s="27" t="s">
        <v>430</v>
      </c>
      <c r="B12" s="374">
        <v>36.700000000000003</v>
      </c>
      <c r="C12" s="376">
        <v>3.9</v>
      </c>
      <c r="D12" s="376">
        <v>5</v>
      </c>
      <c r="E12" s="376">
        <v>13.1</v>
      </c>
      <c r="F12" s="375">
        <v>1.1000000000000001</v>
      </c>
      <c r="G12" s="374">
        <v>33.6</v>
      </c>
      <c r="H12" s="376">
        <v>3.2</v>
      </c>
      <c r="I12" s="376">
        <v>5.3</v>
      </c>
      <c r="J12" s="376">
        <v>11</v>
      </c>
      <c r="K12" s="375">
        <v>0.9</v>
      </c>
      <c r="L12" s="374">
        <v>35</v>
      </c>
      <c r="M12" s="376">
        <v>3.5</v>
      </c>
      <c r="N12" s="376">
        <v>5.2</v>
      </c>
      <c r="O12" s="376">
        <v>11.9</v>
      </c>
      <c r="P12" s="375">
        <v>1</v>
      </c>
    </row>
    <row r="13" spans="1:16">
      <c r="A13" s="27" t="s">
        <v>431</v>
      </c>
      <c r="B13" s="374">
        <v>37.700000000000003</v>
      </c>
      <c r="C13" s="376">
        <v>3.4</v>
      </c>
      <c r="D13" s="376">
        <v>4.7</v>
      </c>
      <c r="E13" s="376">
        <v>8.5</v>
      </c>
      <c r="F13" s="375">
        <v>0.7</v>
      </c>
      <c r="G13" s="374">
        <v>34.799999999999997</v>
      </c>
      <c r="H13" s="376">
        <v>2.9</v>
      </c>
      <c r="I13" s="376">
        <v>4.5</v>
      </c>
      <c r="J13" s="376">
        <v>7.9</v>
      </c>
      <c r="K13" s="375">
        <v>0.6</v>
      </c>
      <c r="L13" s="374">
        <v>36.200000000000003</v>
      </c>
      <c r="M13" s="376">
        <v>3.2</v>
      </c>
      <c r="N13" s="376">
        <v>4.5999999999999996</v>
      </c>
      <c r="O13" s="376">
        <v>8.1999999999999993</v>
      </c>
      <c r="P13" s="375">
        <v>0.6</v>
      </c>
    </row>
    <row r="14" spans="1:16">
      <c r="A14" s="27" t="s">
        <v>432</v>
      </c>
      <c r="B14" s="374">
        <v>35.700000000000003</v>
      </c>
      <c r="C14" s="376">
        <v>4</v>
      </c>
      <c r="D14" s="376">
        <v>5.5</v>
      </c>
      <c r="E14" s="376">
        <v>8.9</v>
      </c>
      <c r="F14" s="375">
        <v>1.5</v>
      </c>
      <c r="G14" s="374">
        <v>33.6</v>
      </c>
      <c r="H14" s="376">
        <v>3.4</v>
      </c>
      <c r="I14" s="376">
        <v>5.4</v>
      </c>
      <c r="J14" s="376">
        <v>8.1</v>
      </c>
      <c r="K14" s="375">
        <v>1.4</v>
      </c>
      <c r="L14" s="374">
        <v>34.6</v>
      </c>
      <c r="M14" s="376">
        <v>3.7</v>
      </c>
      <c r="N14" s="376">
        <v>5.4</v>
      </c>
      <c r="O14" s="376">
        <v>8.4</v>
      </c>
      <c r="P14" s="375">
        <v>1.4</v>
      </c>
    </row>
    <row r="15" spans="1:16">
      <c r="A15" s="27" t="s">
        <v>433</v>
      </c>
      <c r="B15" s="374">
        <v>32.5</v>
      </c>
      <c r="C15" s="376">
        <v>3.1</v>
      </c>
      <c r="D15" s="376">
        <v>4.9000000000000004</v>
      </c>
      <c r="E15" s="376">
        <v>8.1</v>
      </c>
      <c r="F15" s="375">
        <v>1.1000000000000001</v>
      </c>
      <c r="G15" s="374">
        <v>29.8</v>
      </c>
      <c r="H15" s="376">
        <v>2.6</v>
      </c>
      <c r="I15" s="376">
        <v>4.5999999999999996</v>
      </c>
      <c r="J15" s="376">
        <v>7.3</v>
      </c>
      <c r="K15" s="375">
        <v>1.1000000000000001</v>
      </c>
      <c r="L15" s="374">
        <v>31.1</v>
      </c>
      <c r="M15" s="376">
        <v>2.9</v>
      </c>
      <c r="N15" s="376">
        <v>4.7</v>
      </c>
      <c r="O15" s="376">
        <v>7.7</v>
      </c>
      <c r="P15" s="375">
        <v>1.1000000000000001</v>
      </c>
    </row>
    <row r="16" spans="1:16">
      <c r="A16" s="27" t="s">
        <v>434</v>
      </c>
      <c r="B16" s="374">
        <v>33.1</v>
      </c>
      <c r="C16" s="376">
        <v>3.5</v>
      </c>
      <c r="D16" s="376">
        <v>5</v>
      </c>
      <c r="E16" s="376">
        <v>8.6</v>
      </c>
      <c r="F16" s="375">
        <v>1.3</v>
      </c>
      <c r="G16" s="374">
        <v>30.8</v>
      </c>
      <c r="H16" s="376">
        <v>2.9</v>
      </c>
      <c r="I16" s="376">
        <v>4.7</v>
      </c>
      <c r="J16" s="376">
        <v>7.8</v>
      </c>
      <c r="K16" s="375">
        <v>1.2</v>
      </c>
      <c r="L16" s="374">
        <v>31.8</v>
      </c>
      <c r="M16" s="376">
        <v>3.2</v>
      </c>
      <c r="N16" s="376">
        <v>4.8</v>
      </c>
      <c r="O16" s="376">
        <v>8.1999999999999993</v>
      </c>
      <c r="P16" s="375">
        <v>1.2</v>
      </c>
    </row>
    <row r="17" spans="1:16">
      <c r="A17" s="27" t="s">
        <v>435</v>
      </c>
      <c r="B17" s="374">
        <v>34.6</v>
      </c>
      <c r="C17" s="376">
        <v>2.8</v>
      </c>
      <c r="D17" s="376">
        <v>3.4</v>
      </c>
      <c r="E17" s="376">
        <v>8.5</v>
      </c>
      <c r="F17" s="375">
        <v>0.8</v>
      </c>
      <c r="G17" s="374">
        <v>32.6</v>
      </c>
      <c r="H17" s="376">
        <v>2.5</v>
      </c>
      <c r="I17" s="376">
        <v>3.4</v>
      </c>
      <c r="J17" s="376">
        <v>8.1999999999999993</v>
      </c>
      <c r="K17" s="375">
        <v>0.9</v>
      </c>
      <c r="L17" s="374">
        <v>33.6</v>
      </c>
      <c r="M17" s="376">
        <v>2.6</v>
      </c>
      <c r="N17" s="376">
        <v>3.4</v>
      </c>
      <c r="O17" s="376">
        <v>8.3000000000000007</v>
      </c>
      <c r="P17" s="375">
        <v>0.8</v>
      </c>
    </row>
    <row r="18" spans="1:16">
      <c r="A18" s="27" t="s">
        <v>436</v>
      </c>
      <c r="B18" s="374">
        <v>35.200000000000003</v>
      </c>
      <c r="C18" s="376">
        <v>4</v>
      </c>
      <c r="D18" s="376">
        <v>4.5999999999999996</v>
      </c>
      <c r="E18" s="376">
        <v>9.6999999999999993</v>
      </c>
      <c r="F18" s="375">
        <v>1.1000000000000001</v>
      </c>
      <c r="G18" s="374">
        <v>32.6</v>
      </c>
      <c r="H18" s="376">
        <v>3.5</v>
      </c>
      <c r="I18" s="376">
        <v>4.5</v>
      </c>
      <c r="J18" s="376">
        <v>8.6999999999999993</v>
      </c>
      <c r="K18" s="375">
        <v>0.9</v>
      </c>
      <c r="L18" s="374">
        <v>33.799999999999997</v>
      </c>
      <c r="M18" s="376">
        <v>3.7</v>
      </c>
      <c r="N18" s="376">
        <v>4.5</v>
      </c>
      <c r="O18" s="376">
        <v>9.1</v>
      </c>
      <c r="P18" s="375">
        <v>1</v>
      </c>
    </row>
    <row r="19" spans="1:16">
      <c r="A19" s="27" t="s">
        <v>437</v>
      </c>
      <c r="B19" s="374">
        <v>33.4</v>
      </c>
      <c r="C19" s="376">
        <v>3.8</v>
      </c>
      <c r="D19" s="376">
        <v>4.7</v>
      </c>
      <c r="E19" s="376">
        <v>9.4</v>
      </c>
      <c r="F19" s="375">
        <v>1.3</v>
      </c>
      <c r="G19" s="374">
        <v>31.3</v>
      </c>
      <c r="H19" s="376">
        <v>3.1</v>
      </c>
      <c r="I19" s="376">
        <v>4.5999999999999996</v>
      </c>
      <c r="J19" s="376">
        <v>9.1999999999999993</v>
      </c>
      <c r="K19" s="375">
        <v>1.2</v>
      </c>
      <c r="L19" s="374">
        <v>32.200000000000003</v>
      </c>
      <c r="M19" s="376">
        <v>3.4</v>
      </c>
      <c r="N19" s="376">
        <v>4.7</v>
      </c>
      <c r="O19" s="376">
        <v>9.3000000000000007</v>
      </c>
      <c r="P19" s="375">
        <v>1.2</v>
      </c>
    </row>
    <row r="20" spans="1:16">
      <c r="A20" s="27" t="s">
        <v>438</v>
      </c>
      <c r="B20" s="374">
        <v>34.6</v>
      </c>
      <c r="C20" s="376">
        <v>3.4</v>
      </c>
      <c r="D20" s="376">
        <v>4.2</v>
      </c>
      <c r="E20" s="376">
        <v>11.3</v>
      </c>
      <c r="F20" s="375">
        <v>0.9</v>
      </c>
      <c r="G20" s="374">
        <v>31.5</v>
      </c>
      <c r="H20" s="376">
        <v>2.6</v>
      </c>
      <c r="I20" s="376">
        <v>4</v>
      </c>
      <c r="J20" s="376">
        <v>10.1</v>
      </c>
      <c r="K20" s="375">
        <v>1</v>
      </c>
      <c r="L20" s="374">
        <v>32.9</v>
      </c>
      <c r="M20" s="376">
        <v>3</v>
      </c>
      <c r="N20" s="376">
        <v>4.0999999999999996</v>
      </c>
      <c r="O20" s="376">
        <v>10.7</v>
      </c>
      <c r="P20" s="375">
        <v>0.9</v>
      </c>
    </row>
    <row r="21" spans="1:16">
      <c r="A21" s="27" t="s">
        <v>439</v>
      </c>
      <c r="B21" s="374">
        <v>39.4</v>
      </c>
      <c r="C21" s="376">
        <v>4.2</v>
      </c>
      <c r="D21" s="376">
        <v>4.5</v>
      </c>
      <c r="E21" s="376">
        <v>12.7</v>
      </c>
      <c r="F21" s="375">
        <v>0.8</v>
      </c>
      <c r="G21" s="374">
        <v>36.799999999999997</v>
      </c>
      <c r="H21" s="376">
        <v>3.3</v>
      </c>
      <c r="I21" s="376">
        <v>4.3</v>
      </c>
      <c r="J21" s="376">
        <v>11</v>
      </c>
      <c r="K21" s="375">
        <v>0.8</v>
      </c>
      <c r="L21" s="374">
        <v>38</v>
      </c>
      <c r="M21" s="376">
        <v>3.7</v>
      </c>
      <c r="N21" s="376">
        <v>4.4000000000000004</v>
      </c>
      <c r="O21" s="376">
        <v>11.8</v>
      </c>
      <c r="P21" s="375">
        <v>0.8</v>
      </c>
    </row>
    <row r="22" spans="1:16">
      <c r="A22" s="27" t="s">
        <v>440</v>
      </c>
      <c r="B22" s="374">
        <v>39.6</v>
      </c>
      <c r="C22" s="376">
        <v>3.5</v>
      </c>
      <c r="D22" s="376">
        <v>3.2</v>
      </c>
      <c r="E22" s="376">
        <v>10.1</v>
      </c>
      <c r="F22" s="375">
        <v>0.5</v>
      </c>
      <c r="G22" s="374">
        <v>36</v>
      </c>
      <c r="H22" s="376">
        <v>2.6</v>
      </c>
      <c r="I22" s="376">
        <v>3</v>
      </c>
      <c r="J22" s="376">
        <v>9</v>
      </c>
      <c r="K22" s="375">
        <v>0.5</v>
      </c>
      <c r="L22" s="374">
        <v>37.700000000000003</v>
      </c>
      <c r="M22" s="376">
        <v>3</v>
      </c>
      <c r="N22" s="376">
        <v>3.1</v>
      </c>
      <c r="O22" s="376">
        <v>9.5</v>
      </c>
      <c r="P22" s="375">
        <v>0.5</v>
      </c>
    </row>
    <row r="23" spans="1:16">
      <c r="A23" s="27" t="s">
        <v>441</v>
      </c>
      <c r="B23" s="374">
        <v>38.299999999999997</v>
      </c>
      <c r="C23" s="376">
        <v>3.6</v>
      </c>
      <c r="D23" s="376">
        <v>5</v>
      </c>
      <c r="E23" s="376">
        <v>10.3</v>
      </c>
      <c r="F23" s="375">
        <v>0.8</v>
      </c>
      <c r="G23" s="374">
        <v>33.5</v>
      </c>
      <c r="H23" s="376">
        <v>2.9</v>
      </c>
      <c r="I23" s="376">
        <v>5.0999999999999996</v>
      </c>
      <c r="J23" s="376">
        <v>9.3000000000000007</v>
      </c>
      <c r="K23" s="375">
        <v>0.8</v>
      </c>
      <c r="L23" s="374">
        <v>35.700000000000003</v>
      </c>
      <c r="M23" s="376">
        <v>3.2</v>
      </c>
      <c r="N23" s="376">
        <v>5.0999999999999996</v>
      </c>
      <c r="O23" s="376">
        <v>9.8000000000000007</v>
      </c>
      <c r="P23" s="375">
        <v>0.8</v>
      </c>
    </row>
    <row r="24" spans="1:16">
      <c r="A24" s="27" t="s">
        <v>442</v>
      </c>
      <c r="B24" s="374">
        <v>41.6</v>
      </c>
      <c r="C24" s="376">
        <v>3.5</v>
      </c>
      <c r="D24" s="376">
        <v>5.2</v>
      </c>
      <c r="E24" s="376">
        <v>10.8</v>
      </c>
      <c r="F24" s="375">
        <v>0.8</v>
      </c>
      <c r="G24" s="374">
        <v>37.700000000000003</v>
      </c>
      <c r="H24" s="376">
        <v>2.5</v>
      </c>
      <c r="I24" s="376">
        <v>4.5999999999999996</v>
      </c>
      <c r="J24" s="376">
        <v>9</v>
      </c>
      <c r="K24" s="375">
        <v>0.7</v>
      </c>
      <c r="L24" s="374">
        <v>39.5</v>
      </c>
      <c r="M24" s="376">
        <v>2.9</v>
      </c>
      <c r="N24" s="376">
        <v>4.9000000000000004</v>
      </c>
      <c r="O24" s="376">
        <v>9.9</v>
      </c>
      <c r="P24" s="375">
        <v>0.7</v>
      </c>
    </row>
    <row r="25" spans="1:16">
      <c r="A25" s="27" t="s">
        <v>443</v>
      </c>
      <c r="B25" s="374">
        <v>42.8</v>
      </c>
      <c r="C25" s="376">
        <v>5.0999999999999996</v>
      </c>
      <c r="D25" s="376">
        <v>4.9000000000000004</v>
      </c>
      <c r="E25" s="376">
        <v>12.5</v>
      </c>
      <c r="F25" s="375">
        <v>1</v>
      </c>
      <c r="G25" s="374">
        <v>38.4</v>
      </c>
      <c r="H25" s="376">
        <v>3.7</v>
      </c>
      <c r="I25" s="376">
        <v>4.8</v>
      </c>
      <c r="J25" s="376">
        <v>10.7</v>
      </c>
      <c r="K25" s="375">
        <v>0.7</v>
      </c>
      <c r="L25" s="374">
        <v>40.4</v>
      </c>
      <c r="M25" s="376">
        <v>4.4000000000000004</v>
      </c>
      <c r="N25" s="376">
        <v>4.8</v>
      </c>
      <c r="O25" s="376">
        <v>11.5</v>
      </c>
      <c r="P25" s="375">
        <v>0.8</v>
      </c>
    </row>
    <row r="26" spans="1:16">
      <c r="A26" s="27" t="s">
        <v>271</v>
      </c>
      <c r="B26" s="380">
        <v>34.6</v>
      </c>
      <c r="C26" s="381">
        <v>3.8</v>
      </c>
      <c r="D26" s="381">
        <v>5.0999999999999996</v>
      </c>
      <c r="E26" s="381">
        <v>9.1</v>
      </c>
      <c r="F26" s="382">
        <v>1.2</v>
      </c>
      <c r="G26" s="380">
        <v>32.200000000000003</v>
      </c>
      <c r="H26" s="381">
        <v>3.2</v>
      </c>
      <c r="I26" s="381">
        <v>5</v>
      </c>
      <c r="J26" s="381">
        <v>8.1</v>
      </c>
      <c r="K26" s="382">
        <v>1.1000000000000001</v>
      </c>
      <c r="L26" s="380">
        <v>33.299999999999997</v>
      </c>
      <c r="M26" s="381">
        <v>3.5</v>
      </c>
      <c r="N26" s="381">
        <v>5.0999999999999996</v>
      </c>
      <c r="O26" s="381">
        <v>8.6</v>
      </c>
      <c r="P26" s="382">
        <v>1.2</v>
      </c>
    </row>
    <row r="27" spans="1:16">
      <c r="A27" s="31" t="s">
        <v>379</v>
      </c>
    </row>
    <row r="28" spans="1:16">
      <c r="A28" s="31" t="s">
        <v>601</v>
      </c>
    </row>
    <row r="29" spans="1:16">
      <c r="A29" s="31" t="s">
        <v>602</v>
      </c>
    </row>
    <row r="30" spans="1:16" ht="17.25">
      <c r="A30" s="49" t="s">
        <v>638</v>
      </c>
    </row>
    <row r="31" spans="1:16" ht="17.25">
      <c r="A31" s="117" t="s">
        <v>639</v>
      </c>
    </row>
    <row r="32" spans="1:16" ht="30">
      <c r="A32" s="133" t="s">
        <v>265</v>
      </c>
      <c r="B32" s="110" t="s">
        <v>607</v>
      </c>
      <c r="C32" s="111" t="s">
        <v>608</v>
      </c>
      <c r="D32" s="111" t="s">
        <v>609</v>
      </c>
      <c r="E32" s="111" t="s">
        <v>610</v>
      </c>
      <c r="F32" s="112" t="s">
        <v>611</v>
      </c>
      <c r="G32" s="110" t="s">
        <v>612</v>
      </c>
      <c r="H32" s="111" t="s">
        <v>613</v>
      </c>
      <c r="I32" s="111" t="s">
        <v>614</v>
      </c>
      <c r="J32" s="111" t="s">
        <v>615</v>
      </c>
      <c r="K32" s="112" t="s">
        <v>616</v>
      </c>
      <c r="L32" s="110" t="s">
        <v>617</v>
      </c>
      <c r="M32" s="111" t="s">
        <v>618</v>
      </c>
      <c r="N32" s="111" t="s">
        <v>619</v>
      </c>
      <c r="O32" s="111" t="s">
        <v>620</v>
      </c>
      <c r="P32" s="112" t="s">
        <v>621</v>
      </c>
    </row>
    <row r="33" spans="1:16">
      <c r="A33" s="27" t="s">
        <v>423</v>
      </c>
      <c r="B33" s="374">
        <v>16.2</v>
      </c>
      <c r="C33" s="376">
        <v>2.1</v>
      </c>
      <c r="D33" s="376">
        <v>3.2</v>
      </c>
      <c r="E33" s="376">
        <v>4.2</v>
      </c>
      <c r="F33" s="375">
        <v>0.7</v>
      </c>
      <c r="G33" s="374">
        <v>17.3</v>
      </c>
      <c r="H33" s="376">
        <v>2</v>
      </c>
      <c r="I33" s="376">
        <v>3.4</v>
      </c>
      <c r="J33" s="376">
        <v>4</v>
      </c>
      <c r="K33" s="375">
        <v>0.8</v>
      </c>
      <c r="L33" s="374">
        <v>16.7</v>
      </c>
      <c r="M33" s="376">
        <v>2</v>
      </c>
      <c r="N33" s="376">
        <v>3.3</v>
      </c>
      <c r="O33" s="376">
        <v>4.0999999999999996</v>
      </c>
      <c r="P33" s="375">
        <v>0.7</v>
      </c>
    </row>
    <row r="34" spans="1:16">
      <c r="A34" s="27" t="s">
        <v>424</v>
      </c>
      <c r="B34" s="374">
        <v>16.8</v>
      </c>
      <c r="C34" s="376">
        <v>2</v>
      </c>
      <c r="D34" s="376">
        <v>2.6</v>
      </c>
      <c r="E34" s="376">
        <v>3.9</v>
      </c>
      <c r="F34" s="375">
        <v>0.5</v>
      </c>
      <c r="G34" s="374">
        <v>17.600000000000001</v>
      </c>
      <c r="H34" s="376">
        <v>1.8</v>
      </c>
      <c r="I34" s="376">
        <v>2.8</v>
      </c>
      <c r="J34" s="376">
        <v>3.9</v>
      </c>
      <c r="K34" s="375">
        <v>0.5</v>
      </c>
      <c r="L34" s="374">
        <v>17.2</v>
      </c>
      <c r="M34" s="376">
        <v>1.9</v>
      </c>
      <c r="N34" s="376">
        <v>2.7</v>
      </c>
      <c r="O34" s="376">
        <v>3.9</v>
      </c>
      <c r="P34" s="375">
        <v>0.5</v>
      </c>
    </row>
    <row r="35" spans="1:16">
      <c r="A35" s="27" t="s">
        <v>425</v>
      </c>
      <c r="B35" s="374">
        <v>16.100000000000001</v>
      </c>
      <c r="C35" s="376">
        <v>1.9</v>
      </c>
      <c r="D35" s="376">
        <v>2.2000000000000002</v>
      </c>
      <c r="E35" s="376">
        <v>4.7</v>
      </c>
      <c r="F35" s="375">
        <v>0.4</v>
      </c>
      <c r="G35" s="374">
        <v>16.8</v>
      </c>
      <c r="H35" s="376">
        <v>1.8</v>
      </c>
      <c r="I35" s="376">
        <v>2.5</v>
      </c>
      <c r="J35" s="376">
        <v>4.7</v>
      </c>
      <c r="K35" s="375">
        <v>0.4</v>
      </c>
      <c r="L35" s="374">
        <v>16.399999999999999</v>
      </c>
      <c r="M35" s="376">
        <v>1.8</v>
      </c>
      <c r="N35" s="376">
        <v>2.4</v>
      </c>
      <c r="O35" s="376">
        <v>4.7</v>
      </c>
      <c r="P35" s="375">
        <v>0.4</v>
      </c>
    </row>
    <row r="36" spans="1:16">
      <c r="A36" s="27" t="s">
        <v>426</v>
      </c>
      <c r="B36" s="374">
        <v>16.100000000000001</v>
      </c>
      <c r="C36" s="376">
        <v>1.8</v>
      </c>
      <c r="D36" s="376">
        <v>2.4</v>
      </c>
      <c r="E36" s="376">
        <v>4.5999999999999996</v>
      </c>
      <c r="F36" s="375">
        <v>0.6</v>
      </c>
      <c r="G36" s="374">
        <v>17.100000000000001</v>
      </c>
      <c r="H36" s="376">
        <v>1.7</v>
      </c>
      <c r="I36" s="376">
        <v>2.8</v>
      </c>
      <c r="J36" s="376">
        <v>4.7</v>
      </c>
      <c r="K36" s="375">
        <v>0.7</v>
      </c>
      <c r="L36" s="374">
        <v>16.600000000000001</v>
      </c>
      <c r="M36" s="376">
        <v>1.7</v>
      </c>
      <c r="N36" s="376">
        <v>2.6</v>
      </c>
      <c r="O36" s="376">
        <v>4.7</v>
      </c>
      <c r="P36" s="375">
        <v>0.6</v>
      </c>
    </row>
    <row r="37" spans="1:16">
      <c r="A37" s="27" t="s">
        <v>427</v>
      </c>
      <c r="B37" s="374">
        <v>18.2</v>
      </c>
      <c r="C37" s="376">
        <v>1.7</v>
      </c>
      <c r="D37" s="376">
        <v>2</v>
      </c>
      <c r="E37" s="376">
        <v>4.9000000000000004</v>
      </c>
      <c r="F37" s="375">
        <v>0.7</v>
      </c>
      <c r="G37" s="374">
        <v>18.3</v>
      </c>
      <c r="H37" s="376">
        <v>1.5</v>
      </c>
      <c r="I37" s="376">
        <v>2.1</v>
      </c>
      <c r="J37" s="376">
        <v>4.8</v>
      </c>
      <c r="K37" s="375">
        <v>0.8</v>
      </c>
      <c r="L37" s="374">
        <v>18.2</v>
      </c>
      <c r="M37" s="376">
        <v>1.6</v>
      </c>
      <c r="N37" s="376">
        <v>2.1</v>
      </c>
      <c r="O37" s="376">
        <v>4.9000000000000004</v>
      </c>
      <c r="P37" s="375">
        <v>0.7</v>
      </c>
    </row>
    <row r="38" spans="1:16">
      <c r="A38" s="27" t="s">
        <v>428</v>
      </c>
      <c r="B38" s="374">
        <v>17.8</v>
      </c>
      <c r="C38" s="376">
        <v>1.8</v>
      </c>
      <c r="D38" s="376">
        <v>2.4</v>
      </c>
      <c r="E38" s="376">
        <v>4.4000000000000004</v>
      </c>
      <c r="F38" s="375">
        <v>0.5</v>
      </c>
      <c r="G38" s="374">
        <v>18.600000000000001</v>
      </c>
      <c r="H38" s="376">
        <v>1.8</v>
      </c>
      <c r="I38" s="376">
        <v>2.7</v>
      </c>
      <c r="J38" s="376">
        <v>4.5</v>
      </c>
      <c r="K38" s="375">
        <v>0.6</v>
      </c>
      <c r="L38" s="374">
        <v>18.2</v>
      </c>
      <c r="M38" s="376">
        <v>1.8</v>
      </c>
      <c r="N38" s="376">
        <v>2.6</v>
      </c>
      <c r="O38" s="376">
        <v>4.4000000000000004</v>
      </c>
      <c r="P38" s="375">
        <v>0.5</v>
      </c>
    </row>
    <row r="39" spans="1:16">
      <c r="A39" s="27" t="s">
        <v>429</v>
      </c>
      <c r="B39" s="374">
        <v>17.8</v>
      </c>
      <c r="C39" s="376">
        <v>1.8</v>
      </c>
      <c r="D39" s="376">
        <v>2.1</v>
      </c>
      <c r="E39" s="376">
        <v>5.0999999999999996</v>
      </c>
      <c r="F39" s="375">
        <v>0.5</v>
      </c>
      <c r="G39" s="374">
        <v>18.899999999999999</v>
      </c>
      <c r="H39" s="376">
        <v>1.8</v>
      </c>
      <c r="I39" s="376">
        <v>2.4</v>
      </c>
      <c r="J39" s="376">
        <v>5.0999999999999996</v>
      </c>
      <c r="K39" s="375">
        <v>0.6</v>
      </c>
      <c r="L39" s="374">
        <v>18.3</v>
      </c>
      <c r="M39" s="376">
        <v>1.8</v>
      </c>
      <c r="N39" s="376">
        <v>2.2000000000000002</v>
      </c>
      <c r="O39" s="376">
        <v>5</v>
      </c>
      <c r="P39" s="375">
        <v>0.5</v>
      </c>
    </row>
    <row r="40" spans="1:16">
      <c r="A40" s="27" t="s">
        <v>430</v>
      </c>
      <c r="B40" s="374">
        <v>13.8</v>
      </c>
      <c r="C40" s="376">
        <v>1.4</v>
      </c>
      <c r="D40" s="376">
        <v>2</v>
      </c>
      <c r="E40" s="376">
        <v>5</v>
      </c>
      <c r="F40" s="375">
        <v>0.4</v>
      </c>
      <c r="G40" s="374">
        <v>14.7</v>
      </c>
      <c r="H40" s="376">
        <v>1.4</v>
      </c>
      <c r="I40" s="376">
        <v>2.4</v>
      </c>
      <c r="J40" s="376">
        <v>4.9000000000000004</v>
      </c>
      <c r="K40" s="375">
        <v>0.4</v>
      </c>
      <c r="L40" s="374">
        <v>14.2</v>
      </c>
      <c r="M40" s="376">
        <v>1.4</v>
      </c>
      <c r="N40" s="376">
        <v>2.2000000000000002</v>
      </c>
      <c r="O40" s="376">
        <v>5</v>
      </c>
      <c r="P40" s="375">
        <v>0.4</v>
      </c>
    </row>
    <row r="41" spans="1:16">
      <c r="A41" s="27" t="s">
        <v>431</v>
      </c>
      <c r="B41" s="374">
        <v>19.2</v>
      </c>
      <c r="C41" s="376">
        <v>1.7</v>
      </c>
      <c r="D41" s="376">
        <v>2.4</v>
      </c>
      <c r="E41" s="376">
        <v>4.4000000000000004</v>
      </c>
      <c r="F41" s="375">
        <v>0.3</v>
      </c>
      <c r="G41" s="374">
        <v>19.399999999999999</v>
      </c>
      <c r="H41" s="376">
        <v>1.7</v>
      </c>
      <c r="I41" s="376">
        <v>2.5</v>
      </c>
      <c r="J41" s="376">
        <v>4.4000000000000004</v>
      </c>
      <c r="K41" s="375">
        <v>0.3</v>
      </c>
      <c r="L41" s="374">
        <v>19.3</v>
      </c>
      <c r="M41" s="376">
        <v>1.7</v>
      </c>
      <c r="N41" s="376">
        <v>2.4</v>
      </c>
      <c r="O41" s="376">
        <v>4.4000000000000004</v>
      </c>
      <c r="P41" s="375">
        <v>0.3</v>
      </c>
    </row>
    <row r="42" spans="1:16">
      <c r="A42" s="27" t="s">
        <v>432</v>
      </c>
      <c r="B42" s="374">
        <v>18.100000000000001</v>
      </c>
      <c r="C42" s="376">
        <v>2</v>
      </c>
      <c r="D42" s="376">
        <v>2.8</v>
      </c>
      <c r="E42" s="376">
        <v>4.5</v>
      </c>
      <c r="F42" s="375">
        <v>0.7</v>
      </c>
      <c r="G42" s="374">
        <v>19.100000000000001</v>
      </c>
      <c r="H42" s="376">
        <v>2</v>
      </c>
      <c r="I42" s="376">
        <v>3</v>
      </c>
      <c r="J42" s="376">
        <v>4.5</v>
      </c>
      <c r="K42" s="375">
        <v>0.8</v>
      </c>
      <c r="L42" s="374">
        <v>18.5</v>
      </c>
      <c r="M42" s="376">
        <v>2</v>
      </c>
      <c r="N42" s="376">
        <v>2.9</v>
      </c>
      <c r="O42" s="376">
        <v>4.5</v>
      </c>
      <c r="P42" s="375">
        <v>0.8</v>
      </c>
    </row>
    <row r="43" spans="1:16">
      <c r="A43" s="27" t="s">
        <v>433</v>
      </c>
      <c r="B43" s="374">
        <v>17.2</v>
      </c>
      <c r="C43" s="376">
        <v>1.6</v>
      </c>
      <c r="D43" s="376">
        <v>2.6</v>
      </c>
      <c r="E43" s="376">
        <v>4.3</v>
      </c>
      <c r="F43" s="375">
        <v>0.6</v>
      </c>
      <c r="G43" s="374">
        <v>17.399999999999999</v>
      </c>
      <c r="H43" s="376">
        <v>1.5</v>
      </c>
      <c r="I43" s="376">
        <v>2.7</v>
      </c>
      <c r="J43" s="376">
        <v>4.2</v>
      </c>
      <c r="K43" s="375">
        <v>0.6</v>
      </c>
      <c r="L43" s="374">
        <v>17.2</v>
      </c>
      <c r="M43" s="376">
        <v>1.6</v>
      </c>
      <c r="N43" s="376">
        <v>2.6</v>
      </c>
      <c r="O43" s="376">
        <v>4.3</v>
      </c>
      <c r="P43" s="375">
        <v>0.6</v>
      </c>
    </row>
    <row r="44" spans="1:16">
      <c r="A44" s="27" t="s">
        <v>434</v>
      </c>
      <c r="B44" s="374">
        <v>17</v>
      </c>
      <c r="C44" s="376">
        <v>1.8</v>
      </c>
      <c r="D44" s="376">
        <v>2.6</v>
      </c>
      <c r="E44" s="376">
        <v>4.5</v>
      </c>
      <c r="F44" s="375">
        <v>0.6</v>
      </c>
      <c r="G44" s="374">
        <v>17.600000000000001</v>
      </c>
      <c r="H44" s="376">
        <v>1.7</v>
      </c>
      <c r="I44" s="376">
        <v>2.7</v>
      </c>
      <c r="J44" s="376">
        <v>4.4000000000000004</v>
      </c>
      <c r="K44" s="375">
        <v>0.7</v>
      </c>
      <c r="L44" s="374">
        <v>17.2</v>
      </c>
      <c r="M44" s="376">
        <v>1.7</v>
      </c>
      <c r="N44" s="376">
        <v>2.6</v>
      </c>
      <c r="O44" s="376">
        <v>4.4000000000000004</v>
      </c>
      <c r="P44" s="375">
        <v>0.7</v>
      </c>
    </row>
    <row r="45" spans="1:16">
      <c r="A45" s="27" t="s">
        <v>435</v>
      </c>
      <c r="B45" s="374">
        <v>18.2</v>
      </c>
      <c r="C45" s="376">
        <v>1.5</v>
      </c>
      <c r="D45" s="376">
        <v>1.8</v>
      </c>
      <c r="E45" s="376">
        <v>4.4000000000000004</v>
      </c>
      <c r="F45" s="375">
        <v>0.4</v>
      </c>
      <c r="G45" s="374">
        <v>18.8</v>
      </c>
      <c r="H45" s="376">
        <v>1.4</v>
      </c>
      <c r="I45" s="376">
        <v>1.9</v>
      </c>
      <c r="J45" s="376">
        <v>4.7</v>
      </c>
      <c r="K45" s="375">
        <v>0.5</v>
      </c>
      <c r="L45" s="374">
        <v>18.5</v>
      </c>
      <c r="M45" s="376">
        <v>1.4</v>
      </c>
      <c r="N45" s="376">
        <v>1.8</v>
      </c>
      <c r="O45" s="376">
        <v>4.5999999999999996</v>
      </c>
      <c r="P45" s="375">
        <v>0.5</v>
      </c>
    </row>
    <row r="46" spans="1:16">
      <c r="A46" s="27" t="s">
        <v>436</v>
      </c>
      <c r="B46" s="374">
        <v>16.3</v>
      </c>
      <c r="C46" s="376">
        <v>1.8</v>
      </c>
      <c r="D46" s="376">
        <v>2.2000000000000002</v>
      </c>
      <c r="E46" s="376">
        <v>4.5</v>
      </c>
      <c r="F46" s="375">
        <v>0.5</v>
      </c>
      <c r="G46" s="374">
        <v>17.100000000000001</v>
      </c>
      <c r="H46" s="376">
        <v>1.8</v>
      </c>
      <c r="I46" s="376">
        <v>2.4</v>
      </c>
      <c r="J46" s="376">
        <v>4.5999999999999996</v>
      </c>
      <c r="K46" s="375">
        <v>0.5</v>
      </c>
      <c r="L46" s="374">
        <v>16.7</v>
      </c>
      <c r="M46" s="376">
        <v>1.8</v>
      </c>
      <c r="N46" s="376">
        <v>2.2999999999999998</v>
      </c>
      <c r="O46" s="376">
        <v>4.5</v>
      </c>
      <c r="P46" s="375">
        <v>0.5</v>
      </c>
    </row>
    <row r="47" spans="1:16">
      <c r="A47" s="27" t="s">
        <v>437</v>
      </c>
      <c r="B47" s="374">
        <v>15.7</v>
      </c>
      <c r="C47" s="376">
        <v>1.8</v>
      </c>
      <c r="D47" s="376">
        <v>2.2000000000000002</v>
      </c>
      <c r="E47" s="376">
        <v>4.4000000000000004</v>
      </c>
      <c r="F47" s="375">
        <v>0.6</v>
      </c>
      <c r="G47" s="374">
        <v>16.399999999999999</v>
      </c>
      <c r="H47" s="376">
        <v>1.6</v>
      </c>
      <c r="I47" s="376">
        <v>2.4</v>
      </c>
      <c r="J47" s="376">
        <v>4.8</v>
      </c>
      <c r="K47" s="375">
        <v>0.6</v>
      </c>
      <c r="L47" s="374">
        <v>16</v>
      </c>
      <c r="M47" s="376">
        <v>1.7</v>
      </c>
      <c r="N47" s="376">
        <v>2.2999999999999998</v>
      </c>
      <c r="O47" s="376">
        <v>4.5999999999999996</v>
      </c>
      <c r="P47" s="375">
        <v>0.6</v>
      </c>
    </row>
    <row r="48" spans="1:16">
      <c r="A48" s="27" t="s">
        <v>438</v>
      </c>
      <c r="B48" s="374">
        <v>14.9</v>
      </c>
      <c r="C48" s="376">
        <v>1.4</v>
      </c>
      <c r="D48" s="376">
        <v>1.8</v>
      </c>
      <c r="E48" s="376">
        <v>4.9000000000000004</v>
      </c>
      <c r="F48" s="375">
        <v>0.4</v>
      </c>
      <c r="G48" s="374">
        <v>15.6</v>
      </c>
      <c r="H48" s="376">
        <v>1.3</v>
      </c>
      <c r="I48" s="376">
        <v>2</v>
      </c>
      <c r="J48" s="376">
        <v>5</v>
      </c>
      <c r="K48" s="375">
        <v>0.5</v>
      </c>
      <c r="L48" s="374">
        <v>15.2</v>
      </c>
      <c r="M48" s="376">
        <v>1.4</v>
      </c>
      <c r="N48" s="376">
        <v>1.9</v>
      </c>
      <c r="O48" s="376">
        <v>5</v>
      </c>
      <c r="P48" s="375">
        <v>0.4</v>
      </c>
    </row>
    <row r="49" spans="1:16">
      <c r="A49" s="27" t="s">
        <v>439</v>
      </c>
      <c r="B49" s="374">
        <v>16.2</v>
      </c>
      <c r="C49" s="376">
        <v>1.7</v>
      </c>
      <c r="D49" s="376">
        <v>1.9</v>
      </c>
      <c r="E49" s="376">
        <v>5.3</v>
      </c>
      <c r="F49" s="375">
        <v>0.3</v>
      </c>
      <c r="G49" s="374">
        <v>17.5</v>
      </c>
      <c r="H49" s="376">
        <v>1.6</v>
      </c>
      <c r="I49" s="376">
        <v>2</v>
      </c>
      <c r="J49" s="376">
        <v>5.3</v>
      </c>
      <c r="K49" s="375">
        <v>0.4</v>
      </c>
      <c r="L49" s="374">
        <v>16.8</v>
      </c>
      <c r="M49" s="376">
        <v>1.6</v>
      </c>
      <c r="N49" s="376">
        <v>2</v>
      </c>
      <c r="O49" s="376">
        <v>5.2</v>
      </c>
      <c r="P49" s="375">
        <v>0.4</v>
      </c>
    </row>
    <row r="50" spans="1:16">
      <c r="A50" s="27" t="s">
        <v>440</v>
      </c>
      <c r="B50" s="374">
        <v>18</v>
      </c>
      <c r="C50" s="376">
        <v>1.6</v>
      </c>
      <c r="D50" s="376">
        <v>1.5</v>
      </c>
      <c r="E50" s="376">
        <v>4.5999999999999996</v>
      </c>
      <c r="F50" s="375">
        <v>0.2</v>
      </c>
      <c r="G50" s="374">
        <v>18.8</v>
      </c>
      <c r="H50" s="376">
        <v>1.4</v>
      </c>
      <c r="I50" s="376">
        <v>1.6</v>
      </c>
      <c r="J50" s="376">
        <v>4.7</v>
      </c>
      <c r="K50" s="375">
        <v>0.2</v>
      </c>
      <c r="L50" s="374">
        <v>18.3</v>
      </c>
      <c r="M50" s="376">
        <v>1.5</v>
      </c>
      <c r="N50" s="376">
        <v>1.5</v>
      </c>
      <c r="O50" s="376">
        <v>4.5999999999999996</v>
      </c>
      <c r="P50" s="375">
        <v>0.2</v>
      </c>
    </row>
    <row r="51" spans="1:16">
      <c r="A51" s="27" t="s">
        <v>441</v>
      </c>
      <c r="B51" s="374">
        <v>17.399999999999999</v>
      </c>
      <c r="C51" s="376">
        <v>1.6</v>
      </c>
      <c r="D51" s="376">
        <v>2.2999999999999998</v>
      </c>
      <c r="E51" s="376">
        <v>4.7</v>
      </c>
      <c r="F51" s="375">
        <v>0.4</v>
      </c>
      <c r="G51" s="374">
        <v>17.8</v>
      </c>
      <c r="H51" s="376">
        <v>1.6</v>
      </c>
      <c r="I51" s="376">
        <v>2.7</v>
      </c>
      <c r="J51" s="376">
        <v>4.9000000000000004</v>
      </c>
      <c r="K51" s="375">
        <v>0.4</v>
      </c>
      <c r="L51" s="374">
        <v>17.600000000000001</v>
      </c>
      <c r="M51" s="376">
        <v>1.6</v>
      </c>
      <c r="N51" s="376">
        <v>2.5</v>
      </c>
      <c r="O51" s="376">
        <v>4.8</v>
      </c>
      <c r="P51" s="375">
        <v>0.4</v>
      </c>
    </row>
    <row r="52" spans="1:16">
      <c r="A52" s="27" t="s">
        <v>442</v>
      </c>
      <c r="B52" s="374">
        <v>17.7</v>
      </c>
      <c r="C52" s="376">
        <v>1.4</v>
      </c>
      <c r="D52" s="376">
        <v>2.2999999999999998</v>
      </c>
      <c r="E52" s="376">
        <v>4.7</v>
      </c>
      <c r="F52" s="375">
        <v>0.3</v>
      </c>
      <c r="G52" s="374">
        <v>18.3</v>
      </c>
      <c r="H52" s="376">
        <v>1.2</v>
      </c>
      <c r="I52" s="376">
        <v>2.2999999999999998</v>
      </c>
      <c r="J52" s="376">
        <v>4.4000000000000004</v>
      </c>
      <c r="K52" s="375">
        <v>0.3</v>
      </c>
      <c r="L52" s="374">
        <v>17.899999999999999</v>
      </c>
      <c r="M52" s="376">
        <v>1.3</v>
      </c>
      <c r="N52" s="376">
        <v>2.2999999999999998</v>
      </c>
      <c r="O52" s="376">
        <v>4.5</v>
      </c>
      <c r="P52" s="375">
        <v>0.3</v>
      </c>
    </row>
    <row r="53" spans="1:16">
      <c r="A53" s="27" t="s">
        <v>443</v>
      </c>
      <c r="B53" s="374">
        <v>16.2</v>
      </c>
      <c r="C53" s="376">
        <v>1.9</v>
      </c>
      <c r="D53" s="376">
        <v>1.9</v>
      </c>
      <c r="E53" s="376">
        <v>4.8</v>
      </c>
      <c r="F53" s="375">
        <v>0.4</v>
      </c>
      <c r="G53" s="374">
        <v>17</v>
      </c>
      <c r="H53" s="376">
        <v>1.7</v>
      </c>
      <c r="I53" s="376">
        <v>2.1</v>
      </c>
      <c r="J53" s="376">
        <v>4.7</v>
      </c>
      <c r="K53" s="375">
        <v>0.3</v>
      </c>
      <c r="L53" s="374">
        <v>16.5</v>
      </c>
      <c r="M53" s="376">
        <v>1.8</v>
      </c>
      <c r="N53" s="376">
        <v>2</v>
      </c>
      <c r="O53" s="376">
        <v>4.7</v>
      </c>
      <c r="P53" s="375">
        <v>0.3</v>
      </c>
    </row>
    <row r="54" spans="1:16">
      <c r="A54" s="27" t="s">
        <v>271</v>
      </c>
      <c r="B54" s="380">
        <v>16.899999999999999</v>
      </c>
      <c r="C54" s="381">
        <v>1.8</v>
      </c>
      <c r="D54" s="381">
        <v>2.5</v>
      </c>
      <c r="E54" s="381">
        <v>4.5</v>
      </c>
      <c r="F54" s="382">
        <v>0.6</v>
      </c>
      <c r="G54" s="380">
        <v>17.7</v>
      </c>
      <c r="H54" s="381">
        <v>1.8</v>
      </c>
      <c r="I54" s="381">
        <v>2.7</v>
      </c>
      <c r="J54" s="381">
        <v>4.4000000000000004</v>
      </c>
      <c r="K54" s="382">
        <v>0.6</v>
      </c>
      <c r="L54" s="380">
        <v>17.3</v>
      </c>
      <c r="M54" s="381">
        <v>1.8</v>
      </c>
      <c r="N54" s="381">
        <v>2.6</v>
      </c>
      <c r="O54" s="381">
        <v>4.5</v>
      </c>
      <c r="P54" s="382">
        <v>0.6</v>
      </c>
    </row>
    <row r="55" spans="1:16">
      <c r="A55" s="31" t="s">
        <v>379</v>
      </c>
    </row>
    <row r="56" spans="1:16">
      <c r="A56" s="31" t="s">
        <v>601</v>
      </c>
    </row>
    <row r="57" spans="1:16">
      <c r="A57" s="31" t="s">
        <v>602</v>
      </c>
    </row>
  </sheetData>
  <pageMargins left="0.7" right="0.7" top="0.75" bottom="0.75" header="0.3" footer="0.3"/>
  <drawing r:id="rId1"/>
  <tableParts count="2">
    <tablePart r:id="rId2"/>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45DD0-4E8A-49E7-B8CB-3E6B94EF8BE8}">
  <dimension ref="A1:P9"/>
  <sheetViews>
    <sheetView zoomScale="90" zoomScaleNormal="90" workbookViewId="0"/>
  </sheetViews>
  <sheetFormatPr defaultColWidth="9.33203125" defaultRowHeight="13.5"/>
  <cols>
    <col min="1" max="1" width="22.6640625" style="25" customWidth="1"/>
    <col min="2" max="2" width="16" style="25" bestFit="1" customWidth="1"/>
    <col min="3" max="3" width="23.5" style="25" bestFit="1" customWidth="1"/>
    <col min="4" max="4" width="14.1640625" style="25" bestFit="1" customWidth="1"/>
    <col min="5" max="5" width="20.1640625" style="25" bestFit="1" customWidth="1"/>
    <col min="6" max="6" width="18.6640625" style="25" bestFit="1" customWidth="1"/>
    <col min="7" max="7" width="16" style="25" bestFit="1" customWidth="1"/>
    <col min="8" max="8" width="23.5" style="25" bestFit="1" customWidth="1"/>
    <col min="9" max="9" width="14.1640625" style="25" bestFit="1" customWidth="1"/>
    <col min="10" max="10" width="20.1640625" style="25" bestFit="1" customWidth="1"/>
    <col min="11" max="11" width="18.6640625" style="25" bestFit="1" customWidth="1"/>
    <col min="12" max="12" width="16" style="25" bestFit="1" customWidth="1"/>
    <col min="13" max="13" width="23.5" style="25" bestFit="1" customWidth="1"/>
    <col min="14" max="14" width="14.1640625" style="25" bestFit="1" customWidth="1"/>
    <col min="15" max="15" width="20.1640625" style="25" bestFit="1" customWidth="1"/>
    <col min="16" max="16" width="18.6640625" style="25" bestFit="1" customWidth="1"/>
    <col min="17" max="16384" width="9.33203125" style="25"/>
  </cols>
  <sheetData>
    <row r="1" spans="1:16">
      <c r="A1" s="77" t="s">
        <v>623</v>
      </c>
    </row>
    <row r="2" spans="1:16" ht="17.25">
      <c r="A2" s="49" t="s">
        <v>640</v>
      </c>
    </row>
    <row r="3" spans="1:16" ht="17.25">
      <c r="A3" s="117" t="s">
        <v>641</v>
      </c>
    </row>
    <row r="4" spans="1:16" ht="30">
      <c r="A4" s="36" t="s">
        <v>291</v>
      </c>
      <c r="B4" s="168" t="s">
        <v>607</v>
      </c>
      <c r="C4" s="169" t="s">
        <v>608</v>
      </c>
      <c r="D4" s="169" t="s">
        <v>609</v>
      </c>
      <c r="E4" s="169" t="s">
        <v>610</v>
      </c>
      <c r="F4" s="170" t="s">
        <v>611</v>
      </c>
      <c r="G4" s="168" t="s">
        <v>612</v>
      </c>
      <c r="H4" s="169" t="s">
        <v>613</v>
      </c>
      <c r="I4" s="169" t="s">
        <v>614</v>
      </c>
      <c r="J4" s="169" t="s">
        <v>615</v>
      </c>
      <c r="K4" s="170" t="s">
        <v>616</v>
      </c>
      <c r="L4" s="168" t="s">
        <v>617</v>
      </c>
      <c r="M4" s="169" t="s">
        <v>618</v>
      </c>
      <c r="N4" s="169" t="s">
        <v>619</v>
      </c>
      <c r="O4" s="169" t="s">
        <v>620</v>
      </c>
      <c r="P4" s="170" t="s">
        <v>621</v>
      </c>
    </row>
    <row r="5" spans="1:16">
      <c r="A5" s="27" t="s">
        <v>269</v>
      </c>
      <c r="B5" s="118">
        <v>35.4</v>
      </c>
      <c r="C5" s="61">
        <v>3.1</v>
      </c>
      <c r="D5" s="61">
        <v>3.4</v>
      </c>
      <c r="E5" s="61">
        <v>10.5</v>
      </c>
      <c r="F5" s="119">
        <v>0.7</v>
      </c>
      <c r="G5" s="118">
        <v>33.4</v>
      </c>
      <c r="H5" s="61">
        <v>2.6</v>
      </c>
      <c r="I5" s="61">
        <v>3.3</v>
      </c>
      <c r="J5" s="61">
        <v>9.1999999999999993</v>
      </c>
      <c r="K5" s="119">
        <v>0.7</v>
      </c>
      <c r="L5" s="118">
        <v>34.299999999999997</v>
      </c>
      <c r="M5" s="61">
        <v>2.8</v>
      </c>
      <c r="N5" s="61">
        <v>3.4</v>
      </c>
      <c r="O5" s="61">
        <v>9.8000000000000007</v>
      </c>
      <c r="P5" s="119">
        <v>0.7</v>
      </c>
    </row>
    <row r="6" spans="1:16">
      <c r="A6" s="27" t="s">
        <v>624</v>
      </c>
      <c r="B6" s="120">
        <v>34.4</v>
      </c>
      <c r="C6" s="121">
        <v>4.2</v>
      </c>
      <c r="D6" s="121">
        <v>5.9</v>
      </c>
      <c r="E6" s="121">
        <v>8.6999999999999993</v>
      </c>
      <c r="F6" s="122">
        <v>1.5</v>
      </c>
      <c r="G6" s="120">
        <v>32</v>
      </c>
      <c r="H6" s="121">
        <v>3.6</v>
      </c>
      <c r="I6" s="121">
        <v>5.8</v>
      </c>
      <c r="J6" s="121">
        <v>7.9</v>
      </c>
      <c r="K6" s="122">
        <v>1.4</v>
      </c>
      <c r="L6" s="120">
        <v>33.1</v>
      </c>
      <c r="M6" s="121">
        <v>3.9</v>
      </c>
      <c r="N6" s="121">
        <v>5.8</v>
      </c>
      <c r="O6" s="121">
        <v>8.1999999999999993</v>
      </c>
      <c r="P6" s="122">
        <v>1.4</v>
      </c>
    </row>
    <row r="7" spans="1:16">
      <c r="A7" s="31" t="s">
        <v>379</v>
      </c>
    </row>
    <row r="8" spans="1:16">
      <c r="A8" s="31" t="s">
        <v>601</v>
      </c>
    </row>
    <row r="9" spans="1:16">
      <c r="A9" s="31" t="s">
        <v>602</v>
      </c>
    </row>
  </sheetData>
  <pageMargins left="0.7" right="0.7" top="0.75" bottom="0.75" header="0.3" footer="0.3"/>
  <drawing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AF843-1255-47CD-BA7F-A7B2F7C560B2}">
  <dimension ref="A1:P21"/>
  <sheetViews>
    <sheetView zoomScaleNormal="100" workbookViewId="0"/>
  </sheetViews>
  <sheetFormatPr defaultColWidth="9.33203125" defaultRowHeight="13.5"/>
  <cols>
    <col min="1" max="1" width="22.6640625" style="25" customWidth="1"/>
    <col min="2" max="2" width="16" style="25" bestFit="1" customWidth="1"/>
    <col min="3" max="3" width="23.5" style="25" bestFit="1" customWidth="1"/>
    <col min="4" max="4" width="14.1640625" style="25" bestFit="1" customWidth="1"/>
    <col min="5" max="5" width="20.1640625" style="25" bestFit="1" customWidth="1"/>
    <col min="6" max="6" width="18.6640625" style="25" bestFit="1" customWidth="1"/>
    <col min="7" max="7" width="16" style="25" bestFit="1" customWidth="1"/>
    <col min="8" max="8" width="23.5" style="25" bestFit="1" customWidth="1"/>
    <col min="9" max="9" width="14.1640625" style="25" bestFit="1" customWidth="1"/>
    <col min="10" max="10" width="20.1640625" style="25" bestFit="1" customWidth="1"/>
    <col min="11" max="11" width="18.6640625" style="25" bestFit="1" customWidth="1"/>
    <col min="12" max="12" width="16" style="25" bestFit="1" customWidth="1"/>
    <col min="13" max="13" width="23.5" style="25" bestFit="1" customWidth="1"/>
    <col min="14" max="14" width="14.1640625" style="25" bestFit="1" customWidth="1"/>
    <col min="15" max="15" width="20.1640625" style="25" bestFit="1" customWidth="1"/>
    <col min="16" max="16" width="18.6640625" style="25" bestFit="1" customWidth="1"/>
    <col min="17" max="16384" width="9.33203125" style="25"/>
  </cols>
  <sheetData>
    <row r="1" spans="1:16">
      <c r="A1" s="77" t="s">
        <v>625</v>
      </c>
    </row>
    <row r="2" spans="1:16" ht="17.25">
      <c r="A2" s="49" t="s">
        <v>644</v>
      </c>
    </row>
    <row r="3" spans="1:16" ht="17.25">
      <c r="A3" s="117" t="s">
        <v>642</v>
      </c>
    </row>
    <row r="4" spans="1:16" ht="30">
      <c r="A4" s="278" t="s">
        <v>289</v>
      </c>
      <c r="B4" s="279" t="s">
        <v>607</v>
      </c>
      <c r="C4" s="280" t="s">
        <v>608</v>
      </c>
      <c r="D4" s="280" t="s">
        <v>609</v>
      </c>
      <c r="E4" s="280" t="s">
        <v>610</v>
      </c>
      <c r="F4" s="281" t="s">
        <v>611</v>
      </c>
      <c r="G4" s="279" t="s">
        <v>612</v>
      </c>
      <c r="H4" s="280" t="s">
        <v>613</v>
      </c>
      <c r="I4" s="280" t="s">
        <v>614</v>
      </c>
      <c r="J4" s="280" t="s">
        <v>615</v>
      </c>
      <c r="K4" s="281" t="s">
        <v>616</v>
      </c>
      <c r="L4" s="279" t="s">
        <v>617</v>
      </c>
      <c r="M4" s="280" t="s">
        <v>618</v>
      </c>
      <c r="N4" s="280" t="s">
        <v>619</v>
      </c>
      <c r="O4" s="280" t="s">
        <v>620</v>
      </c>
      <c r="P4" s="281" t="s">
        <v>621</v>
      </c>
    </row>
    <row r="5" spans="1:16">
      <c r="A5" s="27" t="s">
        <v>464</v>
      </c>
      <c r="B5" s="374">
        <v>37.5</v>
      </c>
      <c r="C5" s="376">
        <v>5.3</v>
      </c>
      <c r="D5" s="376">
        <v>5.9</v>
      </c>
      <c r="E5" s="376">
        <v>14.8</v>
      </c>
      <c r="F5" s="375">
        <v>1.9</v>
      </c>
      <c r="G5" s="374">
        <v>35</v>
      </c>
      <c r="H5" s="376">
        <v>5.4</v>
      </c>
      <c r="I5" s="376">
        <v>6</v>
      </c>
      <c r="J5" s="376">
        <v>15.4</v>
      </c>
      <c r="K5" s="375">
        <v>2.1</v>
      </c>
      <c r="L5" s="374">
        <v>36.4</v>
      </c>
      <c r="M5" s="376">
        <v>5.3</v>
      </c>
      <c r="N5" s="376">
        <v>5.9</v>
      </c>
      <c r="O5" s="376">
        <v>15.1</v>
      </c>
      <c r="P5" s="375">
        <v>2</v>
      </c>
    </row>
    <row r="6" spans="1:16">
      <c r="A6" s="27" t="s">
        <v>465</v>
      </c>
      <c r="B6" s="374">
        <v>37.700000000000003</v>
      </c>
      <c r="C6" s="376">
        <v>4.0999999999999996</v>
      </c>
      <c r="D6" s="376">
        <v>5.5</v>
      </c>
      <c r="E6" s="376">
        <v>10.3</v>
      </c>
      <c r="F6" s="375">
        <v>1.2</v>
      </c>
      <c r="G6" s="374">
        <v>35.4</v>
      </c>
      <c r="H6" s="376">
        <v>3.6</v>
      </c>
      <c r="I6" s="376">
        <v>5.5</v>
      </c>
      <c r="J6" s="376">
        <v>9.8000000000000007</v>
      </c>
      <c r="K6" s="375">
        <v>1.2</v>
      </c>
      <c r="L6" s="374">
        <v>36.4</v>
      </c>
      <c r="M6" s="376">
        <v>3.8</v>
      </c>
      <c r="N6" s="376">
        <v>5.5</v>
      </c>
      <c r="O6" s="376">
        <v>10</v>
      </c>
      <c r="P6" s="375">
        <v>1.2</v>
      </c>
    </row>
    <row r="7" spans="1:16">
      <c r="A7" s="27" t="s">
        <v>466</v>
      </c>
      <c r="B7" s="374">
        <v>35.299999999999997</v>
      </c>
      <c r="C7" s="376">
        <v>3.9</v>
      </c>
      <c r="D7" s="376">
        <v>5.9</v>
      </c>
      <c r="E7" s="376">
        <v>8</v>
      </c>
      <c r="F7" s="375">
        <v>1.4</v>
      </c>
      <c r="G7" s="374">
        <v>33.700000000000003</v>
      </c>
      <c r="H7" s="376">
        <v>3.3</v>
      </c>
      <c r="I7" s="376">
        <v>5.9</v>
      </c>
      <c r="J7" s="376">
        <v>7.3</v>
      </c>
      <c r="K7" s="375">
        <v>1.3</v>
      </c>
      <c r="L7" s="374">
        <v>34.4</v>
      </c>
      <c r="M7" s="376">
        <v>3.6</v>
      </c>
      <c r="N7" s="376">
        <v>5.9</v>
      </c>
      <c r="O7" s="376">
        <v>7.6</v>
      </c>
      <c r="P7" s="375">
        <v>1.4</v>
      </c>
    </row>
    <row r="8" spans="1:16">
      <c r="A8" s="27" t="s">
        <v>467</v>
      </c>
      <c r="B8" s="380">
        <v>33.4</v>
      </c>
      <c r="C8" s="381">
        <v>3.5</v>
      </c>
      <c r="D8" s="381">
        <v>6.3</v>
      </c>
      <c r="E8" s="381">
        <v>6.6</v>
      </c>
      <c r="F8" s="382">
        <v>1.5</v>
      </c>
      <c r="G8" s="380">
        <v>31.9</v>
      </c>
      <c r="H8" s="381">
        <v>3</v>
      </c>
      <c r="I8" s="381">
        <v>5.9</v>
      </c>
      <c r="J8" s="381">
        <v>6</v>
      </c>
      <c r="K8" s="382">
        <v>1.4</v>
      </c>
      <c r="L8" s="380">
        <v>32.5</v>
      </c>
      <c r="M8" s="381">
        <v>3.2</v>
      </c>
      <c r="N8" s="381">
        <v>6</v>
      </c>
      <c r="O8" s="381">
        <v>6.3</v>
      </c>
      <c r="P8" s="382">
        <v>1.4</v>
      </c>
    </row>
    <row r="9" spans="1:16">
      <c r="A9" s="31" t="s">
        <v>1072</v>
      </c>
    </row>
    <row r="10" spans="1:16">
      <c r="A10" s="31" t="s">
        <v>601</v>
      </c>
    </row>
    <row r="11" spans="1:16">
      <c r="A11" s="31" t="s">
        <v>602</v>
      </c>
    </row>
    <row r="12" spans="1:16" ht="17.25">
      <c r="A12" s="49" t="s">
        <v>645</v>
      </c>
    </row>
    <row r="13" spans="1:16" ht="17.25">
      <c r="A13" s="117" t="s">
        <v>643</v>
      </c>
    </row>
    <row r="14" spans="1:16" ht="30">
      <c r="A14" s="36" t="s">
        <v>289</v>
      </c>
      <c r="B14" s="168" t="s">
        <v>607</v>
      </c>
      <c r="C14" s="169" t="s">
        <v>608</v>
      </c>
      <c r="D14" s="169" t="s">
        <v>609</v>
      </c>
      <c r="E14" s="169" t="s">
        <v>610</v>
      </c>
      <c r="F14" s="170" t="s">
        <v>611</v>
      </c>
      <c r="G14" s="168" t="s">
        <v>612</v>
      </c>
      <c r="H14" s="169" t="s">
        <v>613</v>
      </c>
      <c r="I14" s="169" t="s">
        <v>614</v>
      </c>
      <c r="J14" s="169" t="s">
        <v>615</v>
      </c>
      <c r="K14" s="170" t="s">
        <v>616</v>
      </c>
      <c r="L14" s="168" t="s">
        <v>617</v>
      </c>
      <c r="M14" s="169" t="s">
        <v>618</v>
      </c>
      <c r="N14" s="169" t="s">
        <v>619</v>
      </c>
      <c r="O14" s="169" t="s">
        <v>620</v>
      </c>
      <c r="P14" s="170" t="s">
        <v>621</v>
      </c>
    </row>
    <row r="15" spans="1:16">
      <c r="A15" s="25" t="s">
        <v>464</v>
      </c>
      <c r="B15" s="174">
        <v>15.6</v>
      </c>
      <c r="C15" s="143">
        <v>2.1</v>
      </c>
      <c r="D15" s="143">
        <v>2.4</v>
      </c>
      <c r="E15" s="143">
        <v>6.1</v>
      </c>
      <c r="F15" s="175">
        <v>0.8</v>
      </c>
      <c r="G15" s="174">
        <v>15.4</v>
      </c>
      <c r="H15" s="143">
        <v>2.2999999999999998</v>
      </c>
      <c r="I15" s="143">
        <v>2.7</v>
      </c>
      <c r="J15" s="143">
        <v>6.7</v>
      </c>
      <c r="K15" s="175">
        <v>0.9</v>
      </c>
      <c r="L15" s="174">
        <v>15.5</v>
      </c>
      <c r="M15" s="143">
        <v>2.2000000000000002</v>
      </c>
      <c r="N15" s="143">
        <v>2.5</v>
      </c>
      <c r="O15" s="143">
        <v>6.3</v>
      </c>
      <c r="P15" s="175">
        <v>0.8</v>
      </c>
    </row>
    <row r="16" spans="1:16">
      <c r="A16" s="25" t="s">
        <v>465</v>
      </c>
      <c r="B16" s="174">
        <v>19.100000000000001</v>
      </c>
      <c r="C16" s="143">
        <v>2.1</v>
      </c>
      <c r="D16" s="143">
        <v>2.8</v>
      </c>
      <c r="E16" s="143">
        <v>5.2</v>
      </c>
      <c r="F16" s="175">
        <v>0.6</v>
      </c>
      <c r="G16" s="174">
        <v>20.2</v>
      </c>
      <c r="H16" s="143">
        <v>2.1</v>
      </c>
      <c r="I16" s="143">
        <v>3.2</v>
      </c>
      <c r="J16" s="143">
        <v>5.6</v>
      </c>
      <c r="K16" s="175">
        <v>0.7</v>
      </c>
      <c r="L16" s="174">
        <v>19.600000000000001</v>
      </c>
      <c r="M16" s="143">
        <v>2.1</v>
      </c>
      <c r="N16" s="143">
        <v>3</v>
      </c>
      <c r="O16" s="143">
        <v>5.4</v>
      </c>
      <c r="P16" s="175">
        <v>0.7</v>
      </c>
    </row>
    <row r="17" spans="1:16">
      <c r="A17" s="25" t="s">
        <v>466</v>
      </c>
      <c r="B17" s="174">
        <v>20.100000000000001</v>
      </c>
      <c r="C17" s="143">
        <v>2.2000000000000002</v>
      </c>
      <c r="D17" s="143">
        <v>3.4</v>
      </c>
      <c r="E17" s="143">
        <v>4.5999999999999996</v>
      </c>
      <c r="F17" s="175">
        <v>0.8</v>
      </c>
      <c r="G17" s="174">
        <v>21</v>
      </c>
      <c r="H17" s="143">
        <v>2.1</v>
      </c>
      <c r="I17" s="143">
        <v>3.7</v>
      </c>
      <c r="J17" s="143">
        <v>4.5999999999999996</v>
      </c>
      <c r="K17" s="175">
        <v>0.8</v>
      </c>
      <c r="L17" s="174">
        <v>20.5</v>
      </c>
      <c r="M17" s="143">
        <v>2.1</v>
      </c>
      <c r="N17" s="143">
        <v>3.5</v>
      </c>
      <c r="O17" s="143">
        <v>4.5999999999999996</v>
      </c>
      <c r="P17" s="175">
        <v>0.8</v>
      </c>
    </row>
    <row r="18" spans="1:16">
      <c r="A18" s="25" t="s">
        <v>467</v>
      </c>
      <c r="B18" s="176">
        <v>20</v>
      </c>
      <c r="C18" s="177">
        <v>2.1</v>
      </c>
      <c r="D18" s="177">
        <v>3.8</v>
      </c>
      <c r="E18" s="177">
        <v>4</v>
      </c>
      <c r="F18" s="178">
        <v>0.9</v>
      </c>
      <c r="G18" s="176">
        <v>21.2</v>
      </c>
      <c r="H18" s="177">
        <v>2</v>
      </c>
      <c r="I18" s="177">
        <v>3.9</v>
      </c>
      <c r="J18" s="177">
        <v>4</v>
      </c>
      <c r="K18" s="178">
        <v>0.9</v>
      </c>
      <c r="L18" s="176">
        <v>20.7</v>
      </c>
      <c r="M18" s="177">
        <v>2</v>
      </c>
      <c r="N18" s="177">
        <v>3.8</v>
      </c>
      <c r="O18" s="177">
        <v>4</v>
      </c>
      <c r="P18" s="178">
        <v>0.9</v>
      </c>
    </row>
    <row r="19" spans="1:16">
      <c r="A19" s="31" t="s">
        <v>1072</v>
      </c>
    </row>
    <row r="20" spans="1:16">
      <c r="A20" s="31" t="s">
        <v>601</v>
      </c>
    </row>
    <row r="21" spans="1:16">
      <c r="A21" s="31" t="s">
        <v>602</v>
      </c>
    </row>
  </sheetData>
  <pageMargins left="0.7" right="0.7" top="0.75" bottom="0.75" header="0.3" footer="0.3"/>
  <drawing r:id="rId1"/>
  <tableParts count="2">
    <tablePart r:id="rId2"/>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27B39-51E0-4183-ACDC-2BDC91E669AA}">
  <dimension ref="A1:P49"/>
  <sheetViews>
    <sheetView zoomScaleNormal="100" workbookViewId="0"/>
  </sheetViews>
  <sheetFormatPr defaultColWidth="9.33203125" defaultRowHeight="13.5"/>
  <cols>
    <col min="1" max="1" width="20.6640625" style="25" customWidth="1"/>
    <col min="2" max="2" width="16" style="25" bestFit="1" customWidth="1"/>
    <col min="3" max="3" width="22.83203125" style="25" bestFit="1" customWidth="1"/>
    <col min="4" max="4" width="13.33203125" style="25" bestFit="1" customWidth="1"/>
    <col min="5" max="5" width="19.1640625" style="25" bestFit="1" customWidth="1"/>
    <col min="6" max="6" width="17.83203125" style="25" bestFit="1" customWidth="1"/>
    <col min="7" max="7" width="16" style="25" bestFit="1" customWidth="1"/>
    <col min="8" max="8" width="22.83203125" style="25" bestFit="1" customWidth="1"/>
    <col min="9" max="9" width="13.33203125" style="25" bestFit="1" customWidth="1"/>
    <col min="10" max="10" width="19.1640625" style="25" bestFit="1" customWidth="1"/>
    <col min="11" max="11" width="17.83203125" style="25" bestFit="1" customWidth="1"/>
    <col min="12" max="12" width="16" style="25" bestFit="1" customWidth="1"/>
    <col min="13" max="13" width="22.83203125" style="25" bestFit="1" customWidth="1"/>
    <col min="14" max="14" width="13.33203125" style="25" bestFit="1" customWidth="1"/>
    <col min="15" max="15" width="19.1640625" style="25" bestFit="1" customWidth="1"/>
    <col min="16" max="16" width="17.83203125" style="25" bestFit="1" customWidth="1"/>
    <col min="17" max="16384" width="9.33203125" style="25"/>
  </cols>
  <sheetData>
    <row r="1" spans="1:16">
      <c r="A1" s="77" t="s">
        <v>626</v>
      </c>
    </row>
    <row r="2" spans="1:16" ht="17.25">
      <c r="A2" s="49" t="s">
        <v>646</v>
      </c>
    </row>
    <row r="3" spans="1:16" ht="17.25">
      <c r="A3" s="117" t="s">
        <v>647</v>
      </c>
    </row>
    <row r="4" spans="1:16" s="134" customFormat="1" ht="30">
      <c r="A4" s="138" t="s">
        <v>289</v>
      </c>
      <c r="B4" s="110" t="s">
        <v>1159</v>
      </c>
      <c r="C4" s="111" t="s">
        <v>1160</v>
      </c>
      <c r="D4" s="111" t="s">
        <v>1161</v>
      </c>
      <c r="E4" s="111" t="s">
        <v>1162</v>
      </c>
      <c r="F4" s="112" t="s">
        <v>1163</v>
      </c>
      <c r="G4" s="110" t="s">
        <v>1164</v>
      </c>
      <c r="H4" s="111" t="s">
        <v>1165</v>
      </c>
      <c r="I4" s="111" t="s">
        <v>1166</v>
      </c>
      <c r="J4" s="111" t="s">
        <v>1167</v>
      </c>
      <c r="K4" s="112" t="s">
        <v>1168</v>
      </c>
      <c r="L4" s="110" t="s">
        <v>1169</v>
      </c>
      <c r="M4" s="111" t="s">
        <v>1170</v>
      </c>
      <c r="N4" s="111" t="s">
        <v>1171</v>
      </c>
      <c r="O4" s="111" t="s">
        <v>1172</v>
      </c>
      <c r="P4" s="112" t="s">
        <v>1173</v>
      </c>
    </row>
    <row r="5" spans="1:16">
      <c r="A5" s="282">
        <v>2015</v>
      </c>
      <c r="B5" s="80">
        <v>790154</v>
      </c>
      <c r="C5" s="78">
        <v>95241</v>
      </c>
      <c r="D5" s="78">
        <v>119022</v>
      </c>
      <c r="E5" s="78">
        <v>198659</v>
      </c>
      <c r="F5" s="81">
        <v>15720</v>
      </c>
      <c r="G5" s="80">
        <v>843885</v>
      </c>
      <c r="H5" s="78">
        <v>93483</v>
      </c>
      <c r="I5" s="78">
        <v>131935</v>
      </c>
      <c r="J5" s="78">
        <v>211312</v>
      </c>
      <c r="K5" s="81">
        <v>18156</v>
      </c>
      <c r="L5" s="80">
        <v>1634039</v>
      </c>
      <c r="M5" s="78">
        <v>188724</v>
      </c>
      <c r="N5" s="78">
        <v>250957</v>
      </c>
      <c r="O5" s="78">
        <v>409971</v>
      </c>
      <c r="P5" s="81">
        <v>33876</v>
      </c>
    </row>
    <row r="6" spans="1:16">
      <c r="A6" s="282">
        <v>2016</v>
      </c>
      <c r="B6" s="80">
        <v>766798</v>
      </c>
      <c r="C6" s="78">
        <v>92548</v>
      </c>
      <c r="D6" s="78">
        <v>115704</v>
      </c>
      <c r="E6" s="78">
        <v>200102</v>
      </c>
      <c r="F6" s="81">
        <v>16252</v>
      </c>
      <c r="G6" s="80">
        <v>817517</v>
      </c>
      <c r="H6" s="78">
        <v>90347</v>
      </c>
      <c r="I6" s="78">
        <v>127317</v>
      </c>
      <c r="J6" s="78">
        <v>211251</v>
      </c>
      <c r="K6" s="81">
        <v>19039</v>
      </c>
      <c r="L6" s="80">
        <v>1584315</v>
      </c>
      <c r="M6" s="78">
        <v>182895</v>
      </c>
      <c r="N6" s="78">
        <v>243021</v>
      </c>
      <c r="O6" s="78">
        <v>411353</v>
      </c>
      <c r="P6" s="81">
        <v>35291</v>
      </c>
    </row>
    <row r="7" spans="1:16">
      <c r="A7" s="282">
        <v>2017</v>
      </c>
      <c r="B7" s="80">
        <v>750460</v>
      </c>
      <c r="C7" s="78">
        <v>91000</v>
      </c>
      <c r="D7" s="78">
        <v>115011</v>
      </c>
      <c r="E7" s="78">
        <v>203756</v>
      </c>
      <c r="F7" s="81">
        <v>16464</v>
      </c>
      <c r="G7" s="80">
        <v>800512</v>
      </c>
      <c r="H7" s="78">
        <v>87658</v>
      </c>
      <c r="I7" s="78">
        <v>126894</v>
      </c>
      <c r="J7" s="78">
        <v>215657</v>
      </c>
      <c r="K7" s="81">
        <v>18406</v>
      </c>
      <c r="L7" s="80">
        <v>1550972</v>
      </c>
      <c r="M7" s="78">
        <v>178658</v>
      </c>
      <c r="N7" s="78">
        <v>241905</v>
      </c>
      <c r="O7" s="78">
        <v>419413</v>
      </c>
      <c r="P7" s="81">
        <v>34870</v>
      </c>
    </row>
    <row r="8" spans="1:16">
      <c r="A8" s="282">
        <v>2018</v>
      </c>
      <c r="B8" s="80">
        <v>735173</v>
      </c>
      <c r="C8" s="78">
        <v>88083</v>
      </c>
      <c r="D8" s="78">
        <v>110561</v>
      </c>
      <c r="E8" s="78">
        <v>206032</v>
      </c>
      <c r="F8" s="81">
        <v>17787</v>
      </c>
      <c r="G8" s="80">
        <v>787010</v>
      </c>
      <c r="H8" s="78">
        <v>85704</v>
      </c>
      <c r="I8" s="78">
        <v>121417</v>
      </c>
      <c r="J8" s="78">
        <v>218505</v>
      </c>
      <c r="K8" s="81">
        <v>19946</v>
      </c>
      <c r="L8" s="80">
        <v>1522183</v>
      </c>
      <c r="M8" s="78">
        <v>173787</v>
      </c>
      <c r="N8" s="78">
        <v>231978</v>
      </c>
      <c r="O8" s="78">
        <v>424537</v>
      </c>
      <c r="P8" s="81">
        <v>37733</v>
      </c>
    </row>
    <row r="9" spans="1:16">
      <c r="A9" s="282">
        <v>2019</v>
      </c>
      <c r="B9" s="80">
        <v>720383</v>
      </c>
      <c r="C9" s="78">
        <v>85859</v>
      </c>
      <c r="D9" s="78">
        <v>106969</v>
      </c>
      <c r="E9" s="78">
        <v>208951</v>
      </c>
      <c r="F9" s="81">
        <v>17693</v>
      </c>
      <c r="G9" s="80">
        <v>772929</v>
      </c>
      <c r="H9" s="78">
        <v>83517</v>
      </c>
      <c r="I9" s="78">
        <v>119007</v>
      </c>
      <c r="J9" s="78">
        <v>221062</v>
      </c>
      <c r="K9" s="81">
        <v>19919</v>
      </c>
      <c r="L9" s="80">
        <v>1493312</v>
      </c>
      <c r="M9" s="78">
        <v>169376</v>
      </c>
      <c r="N9" s="78">
        <v>225976</v>
      </c>
      <c r="O9" s="78">
        <v>430013</v>
      </c>
      <c r="P9" s="81">
        <v>37612</v>
      </c>
    </row>
    <row r="10" spans="1:16">
      <c r="A10" s="282">
        <v>2020</v>
      </c>
      <c r="B10" s="80">
        <v>623192</v>
      </c>
      <c r="C10" s="78">
        <v>77145</v>
      </c>
      <c r="D10" s="78">
        <v>92919</v>
      </c>
      <c r="E10" s="78">
        <v>194243</v>
      </c>
      <c r="F10" s="81">
        <v>16309</v>
      </c>
      <c r="G10" s="80">
        <v>667550</v>
      </c>
      <c r="H10" s="78">
        <v>74200</v>
      </c>
      <c r="I10" s="78">
        <v>101319</v>
      </c>
      <c r="J10" s="78">
        <v>205567</v>
      </c>
      <c r="K10" s="81">
        <v>18024</v>
      </c>
      <c r="L10" s="80">
        <v>1290742</v>
      </c>
      <c r="M10" s="78">
        <v>151345</v>
      </c>
      <c r="N10" s="78">
        <v>194238</v>
      </c>
      <c r="O10" s="78">
        <v>399810</v>
      </c>
      <c r="P10" s="81">
        <v>34333</v>
      </c>
    </row>
    <row r="11" spans="1:16">
      <c r="A11" s="282">
        <v>2021</v>
      </c>
      <c r="B11" s="80">
        <v>662857</v>
      </c>
      <c r="C11" s="78">
        <v>79078</v>
      </c>
      <c r="D11" s="78">
        <v>100162</v>
      </c>
      <c r="E11" s="78">
        <v>210794</v>
      </c>
      <c r="F11" s="81">
        <v>20311</v>
      </c>
      <c r="G11" s="80">
        <v>718642</v>
      </c>
      <c r="H11" s="78">
        <v>75769</v>
      </c>
      <c r="I11" s="78">
        <v>111475</v>
      </c>
      <c r="J11" s="78">
        <v>221279</v>
      </c>
      <c r="K11" s="81">
        <v>22268</v>
      </c>
      <c r="L11" s="80">
        <v>1381499</v>
      </c>
      <c r="M11" s="78">
        <v>154847</v>
      </c>
      <c r="N11" s="78">
        <v>211637</v>
      </c>
      <c r="O11" s="78">
        <v>432073</v>
      </c>
      <c r="P11" s="81">
        <v>42579</v>
      </c>
    </row>
    <row r="12" spans="1:16">
      <c r="A12" s="282">
        <v>2022</v>
      </c>
      <c r="B12" s="80">
        <v>649512</v>
      </c>
      <c r="C12" s="78">
        <v>75265</v>
      </c>
      <c r="D12" s="78">
        <v>99313</v>
      </c>
      <c r="E12" s="78">
        <v>209409</v>
      </c>
      <c r="F12" s="81">
        <v>21391</v>
      </c>
      <c r="G12" s="80">
        <v>700347</v>
      </c>
      <c r="H12" s="78">
        <v>71362</v>
      </c>
      <c r="I12" s="78">
        <v>109335</v>
      </c>
      <c r="J12" s="78">
        <v>218731</v>
      </c>
      <c r="K12" s="81">
        <v>23268</v>
      </c>
      <c r="L12" s="80">
        <v>1349859</v>
      </c>
      <c r="M12" s="78">
        <v>146627</v>
      </c>
      <c r="N12" s="78">
        <v>208648</v>
      </c>
      <c r="O12" s="78">
        <v>428140</v>
      </c>
      <c r="P12" s="81">
        <v>44659</v>
      </c>
    </row>
    <row r="13" spans="1:16">
      <c r="A13" s="282">
        <v>2023</v>
      </c>
      <c r="B13" s="80">
        <v>646265</v>
      </c>
      <c r="C13" s="78">
        <v>72267</v>
      </c>
      <c r="D13" s="78">
        <v>97137</v>
      </c>
      <c r="E13" s="78">
        <v>212415</v>
      </c>
      <c r="F13" s="81">
        <v>21599</v>
      </c>
      <c r="G13" s="80">
        <v>697257</v>
      </c>
      <c r="H13" s="78">
        <v>70146</v>
      </c>
      <c r="I13" s="78">
        <v>107911</v>
      </c>
      <c r="J13" s="78">
        <v>222419</v>
      </c>
      <c r="K13" s="81">
        <v>23777</v>
      </c>
      <c r="L13" s="80">
        <v>1343522</v>
      </c>
      <c r="M13" s="78">
        <v>142413</v>
      </c>
      <c r="N13" s="78">
        <v>205048</v>
      </c>
      <c r="O13" s="78">
        <v>434834</v>
      </c>
      <c r="P13" s="81">
        <v>45376</v>
      </c>
    </row>
    <row r="14" spans="1:16">
      <c r="A14" s="282">
        <v>2024</v>
      </c>
      <c r="B14" s="171">
        <v>638251</v>
      </c>
      <c r="C14" s="172">
        <v>70212</v>
      </c>
      <c r="D14" s="172">
        <v>94986</v>
      </c>
      <c r="E14" s="172">
        <v>213135</v>
      </c>
      <c r="F14" s="173">
        <v>22358</v>
      </c>
      <c r="G14" s="171">
        <v>689108</v>
      </c>
      <c r="H14" s="172">
        <v>67821</v>
      </c>
      <c r="I14" s="172">
        <v>106542</v>
      </c>
      <c r="J14" s="172">
        <v>222808</v>
      </c>
      <c r="K14" s="173">
        <v>24250</v>
      </c>
      <c r="L14" s="171">
        <v>1327359</v>
      </c>
      <c r="M14" s="172">
        <v>138033</v>
      </c>
      <c r="N14" s="172">
        <v>201528</v>
      </c>
      <c r="O14" s="172">
        <v>435943</v>
      </c>
      <c r="P14" s="173">
        <v>46608</v>
      </c>
    </row>
    <row r="15" spans="1:16">
      <c r="A15" s="31" t="s">
        <v>379</v>
      </c>
    </row>
    <row r="16" spans="1:16">
      <c r="A16" s="31" t="s">
        <v>601</v>
      </c>
    </row>
    <row r="17" spans="1:16">
      <c r="A17" s="31" t="s">
        <v>602</v>
      </c>
    </row>
    <row r="18" spans="1:16" ht="17.25">
      <c r="A18" s="49" t="s">
        <v>648</v>
      </c>
    </row>
    <row r="19" spans="1:16" ht="17.25">
      <c r="A19" s="117" t="s">
        <v>649</v>
      </c>
    </row>
    <row r="20" spans="1:16" s="134" customFormat="1" ht="30">
      <c r="A20" s="138" t="s">
        <v>289</v>
      </c>
      <c r="B20" s="110" t="s">
        <v>607</v>
      </c>
      <c r="C20" s="111" t="s">
        <v>608</v>
      </c>
      <c r="D20" s="111" t="s">
        <v>609</v>
      </c>
      <c r="E20" s="111" t="s">
        <v>610</v>
      </c>
      <c r="F20" s="112" t="s">
        <v>611</v>
      </c>
      <c r="G20" s="110" t="s">
        <v>612</v>
      </c>
      <c r="H20" s="111" t="s">
        <v>613</v>
      </c>
      <c r="I20" s="111" t="s">
        <v>614</v>
      </c>
      <c r="J20" s="111" t="s">
        <v>615</v>
      </c>
      <c r="K20" s="112" t="s">
        <v>616</v>
      </c>
      <c r="L20" s="110" t="s">
        <v>617</v>
      </c>
      <c r="M20" s="111" t="s">
        <v>618</v>
      </c>
      <c r="N20" s="111" t="s">
        <v>619</v>
      </c>
      <c r="O20" s="111" t="s">
        <v>620</v>
      </c>
      <c r="P20" s="112" t="s">
        <v>621</v>
      </c>
    </row>
    <row r="21" spans="1:16">
      <c r="A21" s="282">
        <v>2015</v>
      </c>
      <c r="B21" s="374">
        <v>41</v>
      </c>
      <c r="C21" s="376">
        <v>4.9000000000000004</v>
      </c>
      <c r="D21" s="376">
        <v>6.2</v>
      </c>
      <c r="E21" s="376">
        <v>10.5</v>
      </c>
      <c r="F21" s="375">
        <v>0.8</v>
      </c>
      <c r="G21" s="374">
        <v>38.5</v>
      </c>
      <c r="H21" s="376">
        <v>4.2</v>
      </c>
      <c r="I21" s="376">
        <v>6.1</v>
      </c>
      <c r="J21" s="376">
        <v>9.6999999999999993</v>
      </c>
      <c r="K21" s="375">
        <v>0.8</v>
      </c>
      <c r="L21" s="374">
        <v>39.700000000000003</v>
      </c>
      <c r="M21" s="376">
        <v>4.5</v>
      </c>
      <c r="N21" s="376">
        <v>6.1</v>
      </c>
      <c r="O21" s="376">
        <v>10.1</v>
      </c>
      <c r="P21" s="375">
        <v>0.8</v>
      </c>
    </row>
    <row r="22" spans="1:16">
      <c r="A22" s="282">
        <v>2016</v>
      </c>
      <c r="B22" s="374">
        <v>40</v>
      </c>
      <c r="C22" s="376">
        <v>4.8</v>
      </c>
      <c r="D22" s="376">
        <v>6</v>
      </c>
      <c r="E22" s="376">
        <v>10.6</v>
      </c>
      <c r="F22" s="375">
        <v>0.9</v>
      </c>
      <c r="G22" s="374">
        <v>37.5</v>
      </c>
      <c r="H22" s="376">
        <v>4.0999999999999996</v>
      </c>
      <c r="I22" s="376">
        <v>5.9</v>
      </c>
      <c r="J22" s="376">
        <v>9.6999999999999993</v>
      </c>
      <c r="K22" s="375">
        <v>0.9</v>
      </c>
      <c r="L22" s="374">
        <v>38.6</v>
      </c>
      <c r="M22" s="376">
        <v>4.4000000000000004</v>
      </c>
      <c r="N22" s="376">
        <v>6</v>
      </c>
      <c r="O22" s="376">
        <v>10.1</v>
      </c>
      <c r="P22" s="375">
        <v>0.9</v>
      </c>
    </row>
    <row r="23" spans="1:16">
      <c r="A23" s="282">
        <v>2017</v>
      </c>
      <c r="B23" s="374">
        <v>39.4</v>
      </c>
      <c r="C23" s="376">
        <v>4.7</v>
      </c>
      <c r="D23" s="376">
        <v>6</v>
      </c>
      <c r="E23" s="376">
        <v>10.8</v>
      </c>
      <c r="F23" s="375">
        <v>0.9</v>
      </c>
      <c r="G23" s="374">
        <v>36.9</v>
      </c>
      <c r="H23" s="376">
        <v>4</v>
      </c>
      <c r="I23" s="376">
        <v>5.9</v>
      </c>
      <c r="J23" s="376">
        <v>10</v>
      </c>
      <c r="K23" s="375">
        <v>0.9</v>
      </c>
      <c r="L23" s="374">
        <v>38</v>
      </c>
      <c r="M23" s="376">
        <v>4.3</v>
      </c>
      <c r="N23" s="376">
        <v>6</v>
      </c>
      <c r="O23" s="376">
        <v>10.3</v>
      </c>
      <c r="P23" s="375">
        <v>0.9</v>
      </c>
    </row>
    <row r="24" spans="1:16">
      <c r="A24" s="282">
        <v>2018</v>
      </c>
      <c r="B24" s="374">
        <v>38.4</v>
      </c>
      <c r="C24" s="376">
        <v>4.5999999999999996</v>
      </c>
      <c r="D24" s="376">
        <v>5.8</v>
      </c>
      <c r="E24" s="376">
        <v>10.8</v>
      </c>
      <c r="F24" s="375">
        <v>0.9</v>
      </c>
      <c r="G24" s="374">
        <v>36</v>
      </c>
      <c r="H24" s="376">
        <v>3.9</v>
      </c>
      <c r="I24" s="376">
        <v>5.6</v>
      </c>
      <c r="J24" s="376">
        <v>10</v>
      </c>
      <c r="K24" s="375">
        <v>0.9</v>
      </c>
      <c r="L24" s="374">
        <v>37.1</v>
      </c>
      <c r="M24" s="376">
        <v>4.2</v>
      </c>
      <c r="N24" s="376">
        <v>5.7</v>
      </c>
      <c r="O24" s="376">
        <v>10.4</v>
      </c>
      <c r="P24" s="375">
        <v>0.9</v>
      </c>
    </row>
    <row r="25" spans="1:16">
      <c r="A25" s="282">
        <v>2019</v>
      </c>
      <c r="B25" s="374">
        <v>37.799999999999997</v>
      </c>
      <c r="C25" s="376">
        <v>4.5</v>
      </c>
      <c r="D25" s="376">
        <v>5.6</v>
      </c>
      <c r="E25" s="376">
        <v>11</v>
      </c>
      <c r="F25" s="375">
        <v>0.9</v>
      </c>
      <c r="G25" s="374">
        <v>35.4</v>
      </c>
      <c r="H25" s="376">
        <v>3.8</v>
      </c>
      <c r="I25" s="376">
        <v>5.5</v>
      </c>
      <c r="J25" s="376">
        <v>10.1</v>
      </c>
      <c r="K25" s="375">
        <v>0.9</v>
      </c>
      <c r="L25" s="374">
        <v>36.5</v>
      </c>
      <c r="M25" s="376">
        <v>4.0999999999999996</v>
      </c>
      <c r="N25" s="376">
        <v>5.6</v>
      </c>
      <c r="O25" s="376">
        <v>10.5</v>
      </c>
      <c r="P25" s="375">
        <v>0.9</v>
      </c>
    </row>
    <row r="26" spans="1:16">
      <c r="A26" s="282">
        <v>2020</v>
      </c>
      <c r="B26" s="374">
        <v>36.9</v>
      </c>
      <c r="C26" s="376">
        <v>4.5</v>
      </c>
      <c r="D26" s="376">
        <v>5.5</v>
      </c>
      <c r="E26" s="376">
        <v>11.6</v>
      </c>
      <c r="F26" s="375">
        <v>1</v>
      </c>
      <c r="G26" s="374">
        <v>34.799999999999997</v>
      </c>
      <c r="H26" s="376">
        <v>3.8</v>
      </c>
      <c r="I26" s="376">
        <v>5.4</v>
      </c>
      <c r="J26" s="376">
        <v>10.7</v>
      </c>
      <c r="K26" s="375">
        <v>0.9</v>
      </c>
      <c r="L26" s="374">
        <v>35.799999999999997</v>
      </c>
      <c r="M26" s="376">
        <v>4.0999999999999996</v>
      </c>
      <c r="N26" s="376">
        <v>5.4</v>
      </c>
      <c r="O26" s="376">
        <v>11.1</v>
      </c>
      <c r="P26" s="375">
        <v>0.9</v>
      </c>
    </row>
    <row r="27" spans="1:16">
      <c r="A27" s="282">
        <v>2021</v>
      </c>
      <c r="B27" s="374">
        <v>36.9</v>
      </c>
      <c r="C27" s="376">
        <v>4.4000000000000004</v>
      </c>
      <c r="D27" s="376">
        <v>5.6</v>
      </c>
      <c r="E27" s="376">
        <v>11.8</v>
      </c>
      <c r="F27" s="375">
        <v>1.1000000000000001</v>
      </c>
      <c r="G27" s="374">
        <v>34.5</v>
      </c>
      <c r="H27" s="376">
        <v>3.6</v>
      </c>
      <c r="I27" s="376">
        <v>5.4</v>
      </c>
      <c r="J27" s="376">
        <v>10.6</v>
      </c>
      <c r="K27" s="375">
        <v>1.1000000000000001</v>
      </c>
      <c r="L27" s="374">
        <v>35.6</v>
      </c>
      <c r="M27" s="376">
        <v>4</v>
      </c>
      <c r="N27" s="376">
        <v>5.5</v>
      </c>
      <c r="O27" s="376">
        <v>11.1</v>
      </c>
      <c r="P27" s="375">
        <v>1.1000000000000001</v>
      </c>
    </row>
    <row r="28" spans="1:16">
      <c r="A28" s="282">
        <v>2022</v>
      </c>
      <c r="B28" s="374">
        <v>36.1</v>
      </c>
      <c r="C28" s="376">
        <v>4.2</v>
      </c>
      <c r="D28" s="376">
        <v>5.5</v>
      </c>
      <c r="E28" s="376">
        <v>11.7</v>
      </c>
      <c r="F28" s="375">
        <v>1.2</v>
      </c>
      <c r="G28" s="374">
        <v>33.700000000000003</v>
      </c>
      <c r="H28" s="376">
        <v>3.4</v>
      </c>
      <c r="I28" s="376">
        <v>5.3</v>
      </c>
      <c r="J28" s="376">
        <v>10.5</v>
      </c>
      <c r="K28" s="375">
        <v>1.1000000000000001</v>
      </c>
      <c r="L28" s="374">
        <v>34.799999999999997</v>
      </c>
      <c r="M28" s="376">
        <v>3.8</v>
      </c>
      <c r="N28" s="376">
        <v>5.4</v>
      </c>
      <c r="O28" s="376">
        <v>11.1</v>
      </c>
      <c r="P28" s="375">
        <v>1.1000000000000001</v>
      </c>
    </row>
    <row r="29" spans="1:16">
      <c r="A29" s="282">
        <v>2023</v>
      </c>
      <c r="B29" s="374">
        <v>35.4</v>
      </c>
      <c r="C29" s="376">
        <v>3.9</v>
      </c>
      <c r="D29" s="376">
        <v>5.3</v>
      </c>
      <c r="E29" s="376">
        <v>11.7</v>
      </c>
      <c r="F29" s="375">
        <v>1.2</v>
      </c>
      <c r="G29" s="374">
        <v>33</v>
      </c>
      <c r="H29" s="376">
        <v>3.3</v>
      </c>
      <c r="I29" s="376">
        <v>5.0999999999999996</v>
      </c>
      <c r="J29" s="376">
        <v>10.5</v>
      </c>
      <c r="K29" s="375">
        <v>1.1000000000000001</v>
      </c>
      <c r="L29" s="374">
        <v>34.1</v>
      </c>
      <c r="M29" s="376">
        <v>3.6</v>
      </c>
      <c r="N29" s="376">
        <v>5.2</v>
      </c>
      <c r="O29" s="376">
        <v>11.1</v>
      </c>
      <c r="P29" s="375">
        <v>1.2</v>
      </c>
    </row>
    <row r="30" spans="1:16">
      <c r="A30" s="282">
        <v>2024</v>
      </c>
      <c r="B30" s="380">
        <v>34.6</v>
      </c>
      <c r="C30" s="381">
        <v>3.8</v>
      </c>
      <c r="D30" s="381">
        <v>5.0999999999999996</v>
      </c>
      <c r="E30" s="381">
        <v>11.6</v>
      </c>
      <c r="F30" s="382">
        <v>1.2</v>
      </c>
      <c r="G30" s="380">
        <v>32.200000000000003</v>
      </c>
      <c r="H30" s="381">
        <v>3.2</v>
      </c>
      <c r="I30" s="381">
        <v>5</v>
      </c>
      <c r="J30" s="381">
        <v>10.4</v>
      </c>
      <c r="K30" s="382">
        <v>1.1000000000000001</v>
      </c>
      <c r="L30" s="380">
        <v>33.299999999999997</v>
      </c>
      <c r="M30" s="381">
        <v>3.5</v>
      </c>
      <c r="N30" s="381">
        <v>5.0999999999999996</v>
      </c>
      <c r="O30" s="381">
        <v>10.9</v>
      </c>
      <c r="P30" s="382">
        <v>1.2</v>
      </c>
    </row>
    <row r="31" spans="1:16">
      <c r="A31" s="31" t="s">
        <v>379</v>
      </c>
    </row>
    <row r="32" spans="1:16">
      <c r="A32" s="31" t="s">
        <v>601</v>
      </c>
    </row>
    <row r="33" spans="1:16">
      <c r="A33" s="31" t="s">
        <v>602</v>
      </c>
    </row>
    <row r="34" spans="1:16" ht="17.25">
      <c r="A34" s="49" t="s">
        <v>650</v>
      </c>
    </row>
    <row r="35" spans="1:16" ht="17.25">
      <c r="A35" s="117" t="s">
        <v>651</v>
      </c>
    </row>
    <row r="36" spans="1:16" s="134" customFormat="1" ht="30">
      <c r="A36" s="138" t="s">
        <v>289</v>
      </c>
      <c r="B36" s="110" t="s">
        <v>607</v>
      </c>
      <c r="C36" s="111" t="s">
        <v>608</v>
      </c>
      <c r="D36" s="111" t="s">
        <v>609</v>
      </c>
      <c r="E36" s="111" t="s">
        <v>610</v>
      </c>
      <c r="F36" s="112" t="s">
        <v>611</v>
      </c>
      <c r="G36" s="110" t="s">
        <v>612</v>
      </c>
      <c r="H36" s="111" t="s">
        <v>613</v>
      </c>
      <c r="I36" s="111" t="s">
        <v>614</v>
      </c>
      <c r="J36" s="111" t="s">
        <v>615</v>
      </c>
      <c r="K36" s="112" t="s">
        <v>616</v>
      </c>
      <c r="L36" s="110" t="s">
        <v>617</v>
      </c>
      <c r="M36" s="111" t="s">
        <v>618</v>
      </c>
      <c r="N36" s="111" t="s">
        <v>619</v>
      </c>
      <c r="O36" s="111" t="s">
        <v>620</v>
      </c>
      <c r="P36" s="112" t="s">
        <v>621</v>
      </c>
    </row>
    <row r="37" spans="1:16">
      <c r="A37" s="282">
        <v>2015</v>
      </c>
      <c r="B37" s="374">
        <v>23</v>
      </c>
      <c r="C37" s="376">
        <v>2.8</v>
      </c>
      <c r="D37" s="376">
        <v>3.5</v>
      </c>
      <c r="E37" s="376">
        <v>5.8</v>
      </c>
      <c r="F37" s="375">
        <v>0.5</v>
      </c>
      <c r="G37" s="374">
        <v>23.6</v>
      </c>
      <c r="H37" s="376">
        <v>2.6</v>
      </c>
      <c r="I37" s="376">
        <v>3.7</v>
      </c>
      <c r="J37" s="376">
        <v>5.9</v>
      </c>
      <c r="K37" s="375">
        <v>0.5</v>
      </c>
      <c r="L37" s="374">
        <v>23.2</v>
      </c>
      <c r="M37" s="376">
        <v>2.7</v>
      </c>
      <c r="N37" s="376">
        <v>3.6</v>
      </c>
      <c r="O37" s="376">
        <v>5.9</v>
      </c>
      <c r="P37" s="375">
        <v>0.5</v>
      </c>
    </row>
    <row r="38" spans="1:16">
      <c r="A38" s="282">
        <v>2016</v>
      </c>
      <c r="B38" s="374">
        <v>22</v>
      </c>
      <c r="C38" s="376">
        <v>2.6</v>
      </c>
      <c r="D38" s="376">
        <v>3.3</v>
      </c>
      <c r="E38" s="376">
        <v>5.8</v>
      </c>
      <c r="F38" s="375">
        <v>0.5</v>
      </c>
      <c r="G38" s="374">
        <v>22.7</v>
      </c>
      <c r="H38" s="376">
        <v>2.5</v>
      </c>
      <c r="I38" s="376">
        <v>3.5</v>
      </c>
      <c r="J38" s="376">
        <v>5.9</v>
      </c>
      <c r="K38" s="375">
        <v>0.5</v>
      </c>
      <c r="L38" s="374">
        <v>22.3</v>
      </c>
      <c r="M38" s="376">
        <v>2.6</v>
      </c>
      <c r="N38" s="376">
        <v>3.4</v>
      </c>
      <c r="O38" s="376">
        <v>5.8</v>
      </c>
      <c r="P38" s="375">
        <v>0.5</v>
      </c>
    </row>
    <row r="39" spans="1:16">
      <c r="A39" s="282">
        <v>2017</v>
      </c>
      <c r="B39" s="374">
        <v>21.3</v>
      </c>
      <c r="C39" s="376">
        <v>2.6</v>
      </c>
      <c r="D39" s="376">
        <v>3.3</v>
      </c>
      <c r="E39" s="376">
        <v>5.8</v>
      </c>
      <c r="F39" s="375">
        <v>0.5</v>
      </c>
      <c r="G39" s="374">
        <v>21.9</v>
      </c>
      <c r="H39" s="376">
        <v>2.4</v>
      </c>
      <c r="I39" s="376">
        <v>3.5</v>
      </c>
      <c r="J39" s="376">
        <v>5.9</v>
      </c>
      <c r="K39" s="375">
        <v>0.5</v>
      </c>
      <c r="L39" s="374">
        <v>21.5</v>
      </c>
      <c r="M39" s="376">
        <v>2.5</v>
      </c>
      <c r="N39" s="376">
        <v>3.4</v>
      </c>
      <c r="O39" s="376">
        <v>5.8</v>
      </c>
      <c r="P39" s="375">
        <v>0.5</v>
      </c>
    </row>
    <row r="40" spans="1:16">
      <c r="A40" s="282">
        <v>2018</v>
      </c>
      <c r="B40" s="374">
        <v>20.6</v>
      </c>
      <c r="C40" s="376">
        <v>2.4</v>
      </c>
      <c r="D40" s="376">
        <v>3.1</v>
      </c>
      <c r="E40" s="376">
        <v>5.8</v>
      </c>
      <c r="F40" s="375">
        <v>0.5</v>
      </c>
      <c r="G40" s="374">
        <v>21.3</v>
      </c>
      <c r="H40" s="376">
        <v>2.2999999999999998</v>
      </c>
      <c r="I40" s="376">
        <v>3.3</v>
      </c>
      <c r="J40" s="376">
        <v>5.9</v>
      </c>
      <c r="K40" s="375">
        <v>0.5</v>
      </c>
      <c r="L40" s="374">
        <v>20.9</v>
      </c>
      <c r="M40" s="376">
        <v>2.4</v>
      </c>
      <c r="N40" s="376">
        <v>3.2</v>
      </c>
      <c r="O40" s="376">
        <v>5.8</v>
      </c>
      <c r="P40" s="375">
        <v>0.5</v>
      </c>
    </row>
    <row r="41" spans="1:16">
      <c r="A41" s="282">
        <v>2019</v>
      </c>
      <c r="B41" s="374">
        <v>20</v>
      </c>
      <c r="C41" s="376">
        <v>2.4</v>
      </c>
      <c r="D41" s="376">
        <v>3</v>
      </c>
      <c r="E41" s="376">
        <v>5.8</v>
      </c>
      <c r="F41" s="375">
        <v>0.5</v>
      </c>
      <c r="G41" s="374">
        <v>20.7</v>
      </c>
      <c r="H41" s="376">
        <v>2.2999999999999998</v>
      </c>
      <c r="I41" s="376">
        <v>3.2</v>
      </c>
      <c r="J41" s="376">
        <v>5.9</v>
      </c>
      <c r="K41" s="375">
        <v>0.5</v>
      </c>
      <c r="L41" s="374">
        <v>20.3</v>
      </c>
      <c r="M41" s="376">
        <v>2.2999999999999998</v>
      </c>
      <c r="N41" s="376">
        <v>3.1</v>
      </c>
      <c r="O41" s="376">
        <v>5.9</v>
      </c>
      <c r="P41" s="375">
        <v>0.5</v>
      </c>
    </row>
    <row r="42" spans="1:16">
      <c r="A42" s="282">
        <v>2020</v>
      </c>
      <c r="B42" s="374">
        <v>17</v>
      </c>
      <c r="C42" s="376">
        <v>2.1</v>
      </c>
      <c r="D42" s="376">
        <v>2.5</v>
      </c>
      <c r="E42" s="376">
        <v>5.3</v>
      </c>
      <c r="F42" s="375">
        <v>0.4</v>
      </c>
      <c r="G42" s="374">
        <v>17.8</v>
      </c>
      <c r="H42" s="376">
        <v>2</v>
      </c>
      <c r="I42" s="376">
        <v>2.7</v>
      </c>
      <c r="J42" s="376">
        <v>5.5</v>
      </c>
      <c r="K42" s="375">
        <v>0.5</v>
      </c>
      <c r="L42" s="374">
        <v>17.399999999999999</v>
      </c>
      <c r="M42" s="376">
        <v>2</v>
      </c>
      <c r="N42" s="376">
        <v>2.6</v>
      </c>
      <c r="O42" s="376">
        <v>5.4</v>
      </c>
      <c r="P42" s="375">
        <v>0.5</v>
      </c>
    </row>
    <row r="43" spans="1:16">
      <c r="A43" s="282">
        <v>2021</v>
      </c>
      <c r="B43" s="374">
        <v>18.100000000000001</v>
      </c>
      <c r="C43" s="376">
        <v>2.1</v>
      </c>
      <c r="D43" s="376">
        <v>2.7</v>
      </c>
      <c r="E43" s="376">
        <v>5.8</v>
      </c>
      <c r="F43" s="375">
        <v>0.5</v>
      </c>
      <c r="G43" s="374">
        <v>19</v>
      </c>
      <c r="H43" s="376">
        <v>2</v>
      </c>
      <c r="I43" s="376">
        <v>2.9</v>
      </c>
      <c r="J43" s="376">
        <v>5.8</v>
      </c>
      <c r="K43" s="375">
        <v>0.6</v>
      </c>
      <c r="L43" s="374">
        <v>18.5</v>
      </c>
      <c r="M43" s="376">
        <v>2.1</v>
      </c>
      <c r="N43" s="376">
        <v>2.8</v>
      </c>
      <c r="O43" s="376">
        <v>5.8</v>
      </c>
      <c r="P43" s="375">
        <v>0.6</v>
      </c>
    </row>
    <row r="44" spans="1:16">
      <c r="A44" s="282">
        <v>2022</v>
      </c>
      <c r="B44" s="374">
        <v>17.5</v>
      </c>
      <c r="C44" s="376">
        <v>2</v>
      </c>
      <c r="D44" s="376">
        <v>2.7</v>
      </c>
      <c r="E44" s="376">
        <v>5.7</v>
      </c>
      <c r="F44" s="375">
        <v>0.6</v>
      </c>
      <c r="G44" s="374">
        <v>18.3</v>
      </c>
      <c r="H44" s="376">
        <v>1.9</v>
      </c>
      <c r="I44" s="376">
        <v>2.8</v>
      </c>
      <c r="J44" s="376">
        <v>5.7</v>
      </c>
      <c r="K44" s="375">
        <v>0.6</v>
      </c>
      <c r="L44" s="374">
        <v>17.899999999999999</v>
      </c>
      <c r="M44" s="376">
        <v>1.9</v>
      </c>
      <c r="N44" s="376">
        <v>2.8</v>
      </c>
      <c r="O44" s="376">
        <v>5.7</v>
      </c>
      <c r="P44" s="375">
        <v>0.6</v>
      </c>
    </row>
    <row r="45" spans="1:16">
      <c r="A45" s="282">
        <v>2023</v>
      </c>
      <c r="B45" s="374">
        <v>17.3</v>
      </c>
      <c r="C45" s="376">
        <v>1.9</v>
      </c>
      <c r="D45" s="376">
        <v>2.6</v>
      </c>
      <c r="E45" s="376">
        <v>5.7</v>
      </c>
      <c r="F45" s="375">
        <v>0.6</v>
      </c>
      <c r="G45" s="374">
        <v>18.100000000000001</v>
      </c>
      <c r="H45" s="376">
        <v>1.8</v>
      </c>
      <c r="I45" s="376">
        <v>2.8</v>
      </c>
      <c r="J45" s="376">
        <v>5.8</v>
      </c>
      <c r="K45" s="375">
        <v>0.6</v>
      </c>
      <c r="L45" s="374">
        <v>17.600000000000001</v>
      </c>
      <c r="M45" s="376">
        <v>1.9</v>
      </c>
      <c r="N45" s="376">
        <v>2.7</v>
      </c>
      <c r="O45" s="376">
        <v>5.7</v>
      </c>
      <c r="P45" s="375">
        <v>0.6</v>
      </c>
    </row>
    <row r="46" spans="1:16">
      <c r="A46" s="282">
        <v>2024</v>
      </c>
      <c r="B46" s="380">
        <v>16.899999999999999</v>
      </c>
      <c r="C46" s="381">
        <v>1.8</v>
      </c>
      <c r="D46" s="381">
        <v>2.5</v>
      </c>
      <c r="E46" s="381">
        <v>5.7</v>
      </c>
      <c r="F46" s="382">
        <v>0.6</v>
      </c>
      <c r="G46" s="380">
        <v>17.7</v>
      </c>
      <c r="H46" s="381">
        <v>1.8</v>
      </c>
      <c r="I46" s="381">
        <v>2.7</v>
      </c>
      <c r="J46" s="381">
        <v>5.7</v>
      </c>
      <c r="K46" s="382">
        <v>0.6</v>
      </c>
      <c r="L46" s="380">
        <v>17.3</v>
      </c>
      <c r="M46" s="381">
        <v>1.8</v>
      </c>
      <c r="N46" s="381">
        <v>2.6</v>
      </c>
      <c r="O46" s="381">
        <v>5.7</v>
      </c>
      <c r="P46" s="382">
        <v>0.6</v>
      </c>
    </row>
    <row r="47" spans="1:16">
      <c r="A47" s="31" t="s">
        <v>379</v>
      </c>
    </row>
    <row r="48" spans="1:16">
      <c r="A48" s="31" t="s">
        <v>601</v>
      </c>
    </row>
    <row r="49" spans="1:1">
      <c r="A49" s="31" t="s">
        <v>602</v>
      </c>
    </row>
  </sheetData>
  <pageMargins left="0.7" right="0.7" top="0.75" bottom="0.75" header="0.3" footer="0.3"/>
  <pageSetup paperSize="9" orientation="portrait" r:id="rId1"/>
  <drawing r:id="rId2"/>
  <tableParts count="3">
    <tablePart r:id="rId3"/>
    <tablePart r:id="rId4"/>
    <tablePart r:id="rId5"/>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A9DC5-7535-4015-87E3-2E4DD1015279}">
  <dimension ref="A1:K61"/>
  <sheetViews>
    <sheetView zoomScaleNormal="100" workbookViewId="0"/>
  </sheetViews>
  <sheetFormatPr defaultColWidth="9.33203125" defaultRowHeight="13.5"/>
  <cols>
    <col min="1" max="1" width="10.33203125" style="25" customWidth="1"/>
    <col min="2" max="11" width="8.6640625" style="25" bestFit="1" customWidth="1"/>
    <col min="12" max="16384" width="9.33203125" style="25"/>
  </cols>
  <sheetData>
    <row r="1" spans="1:11">
      <c r="A1" s="77" t="s">
        <v>627</v>
      </c>
    </row>
    <row r="2" spans="1:11" ht="17.25">
      <c r="A2" s="49" t="s">
        <v>628</v>
      </c>
    </row>
    <row r="3" spans="1:11" ht="17.25">
      <c r="A3" s="117" t="s">
        <v>629</v>
      </c>
    </row>
    <row r="4" spans="1:11" ht="15">
      <c r="A4" s="283" t="s">
        <v>235</v>
      </c>
      <c r="B4" s="284" t="s">
        <v>652</v>
      </c>
      <c r="C4" s="285" t="s">
        <v>653</v>
      </c>
      <c r="D4" s="285" t="s">
        <v>654</v>
      </c>
      <c r="E4" s="285" t="s">
        <v>655</v>
      </c>
      <c r="F4" s="285" t="s">
        <v>656</v>
      </c>
      <c r="G4" s="285" t="s">
        <v>657</v>
      </c>
      <c r="H4" s="285" t="s">
        <v>658</v>
      </c>
      <c r="I4" s="285" t="s">
        <v>659</v>
      </c>
      <c r="J4" s="285" t="s">
        <v>660</v>
      </c>
      <c r="K4" s="286" t="s">
        <v>661</v>
      </c>
    </row>
    <row r="5" spans="1:11">
      <c r="A5" s="61" t="s">
        <v>380</v>
      </c>
      <c r="B5" s="374">
        <v>1</v>
      </c>
      <c r="C5" s="376">
        <v>1</v>
      </c>
      <c r="D5" s="376">
        <v>1</v>
      </c>
      <c r="E5" s="376">
        <v>1</v>
      </c>
      <c r="F5" s="376">
        <v>1</v>
      </c>
      <c r="G5" s="376">
        <v>0.9</v>
      </c>
      <c r="H5" s="376">
        <v>0.9</v>
      </c>
      <c r="I5" s="376">
        <v>0.8</v>
      </c>
      <c r="J5" s="376">
        <v>0.7</v>
      </c>
      <c r="K5" s="375">
        <v>0.7</v>
      </c>
    </row>
    <row r="6" spans="1:11">
      <c r="A6" s="61" t="s">
        <v>366</v>
      </c>
      <c r="B6" s="374">
        <v>1.6</v>
      </c>
      <c r="C6" s="376">
        <v>1.6</v>
      </c>
      <c r="D6" s="376">
        <v>1.6</v>
      </c>
      <c r="E6" s="376">
        <v>1.6</v>
      </c>
      <c r="F6" s="376">
        <v>1.6</v>
      </c>
      <c r="G6" s="376">
        <v>1.6</v>
      </c>
      <c r="H6" s="376">
        <v>1.5</v>
      </c>
      <c r="I6" s="376">
        <v>1.4</v>
      </c>
      <c r="J6" s="376">
        <v>1.3</v>
      </c>
      <c r="K6" s="375">
        <v>1.3</v>
      </c>
    </row>
    <row r="7" spans="1:11">
      <c r="A7" s="61" t="s">
        <v>367</v>
      </c>
      <c r="B7" s="374">
        <v>2.1</v>
      </c>
      <c r="C7" s="376">
        <v>2</v>
      </c>
      <c r="D7" s="376">
        <v>2.1</v>
      </c>
      <c r="E7" s="376">
        <v>2.1</v>
      </c>
      <c r="F7" s="376">
        <v>2.1</v>
      </c>
      <c r="G7" s="376">
        <v>2.1</v>
      </c>
      <c r="H7" s="376">
        <v>2.1</v>
      </c>
      <c r="I7" s="376">
        <v>1.9</v>
      </c>
      <c r="J7" s="376">
        <v>1.9</v>
      </c>
      <c r="K7" s="375">
        <v>1.9</v>
      </c>
    </row>
    <row r="8" spans="1:11">
      <c r="A8" s="61" t="s">
        <v>368</v>
      </c>
      <c r="B8" s="374">
        <v>2.7</v>
      </c>
      <c r="C8" s="376">
        <v>2.6</v>
      </c>
      <c r="D8" s="376">
        <v>2.6</v>
      </c>
      <c r="E8" s="376">
        <v>2.7</v>
      </c>
      <c r="F8" s="376">
        <v>2.7</v>
      </c>
      <c r="G8" s="376">
        <v>2.7</v>
      </c>
      <c r="H8" s="376">
        <v>2.7</v>
      </c>
      <c r="I8" s="376">
        <v>2.5</v>
      </c>
      <c r="J8" s="376">
        <v>2.4</v>
      </c>
      <c r="K8" s="375">
        <v>2.4</v>
      </c>
    </row>
    <row r="9" spans="1:11">
      <c r="A9" s="61" t="s">
        <v>369</v>
      </c>
      <c r="B9" s="374">
        <v>3.5</v>
      </c>
      <c r="C9" s="376">
        <v>3.6</v>
      </c>
      <c r="D9" s="376">
        <v>3.6</v>
      </c>
      <c r="E9" s="376">
        <v>3.5</v>
      </c>
      <c r="F9" s="376">
        <v>3.5</v>
      </c>
      <c r="G9" s="376">
        <v>3.3</v>
      </c>
      <c r="H9" s="376">
        <v>3.3</v>
      </c>
      <c r="I9" s="376">
        <v>3.2</v>
      </c>
      <c r="J9" s="376">
        <v>3.2</v>
      </c>
      <c r="K9" s="375">
        <v>3.1</v>
      </c>
    </row>
    <row r="10" spans="1:11">
      <c r="A10" s="61" t="s">
        <v>370</v>
      </c>
      <c r="B10" s="374">
        <v>4.5999999999999996</v>
      </c>
      <c r="C10" s="376">
        <v>4.5999999999999996</v>
      </c>
      <c r="D10" s="376">
        <v>4.5999999999999996</v>
      </c>
      <c r="E10" s="376">
        <v>4.5</v>
      </c>
      <c r="F10" s="376">
        <v>4.5</v>
      </c>
      <c r="G10" s="376">
        <v>4.3</v>
      </c>
      <c r="H10" s="376">
        <v>4.4000000000000004</v>
      </c>
      <c r="I10" s="376">
        <v>4.2</v>
      </c>
      <c r="J10" s="376">
        <v>4.2</v>
      </c>
      <c r="K10" s="375">
        <v>4.0999999999999996</v>
      </c>
    </row>
    <row r="11" spans="1:11">
      <c r="A11" s="61" t="s">
        <v>371</v>
      </c>
      <c r="B11" s="374">
        <v>5.6</v>
      </c>
      <c r="C11" s="376">
        <v>5.6</v>
      </c>
      <c r="D11" s="376">
        <v>5.6</v>
      </c>
      <c r="E11" s="376">
        <v>5.6</v>
      </c>
      <c r="F11" s="376">
        <v>5.5</v>
      </c>
      <c r="G11" s="376">
        <v>5.3</v>
      </c>
      <c r="H11" s="376">
        <v>5.4</v>
      </c>
      <c r="I11" s="376">
        <v>5.3</v>
      </c>
      <c r="J11" s="376">
        <v>5.3</v>
      </c>
      <c r="K11" s="375">
        <v>5.0999999999999996</v>
      </c>
    </row>
    <row r="12" spans="1:11">
      <c r="A12" s="61" t="s">
        <v>372</v>
      </c>
      <c r="B12" s="374">
        <v>6.7</v>
      </c>
      <c r="C12" s="376">
        <v>6.6</v>
      </c>
      <c r="D12" s="376">
        <v>6.5</v>
      </c>
      <c r="E12" s="376">
        <v>6.4</v>
      </c>
      <c r="F12" s="376">
        <v>6.5</v>
      </c>
      <c r="G12" s="376">
        <v>6</v>
      </c>
      <c r="H12" s="376">
        <v>6.2</v>
      </c>
      <c r="I12" s="376">
        <v>6.2</v>
      </c>
      <c r="J12" s="376">
        <v>6.3</v>
      </c>
      <c r="K12" s="375">
        <v>6.3</v>
      </c>
    </row>
    <row r="13" spans="1:11">
      <c r="A13" s="61" t="s">
        <v>373</v>
      </c>
      <c r="B13" s="374">
        <v>7.5</v>
      </c>
      <c r="C13" s="376">
        <v>7.4</v>
      </c>
      <c r="D13" s="376">
        <v>7.3</v>
      </c>
      <c r="E13" s="376">
        <v>7.3</v>
      </c>
      <c r="F13" s="376">
        <v>7.2</v>
      </c>
      <c r="G13" s="376">
        <v>6.7</v>
      </c>
      <c r="H13" s="376">
        <v>7.2</v>
      </c>
      <c r="I13" s="376">
        <v>7.3</v>
      </c>
      <c r="J13" s="376">
        <v>7.2</v>
      </c>
      <c r="K13" s="375">
        <v>7.1</v>
      </c>
    </row>
    <row r="14" spans="1:11">
      <c r="A14" s="61" t="s">
        <v>374</v>
      </c>
      <c r="B14" s="374">
        <v>8.5</v>
      </c>
      <c r="C14" s="376">
        <v>8.3000000000000007</v>
      </c>
      <c r="D14" s="376">
        <v>8.3000000000000007</v>
      </c>
      <c r="E14" s="376">
        <v>8.1</v>
      </c>
      <c r="F14" s="376">
        <v>8</v>
      </c>
      <c r="G14" s="376">
        <v>6.9</v>
      </c>
      <c r="H14" s="376">
        <v>7.9</v>
      </c>
      <c r="I14" s="376">
        <v>7.9</v>
      </c>
      <c r="J14" s="376">
        <v>8</v>
      </c>
      <c r="K14" s="375">
        <v>7.9</v>
      </c>
    </row>
    <row r="15" spans="1:11">
      <c r="A15" s="61" t="s">
        <v>375</v>
      </c>
      <c r="B15" s="374">
        <v>8.4</v>
      </c>
      <c r="C15" s="376">
        <v>8.4</v>
      </c>
      <c r="D15" s="376">
        <v>8.6</v>
      </c>
      <c r="E15" s="376">
        <v>8.8000000000000007</v>
      </c>
      <c r="F15" s="376">
        <v>8.9</v>
      </c>
      <c r="G15" s="376">
        <v>7.6</v>
      </c>
      <c r="H15" s="376">
        <v>9.1999999999999993</v>
      </c>
      <c r="I15" s="376">
        <v>9</v>
      </c>
      <c r="J15" s="376">
        <v>8.9</v>
      </c>
      <c r="K15" s="375">
        <v>8.6999999999999993</v>
      </c>
    </row>
    <row r="16" spans="1:11">
      <c r="A16" s="61" t="s">
        <v>376</v>
      </c>
      <c r="B16" s="374">
        <v>8.1</v>
      </c>
      <c r="C16" s="376">
        <v>8.1</v>
      </c>
      <c r="D16" s="376">
        <v>8.3000000000000007</v>
      </c>
      <c r="E16" s="376">
        <v>8.4</v>
      </c>
      <c r="F16" s="376">
        <v>8.6</v>
      </c>
      <c r="G16" s="376">
        <v>7.2</v>
      </c>
      <c r="H16" s="376">
        <v>9</v>
      </c>
      <c r="I16" s="376">
        <v>9.1</v>
      </c>
      <c r="J16" s="376">
        <v>9.4</v>
      </c>
      <c r="K16" s="375">
        <v>9.5</v>
      </c>
    </row>
    <row r="17" spans="1:11">
      <c r="A17" s="61" t="s">
        <v>377</v>
      </c>
      <c r="B17" s="374">
        <v>7.1</v>
      </c>
      <c r="C17" s="376">
        <v>7</v>
      </c>
      <c r="D17" s="376">
        <v>7.2</v>
      </c>
      <c r="E17" s="376">
        <v>7.3</v>
      </c>
      <c r="F17" s="376">
        <v>7.6</v>
      </c>
      <c r="G17" s="376">
        <v>6.5</v>
      </c>
      <c r="H17" s="376">
        <v>8.3000000000000007</v>
      </c>
      <c r="I17" s="376">
        <v>8.3000000000000007</v>
      </c>
      <c r="J17" s="376">
        <v>8.6</v>
      </c>
      <c r="K17" s="375">
        <v>8.6999999999999993</v>
      </c>
    </row>
    <row r="18" spans="1:11">
      <c r="A18" s="61" t="s">
        <v>378</v>
      </c>
      <c r="B18" s="374">
        <v>5.2</v>
      </c>
      <c r="C18" s="376">
        <v>5.3</v>
      </c>
      <c r="D18" s="376">
        <v>5.4</v>
      </c>
      <c r="E18" s="376">
        <v>5.3</v>
      </c>
      <c r="F18" s="376">
        <v>5.6</v>
      </c>
      <c r="G18" s="376">
        <v>4.5</v>
      </c>
      <c r="H18" s="376">
        <v>6</v>
      </c>
      <c r="I18" s="376">
        <v>6.2</v>
      </c>
      <c r="J18" s="376">
        <v>6.2</v>
      </c>
      <c r="K18" s="375">
        <v>6.3</v>
      </c>
    </row>
    <row r="19" spans="1:11">
      <c r="A19" s="61" t="s">
        <v>285</v>
      </c>
      <c r="B19" s="380">
        <v>4.5999999999999996</v>
      </c>
      <c r="C19" s="381">
        <v>4.5</v>
      </c>
      <c r="D19" s="381">
        <v>4.5</v>
      </c>
      <c r="E19" s="381">
        <v>4.5</v>
      </c>
      <c r="F19" s="381">
        <v>4.5</v>
      </c>
      <c r="G19" s="381">
        <v>4.2</v>
      </c>
      <c r="H19" s="381">
        <v>4.5</v>
      </c>
      <c r="I19" s="381">
        <v>4.5</v>
      </c>
      <c r="J19" s="381">
        <v>4.5</v>
      </c>
      <c r="K19" s="382">
        <v>4.5</v>
      </c>
    </row>
    <row r="20" spans="1:11">
      <c r="A20" s="31" t="s">
        <v>379</v>
      </c>
    </row>
    <row r="21" spans="1:11">
      <c r="A21" s="31" t="s">
        <v>601</v>
      </c>
    </row>
    <row r="22" spans="1:11" ht="17.25">
      <c r="A22" s="49" t="s">
        <v>630</v>
      </c>
    </row>
    <row r="23" spans="1:11" ht="15">
      <c r="A23" s="30" t="s">
        <v>631</v>
      </c>
    </row>
    <row r="24" spans="1:11" ht="15">
      <c r="A24" s="36" t="s">
        <v>235</v>
      </c>
      <c r="B24" s="284" t="s">
        <v>652</v>
      </c>
      <c r="C24" s="285" t="s">
        <v>653</v>
      </c>
      <c r="D24" s="285" t="s">
        <v>654</v>
      </c>
      <c r="E24" s="285" t="s">
        <v>655</v>
      </c>
      <c r="F24" s="285" t="s">
        <v>656</v>
      </c>
      <c r="G24" s="285" t="s">
        <v>657</v>
      </c>
      <c r="H24" s="285" t="s">
        <v>658</v>
      </c>
      <c r="I24" s="285" t="s">
        <v>659</v>
      </c>
      <c r="J24" s="285" t="s">
        <v>660</v>
      </c>
      <c r="K24" s="286" t="s">
        <v>661</v>
      </c>
    </row>
    <row r="25" spans="1:11">
      <c r="A25" s="27" t="s">
        <v>380</v>
      </c>
      <c r="B25" s="374">
        <v>1</v>
      </c>
      <c r="C25" s="376">
        <v>1</v>
      </c>
      <c r="D25" s="376">
        <v>1</v>
      </c>
      <c r="E25" s="376">
        <v>1.1000000000000001</v>
      </c>
      <c r="F25" s="376">
        <v>1</v>
      </c>
      <c r="G25" s="376">
        <v>0.9</v>
      </c>
      <c r="H25" s="376">
        <v>0.9</v>
      </c>
      <c r="I25" s="376">
        <v>0.8</v>
      </c>
      <c r="J25" s="376">
        <v>0.7</v>
      </c>
      <c r="K25" s="375">
        <v>0.7</v>
      </c>
    </row>
    <row r="26" spans="1:11">
      <c r="A26" s="27" t="s">
        <v>366</v>
      </c>
      <c r="B26" s="374">
        <v>1.6</v>
      </c>
      <c r="C26" s="376">
        <v>1.6</v>
      </c>
      <c r="D26" s="376">
        <v>1.6</v>
      </c>
      <c r="E26" s="376">
        <v>1.6</v>
      </c>
      <c r="F26" s="376">
        <v>1.6</v>
      </c>
      <c r="G26" s="376">
        <v>1.6</v>
      </c>
      <c r="H26" s="376">
        <v>1.5</v>
      </c>
      <c r="I26" s="376">
        <v>1.4</v>
      </c>
      <c r="J26" s="376">
        <v>1.3</v>
      </c>
      <c r="K26" s="375">
        <v>1.3</v>
      </c>
    </row>
    <row r="27" spans="1:11">
      <c r="A27" s="27" t="s">
        <v>367</v>
      </c>
      <c r="B27" s="374">
        <v>2.1</v>
      </c>
      <c r="C27" s="376">
        <v>2</v>
      </c>
      <c r="D27" s="376">
        <v>2.1</v>
      </c>
      <c r="E27" s="376">
        <v>2.1</v>
      </c>
      <c r="F27" s="376">
        <v>2.1</v>
      </c>
      <c r="G27" s="376">
        <v>2.1</v>
      </c>
      <c r="H27" s="376">
        <v>2</v>
      </c>
      <c r="I27" s="376">
        <v>1.9</v>
      </c>
      <c r="J27" s="376">
        <v>1.8</v>
      </c>
      <c r="K27" s="375">
        <v>1.8</v>
      </c>
    </row>
    <row r="28" spans="1:11">
      <c r="A28" s="27" t="s">
        <v>368</v>
      </c>
      <c r="B28" s="374">
        <v>2.6</v>
      </c>
      <c r="C28" s="376">
        <v>2.5</v>
      </c>
      <c r="D28" s="376">
        <v>2.5</v>
      </c>
      <c r="E28" s="376">
        <v>2.6</v>
      </c>
      <c r="F28" s="376">
        <v>2.6</v>
      </c>
      <c r="G28" s="376">
        <v>2.6</v>
      </c>
      <c r="H28" s="376">
        <v>2.6</v>
      </c>
      <c r="I28" s="376">
        <v>2.4</v>
      </c>
      <c r="J28" s="376">
        <v>2.2999999999999998</v>
      </c>
      <c r="K28" s="375">
        <v>2.4</v>
      </c>
    </row>
    <row r="29" spans="1:11">
      <c r="A29" s="27" t="s">
        <v>369</v>
      </c>
      <c r="B29" s="374">
        <v>3.4</v>
      </c>
      <c r="C29" s="376">
        <v>3.4</v>
      </c>
      <c r="D29" s="376">
        <v>3.4</v>
      </c>
      <c r="E29" s="376">
        <v>3.3</v>
      </c>
      <c r="F29" s="376">
        <v>3.3</v>
      </c>
      <c r="G29" s="376">
        <v>3.2</v>
      </c>
      <c r="H29" s="376">
        <v>3.2</v>
      </c>
      <c r="I29" s="376">
        <v>3.1</v>
      </c>
      <c r="J29" s="376">
        <v>3.1</v>
      </c>
      <c r="K29" s="375">
        <v>3</v>
      </c>
    </row>
    <row r="30" spans="1:11">
      <c r="A30" s="27" t="s">
        <v>370</v>
      </c>
      <c r="B30" s="374">
        <v>4.4000000000000004</v>
      </c>
      <c r="C30" s="376">
        <v>4.4000000000000004</v>
      </c>
      <c r="D30" s="376">
        <v>4.4000000000000004</v>
      </c>
      <c r="E30" s="376">
        <v>4.3</v>
      </c>
      <c r="F30" s="376">
        <v>4.3</v>
      </c>
      <c r="G30" s="376">
        <v>4.2</v>
      </c>
      <c r="H30" s="376">
        <v>4.2</v>
      </c>
      <c r="I30" s="376">
        <v>4.0999999999999996</v>
      </c>
      <c r="J30" s="376">
        <v>4</v>
      </c>
      <c r="K30" s="375">
        <v>4</v>
      </c>
    </row>
    <row r="31" spans="1:11">
      <c r="A31" s="27" t="s">
        <v>371</v>
      </c>
      <c r="B31" s="374">
        <v>5.5</v>
      </c>
      <c r="C31" s="376">
        <v>5.4</v>
      </c>
      <c r="D31" s="376">
        <v>5.4</v>
      </c>
      <c r="E31" s="376">
        <v>5.4</v>
      </c>
      <c r="F31" s="376">
        <v>5.4</v>
      </c>
      <c r="G31" s="376">
        <v>5.2</v>
      </c>
      <c r="H31" s="376">
        <v>5.2</v>
      </c>
      <c r="I31" s="376">
        <v>5.2</v>
      </c>
      <c r="J31" s="376">
        <v>5.2</v>
      </c>
      <c r="K31" s="375">
        <v>5</v>
      </c>
    </row>
    <row r="32" spans="1:11">
      <c r="A32" s="27" t="s">
        <v>372</v>
      </c>
      <c r="B32" s="374">
        <v>6.7</v>
      </c>
      <c r="C32" s="376">
        <v>6.6</v>
      </c>
      <c r="D32" s="376">
        <v>6.5</v>
      </c>
      <c r="E32" s="376">
        <v>6.3</v>
      </c>
      <c r="F32" s="376">
        <v>6.4</v>
      </c>
      <c r="G32" s="376">
        <v>5.9</v>
      </c>
      <c r="H32" s="376">
        <v>6.1</v>
      </c>
      <c r="I32" s="376">
        <v>6.2</v>
      </c>
      <c r="J32" s="376">
        <v>6.2</v>
      </c>
      <c r="K32" s="375">
        <v>6.2</v>
      </c>
    </row>
    <row r="33" spans="1:11">
      <c r="A33" s="27" t="s">
        <v>373</v>
      </c>
      <c r="B33" s="374">
        <v>7.6</v>
      </c>
      <c r="C33" s="376">
        <v>7.5</v>
      </c>
      <c r="D33" s="376">
        <v>7.4</v>
      </c>
      <c r="E33" s="376">
        <v>7.4</v>
      </c>
      <c r="F33" s="376">
        <v>7.2</v>
      </c>
      <c r="G33" s="376">
        <v>6.7</v>
      </c>
      <c r="H33" s="376">
        <v>7.2</v>
      </c>
      <c r="I33" s="376">
        <v>7.3</v>
      </c>
      <c r="J33" s="376">
        <v>7.2</v>
      </c>
      <c r="K33" s="375">
        <v>7.1</v>
      </c>
    </row>
    <row r="34" spans="1:11">
      <c r="A34" s="27" t="s">
        <v>374</v>
      </c>
      <c r="B34" s="374">
        <v>8.6</v>
      </c>
      <c r="C34" s="376">
        <v>8.4</v>
      </c>
      <c r="D34" s="376">
        <v>8.4</v>
      </c>
      <c r="E34" s="376">
        <v>8.1999999999999993</v>
      </c>
      <c r="F34" s="376">
        <v>8.1</v>
      </c>
      <c r="G34" s="376">
        <v>7.1</v>
      </c>
      <c r="H34" s="376">
        <v>8.1999999999999993</v>
      </c>
      <c r="I34" s="376">
        <v>8.1999999999999993</v>
      </c>
      <c r="J34" s="376">
        <v>8.1999999999999993</v>
      </c>
      <c r="K34" s="375">
        <v>8</v>
      </c>
    </row>
    <row r="35" spans="1:11">
      <c r="A35" s="27" t="s">
        <v>375</v>
      </c>
      <c r="B35" s="374">
        <v>8.6</v>
      </c>
      <c r="C35" s="376">
        <v>8.6</v>
      </c>
      <c r="D35" s="376">
        <v>8.8000000000000007</v>
      </c>
      <c r="E35" s="376">
        <v>9</v>
      </c>
      <c r="F35" s="376">
        <v>9.1</v>
      </c>
      <c r="G35" s="376">
        <v>7.8</v>
      </c>
      <c r="H35" s="376">
        <v>9.4</v>
      </c>
      <c r="I35" s="376">
        <v>9.1</v>
      </c>
      <c r="J35" s="376">
        <v>9.1999999999999993</v>
      </c>
      <c r="K35" s="375">
        <v>8.9</v>
      </c>
    </row>
    <row r="36" spans="1:11">
      <c r="A36" s="27" t="s">
        <v>376</v>
      </c>
      <c r="B36" s="374">
        <v>8.5</v>
      </c>
      <c r="C36" s="376">
        <v>8.4</v>
      </c>
      <c r="D36" s="376">
        <v>8.6</v>
      </c>
      <c r="E36" s="376">
        <v>8.6999999999999993</v>
      </c>
      <c r="F36" s="376">
        <v>9</v>
      </c>
      <c r="G36" s="376">
        <v>7.4</v>
      </c>
      <c r="H36" s="376">
        <v>9.5</v>
      </c>
      <c r="I36" s="376">
        <v>9.6</v>
      </c>
      <c r="J36" s="376">
        <v>9.8000000000000007</v>
      </c>
      <c r="K36" s="375">
        <v>10</v>
      </c>
    </row>
    <row r="37" spans="1:11">
      <c r="A37" s="27" t="s">
        <v>377</v>
      </c>
      <c r="B37" s="374">
        <v>7.7</v>
      </c>
      <c r="C37" s="376">
        <v>7.8</v>
      </c>
      <c r="D37" s="376">
        <v>7.8</v>
      </c>
      <c r="E37" s="376">
        <v>8</v>
      </c>
      <c r="F37" s="376">
        <v>8.1999999999999993</v>
      </c>
      <c r="G37" s="376">
        <v>7</v>
      </c>
      <c r="H37" s="376">
        <v>9</v>
      </c>
      <c r="I37" s="376">
        <v>9.1</v>
      </c>
      <c r="J37" s="376">
        <v>9.4</v>
      </c>
      <c r="K37" s="375">
        <v>9.5</v>
      </c>
    </row>
    <row r="38" spans="1:11">
      <c r="A38" s="27" t="s">
        <v>378</v>
      </c>
      <c r="B38" s="374">
        <v>6.7</v>
      </c>
      <c r="C38" s="376">
        <v>6.7</v>
      </c>
      <c r="D38" s="376">
        <v>6.7</v>
      </c>
      <c r="E38" s="376">
        <v>6.7</v>
      </c>
      <c r="F38" s="376">
        <v>7</v>
      </c>
      <c r="G38" s="376">
        <v>5.5</v>
      </c>
      <c r="H38" s="376">
        <v>7.3</v>
      </c>
      <c r="I38" s="376">
        <v>7.8</v>
      </c>
      <c r="J38" s="376">
        <v>7.7</v>
      </c>
      <c r="K38" s="375">
        <v>7.4</v>
      </c>
    </row>
    <row r="39" spans="1:11">
      <c r="A39" s="27" t="s">
        <v>285</v>
      </c>
      <c r="B39" s="380">
        <v>4.5</v>
      </c>
      <c r="C39" s="381">
        <v>4.4000000000000004</v>
      </c>
      <c r="D39" s="381">
        <v>4.5</v>
      </c>
      <c r="E39" s="381">
        <v>4.4000000000000004</v>
      </c>
      <c r="F39" s="381">
        <v>4.4000000000000004</v>
      </c>
      <c r="G39" s="381">
        <v>4.0999999999999996</v>
      </c>
      <c r="H39" s="381">
        <v>4.5</v>
      </c>
      <c r="I39" s="381">
        <v>4.4000000000000004</v>
      </c>
      <c r="J39" s="381">
        <v>4.4000000000000004</v>
      </c>
      <c r="K39" s="382">
        <v>4.4000000000000004</v>
      </c>
    </row>
    <row r="40" spans="1:11">
      <c r="A40" s="31" t="s">
        <v>379</v>
      </c>
    </row>
    <row r="41" spans="1:11">
      <c r="A41" s="31" t="s">
        <v>601</v>
      </c>
    </row>
    <row r="42" spans="1:11" ht="17.25">
      <c r="A42" s="49" t="s">
        <v>632</v>
      </c>
    </row>
    <row r="43" spans="1:11" ht="17.25">
      <c r="A43" s="117" t="s">
        <v>633</v>
      </c>
    </row>
    <row r="44" spans="1:11" ht="15">
      <c r="A44" s="283" t="s">
        <v>235</v>
      </c>
      <c r="B44" s="287" t="s">
        <v>652</v>
      </c>
      <c r="C44" s="283" t="s">
        <v>653</v>
      </c>
      <c r="D44" s="283" t="s">
        <v>654</v>
      </c>
      <c r="E44" s="283" t="s">
        <v>655</v>
      </c>
      <c r="F44" s="283" t="s">
        <v>656</v>
      </c>
      <c r="G44" s="283" t="s">
        <v>657</v>
      </c>
      <c r="H44" s="283" t="s">
        <v>658</v>
      </c>
      <c r="I44" s="283" t="s">
        <v>659</v>
      </c>
      <c r="J44" s="283" t="s">
        <v>660</v>
      </c>
      <c r="K44" s="283" t="s">
        <v>661</v>
      </c>
    </row>
    <row r="45" spans="1:11">
      <c r="A45" s="61" t="s">
        <v>380</v>
      </c>
      <c r="B45" s="374">
        <v>1</v>
      </c>
      <c r="C45" s="376">
        <v>1</v>
      </c>
      <c r="D45" s="376">
        <v>1</v>
      </c>
      <c r="E45" s="376">
        <v>1</v>
      </c>
      <c r="F45" s="376">
        <v>1</v>
      </c>
      <c r="G45" s="376">
        <v>0.9</v>
      </c>
      <c r="H45" s="376">
        <v>0.9</v>
      </c>
      <c r="I45" s="376">
        <v>0.8</v>
      </c>
      <c r="J45" s="376">
        <v>0.7</v>
      </c>
      <c r="K45" s="376">
        <v>0.7</v>
      </c>
    </row>
    <row r="46" spans="1:11">
      <c r="A46" s="61" t="s">
        <v>366</v>
      </c>
      <c r="B46" s="374">
        <v>1.6</v>
      </c>
      <c r="C46" s="376">
        <v>1.6</v>
      </c>
      <c r="D46" s="376">
        <v>1.6</v>
      </c>
      <c r="E46" s="376">
        <v>1.7</v>
      </c>
      <c r="F46" s="376">
        <v>1.6</v>
      </c>
      <c r="G46" s="376">
        <v>1.7</v>
      </c>
      <c r="H46" s="376">
        <v>1.5</v>
      </c>
      <c r="I46" s="376">
        <v>1.4</v>
      </c>
      <c r="J46" s="376">
        <v>1.3</v>
      </c>
      <c r="K46" s="376">
        <v>1.4</v>
      </c>
    </row>
    <row r="47" spans="1:11">
      <c r="A47" s="61" t="s">
        <v>367</v>
      </c>
      <c r="B47" s="374">
        <v>2.1</v>
      </c>
      <c r="C47" s="376">
        <v>2.1</v>
      </c>
      <c r="D47" s="376">
        <v>2.1</v>
      </c>
      <c r="E47" s="376">
        <v>2.1</v>
      </c>
      <c r="F47" s="376">
        <v>2.1</v>
      </c>
      <c r="G47" s="376">
        <v>2.2000000000000002</v>
      </c>
      <c r="H47" s="376">
        <v>2.1</v>
      </c>
      <c r="I47" s="376">
        <v>1.9</v>
      </c>
      <c r="J47" s="376">
        <v>1.9</v>
      </c>
      <c r="K47" s="376">
        <v>1.9</v>
      </c>
    </row>
    <row r="48" spans="1:11">
      <c r="A48" s="61" t="s">
        <v>368</v>
      </c>
      <c r="B48" s="374">
        <v>2.7</v>
      </c>
      <c r="C48" s="376">
        <v>2.8</v>
      </c>
      <c r="D48" s="376">
        <v>2.8</v>
      </c>
      <c r="E48" s="376">
        <v>2.7</v>
      </c>
      <c r="F48" s="376">
        <v>2.8</v>
      </c>
      <c r="G48" s="376">
        <v>2.8</v>
      </c>
      <c r="H48" s="376">
        <v>2.7</v>
      </c>
      <c r="I48" s="376">
        <v>2.6</v>
      </c>
      <c r="J48" s="376">
        <v>2.5</v>
      </c>
      <c r="K48" s="376">
        <v>2.5</v>
      </c>
    </row>
    <row r="49" spans="1:11">
      <c r="A49" s="61" t="s">
        <v>369</v>
      </c>
      <c r="B49" s="374">
        <v>3.7</v>
      </c>
      <c r="C49" s="376">
        <v>3.8</v>
      </c>
      <c r="D49" s="376">
        <v>3.7</v>
      </c>
      <c r="E49" s="376">
        <v>3.7</v>
      </c>
      <c r="F49" s="376">
        <v>3.7</v>
      </c>
      <c r="G49" s="376">
        <v>3.5</v>
      </c>
      <c r="H49" s="376">
        <v>3.4</v>
      </c>
      <c r="I49" s="376">
        <v>3.3</v>
      </c>
      <c r="J49" s="376">
        <v>3.3</v>
      </c>
      <c r="K49" s="376">
        <v>3.2</v>
      </c>
    </row>
    <row r="50" spans="1:11">
      <c r="A50" s="61" t="s">
        <v>370</v>
      </c>
      <c r="B50" s="374">
        <v>4.8</v>
      </c>
      <c r="C50" s="376">
        <v>4.8</v>
      </c>
      <c r="D50" s="376">
        <v>4.8</v>
      </c>
      <c r="E50" s="376">
        <v>4.8</v>
      </c>
      <c r="F50" s="376">
        <v>4.7</v>
      </c>
      <c r="G50" s="376">
        <v>4.5</v>
      </c>
      <c r="H50" s="376">
        <v>4.5999999999999996</v>
      </c>
      <c r="I50" s="376">
        <v>4.4000000000000004</v>
      </c>
      <c r="J50" s="376">
        <v>4.3</v>
      </c>
      <c r="K50" s="376">
        <v>4.2</v>
      </c>
    </row>
    <row r="51" spans="1:11">
      <c r="A51" s="61" t="s">
        <v>371</v>
      </c>
      <c r="B51" s="374">
        <v>5.8</v>
      </c>
      <c r="C51" s="376">
        <v>5.7</v>
      </c>
      <c r="D51" s="376">
        <v>5.7</v>
      </c>
      <c r="E51" s="376">
        <v>5.7</v>
      </c>
      <c r="F51" s="376">
        <v>5.7</v>
      </c>
      <c r="G51" s="376">
        <v>5.5</v>
      </c>
      <c r="H51" s="376">
        <v>5.6</v>
      </c>
      <c r="I51" s="376">
        <v>5.4</v>
      </c>
      <c r="J51" s="376">
        <v>5.4</v>
      </c>
      <c r="K51" s="376">
        <v>5.3</v>
      </c>
    </row>
    <row r="52" spans="1:11">
      <c r="A52" s="61" t="s">
        <v>372</v>
      </c>
      <c r="B52" s="374">
        <v>6.7</v>
      </c>
      <c r="C52" s="376">
        <v>6.6</v>
      </c>
      <c r="D52" s="376">
        <v>6.6</v>
      </c>
      <c r="E52" s="376">
        <v>6.6</v>
      </c>
      <c r="F52" s="376">
        <v>6.5</v>
      </c>
      <c r="G52" s="376">
        <v>6.1</v>
      </c>
      <c r="H52" s="376">
        <v>6.3</v>
      </c>
      <c r="I52" s="376">
        <v>6.3</v>
      </c>
      <c r="J52" s="376">
        <v>6.3</v>
      </c>
      <c r="K52" s="376">
        <v>6.4</v>
      </c>
    </row>
    <row r="53" spans="1:11">
      <c r="A53" s="61" t="s">
        <v>373</v>
      </c>
      <c r="B53" s="374">
        <v>7.5</v>
      </c>
      <c r="C53" s="376">
        <v>7.3</v>
      </c>
      <c r="D53" s="376">
        <v>7.2</v>
      </c>
      <c r="E53" s="376">
        <v>7.2</v>
      </c>
      <c r="F53" s="376">
        <v>7.2</v>
      </c>
      <c r="G53" s="376">
        <v>6.7</v>
      </c>
      <c r="H53" s="376">
        <v>7.1</v>
      </c>
      <c r="I53" s="376">
        <v>7.2</v>
      </c>
      <c r="J53" s="376">
        <v>7.2</v>
      </c>
      <c r="K53" s="376">
        <v>7.1</v>
      </c>
    </row>
    <row r="54" spans="1:11">
      <c r="A54" s="61" t="s">
        <v>374</v>
      </c>
      <c r="B54" s="374">
        <v>8.3000000000000007</v>
      </c>
      <c r="C54" s="376">
        <v>8.1999999999999993</v>
      </c>
      <c r="D54" s="376">
        <v>8.1999999999999993</v>
      </c>
      <c r="E54" s="376">
        <v>8.1</v>
      </c>
      <c r="F54" s="376">
        <v>7.9</v>
      </c>
      <c r="G54" s="376">
        <v>6.8</v>
      </c>
      <c r="H54" s="376">
        <v>7.7</v>
      </c>
      <c r="I54" s="376">
        <v>7.7</v>
      </c>
      <c r="J54" s="376">
        <v>7.9</v>
      </c>
      <c r="K54" s="376">
        <v>7.7</v>
      </c>
    </row>
    <row r="55" spans="1:11">
      <c r="A55" s="61" t="s">
        <v>375</v>
      </c>
      <c r="B55" s="374">
        <v>8.3000000000000007</v>
      </c>
      <c r="C55" s="376">
        <v>8.3000000000000007</v>
      </c>
      <c r="D55" s="376">
        <v>8.4</v>
      </c>
      <c r="E55" s="376">
        <v>8.5</v>
      </c>
      <c r="F55" s="376">
        <v>8.6999999999999993</v>
      </c>
      <c r="G55" s="376">
        <v>7.5</v>
      </c>
      <c r="H55" s="376">
        <v>8.9</v>
      </c>
      <c r="I55" s="376">
        <v>8.8000000000000007</v>
      </c>
      <c r="J55" s="376">
        <v>8.6999999999999993</v>
      </c>
      <c r="K55" s="376">
        <v>8.5</v>
      </c>
    </row>
    <row r="56" spans="1:11">
      <c r="A56" s="61" t="s">
        <v>376</v>
      </c>
      <c r="B56" s="374">
        <v>7.8</v>
      </c>
      <c r="C56" s="376">
        <v>7.8</v>
      </c>
      <c r="D56" s="376">
        <v>8.1</v>
      </c>
      <c r="E56" s="376">
        <v>8.1</v>
      </c>
      <c r="F56" s="376">
        <v>8.3000000000000007</v>
      </c>
      <c r="G56" s="376">
        <v>7</v>
      </c>
      <c r="H56" s="376">
        <v>8.6</v>
      </c>
      <c r="I56" s="376">
        <v>8.8000000000000007</v>
      </c>
      <c r="J56" s="376">
        <v>9.1</v>
      </c>
      <c r="K56" s="376">
        <v>9.1</v>
      </c>
    </row>
    <row r="57" spans="1:11">
      <c r="A57" s="61" t="s">
        <v>377</v>
      </c>
      <c r="B57" s="374">
        <v>6.7</v>
      </c>
      <c r="C57" s="376">
        <v>6.6</v>
      </c>
      <c r="D57" s="376">
        <v>6.8</v>
      </c>
      <c r="E57" s="376">
        <v>6.9</v>
      </c>
      <c r="F57" s="376">
        <v>7.2</v>
      </c>
      <c r="G57" s="376">
        <v>6.1</v>
      </c>
      <c r="H57" s="376">
        <v>7.8</v>
      </c>
      <c r="I57" s="376">
        <v>7.8</v>
      </c>
      <c r="J57" s="376">
        <v>8</v>
      </c>
      <c r="K57" s="376">
        <v>8.1999999999999993</v>
      </c>
    </row>
    <row r="58" spans="1:11">
      <c r="A58" s="61" t="s">
        <v>378</v>
      </c>
      <c r="B58" s="374">
        <v>4.5999999999999996</v>
      </c>
      <c r="C58" s="376">
        <v>4.7</v>
      </c>
      <c r="D58" s="376">
        <v>4.8</v>
      </c>
      <c r="E58" s="376">
        <v>4.8</v>
      </c>
      <c r="F58" s="376">
        <v>5</v>
      </c>
      <c r="G58" s="376">
        <v>4</v>
      </c>
      <c r="H58" s="376">
        <v>5.4</v>
      </c>
      <c r="I58" s="376">
        <v>5.5</v>
      </c>
      <c r="J58" s="376">
        <v>5.6</v>
      </c>
      <c r="K58" s="376">
        <v>5.8</v>
      </c>
    </row>
    <row r="59" spans="1:11">
      <c r="A59" s="61" t="s">
        <v>285</v>
      </c>
      <c r="B59" s="374">
        <v>4.7</v>
      </c>
      <c r="C59" s="376">
        <v>4.5999999999999996</v>
      </c>
      <c r="D59" s="376">
        <v>4.5999999999999996</v>
      </c>
      <c r="E59" s="376">
        <v>4.5999999999999996</v>
      </c>
      <c r="F59" s="376">
        <v>4.5999999999999996</v>
      </c>
      <c r="G59" s="376">
        <v>4.3</v>
      </c>
      <c r="H59" s="376">
        <v>4.5999999999999996</v>
      </c>
      <c r="I59" s="376">
        <v>4.5</v>
      </c>
      <c r="J59" s="376">
        <v>4.5999999999999996</v>
      </c>
      <c r="K59" s="376">
        <v>4.5</v>
      </c>
    </row>
    <row r="60" spans="1:11">
      <c r="A60" s="31" t="s">
        <v>379</v>
      </c>
    </row>
    <row r="61" spans="1:11">
      <c r="A61" s="31" t="s">
        <v>601</v>
      </c>
    </row>
  </sheetData>
  <pageMargins left="0.7" right="0.7" top="0.75" bottom="0.75" header="0.3" footer="0.3"/>
  <drawing r:id="rId1"/>
  <tableParts count="3">
    <tablePart r:id="rId2"/>
    <tablePart r:id="rId3"/>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AC08B-A51A-465E-8219-4DD6C6AAE381}">
  <dimension ref="A1:P31"/>
  <sheetViews>
    <sheetView zoomScaleNormal="100" workbookViewId="0"/>
  </sheetViews>
  <sheetFormatPr defaultColWidth="9.33203125" defaultRowHeight="13.5"/>
  <cols>
    <col min="1" max="1" width="9.33203125" style="25"/>
    <col min="2" max="2" width="16.33203125" style="25" bestFit="1" customWidth="1"/>
    <col min="3" max="3" width="13.33203125" style="25" bestFit="1" customWidth="1"/>
    <col min="4" max="4" width="23.5" style="25" bestFit="1" customWidth="1"/>
    <col min="5" max="5" width="21" style="25" bestFit="1" customWidth="1"/>
    <col min="6" max="6" width="11.33203125" style="25" bestFit="1" customWidth="1"/>
    <col min="7" max="7" width="16.33203125" style="25" bestFit="1" customWidth="1"/>
    <col min="8" max="8" width="14.33203125" style="25" bestFit="1" customWidth="1"/>
    <col min="9" max="10" width="23.5" style="25" bestFit="1" customWidth="1"/>
    <col min="11" max="11" width="10.83203125" style="25" bestFit="1" customWidth="1"/>
    <col min="12" max="12" width="16.33203125" style="25" bestFit="1" customWidth="1"/>
    <col min="13" max="13" width="13.33203125" style="25" bestFit="1" customWidth="1"/>
    <col min="14" max="14" width="21" style="25" bestFit="1" customWidth="1"/>
    <col min="15" max="15" width="23.5" style="25" bestFit="1" customWidth="1"/>
    <col min="16" max="16" width="12.83203125" style="25" bestFit="1" customWidth="1"/>
    <col min="17" max="16384" width="9.33203125" style="25"/>
  </cols>
  <sheetData>
    <row r="1" spans="1:16">
      <c r="A1" s="77" t="s">
        <v>667</v>
      </c>
    </row>
    <row r="2" spans="1:16" ht="17.25">
      <c r="A2" s="49" t="s">
        <v>634</v>
      </c>
    </row>
    <row r="3" spans="1:16" ht="17.25">
      <c r="A3" s="117" t="s">
        <v>635</v>
      </c>
    </row>
    <row r="4" spans="1:16" s="126" customFormat="1" ht="40.5">
      <c r="A4" s="260" t="s">
        <v>244</v>
      </c>
      <c r="B4" s="261" t="s">
        <v>915</v>
      </c>
      <c r="C4" s="290" t="s">
        <v>916</v>
      </c>
      <c r="D4" s="290" t="s">
        <v>917</v>
      </c>
      <c r="E4" s="291" t="s">
        <v>918</v>
      </c>
      <c r="F4" s="263" t="s">
        <v>919</v>
      </c>
      <c r="G4" s="264" t="s">
        <v>920</v>
      </c>
      <c r="H4" s="264" t="s">
        <v>921</v>
      </c>
      <c r="I4" s="264" t="s">
        <v>922</v>
      </c>
      <c r="J4" s="264" t="s">
        <v>923</v>
      </c>
      <c r="K4" s="264" t="s">
        <v>924</v>
      </c>
      <c r="L4" s="261" t="s">
        <v>925</v>
      </c>
      <c r="M4" s="290" t="s">
        <v>926</v>
      </c>
      <c r="N4" s="290" t="s">
        <v>927</v>
      </c>
      <c r="O4" s="290" t="s">
        <v>928</v>
      </c>
      <c r="P4" s="262" t="s">
        <v>929</v>
      </c>
    </row>
    <row r="5" spans="1:16">
      <c r="A5" s="267">
        <v>2015</v>
      </c>
      <c r="B5" s="174">
        <v>6.2</v>
      </c>
      <c r="C5" s="143">
        <v>5.6</v>
      </c>
      <c r="D5" s="143">
        <v>4.9000000000000004</v>
      </c>
      <c r="E5" s="143">
        <v>4.4000000000000004</v>
      </c>
      <c r="F5" s="175">
        <v>5.2</v>
      </c>
      <c r="G5" s="143">
        <v>6.8</v>
      </c>
      <c r="H5" s="143">
        <v>5.8</v>
      </c>
      <c r="I5" s="143">
        <v>5</v>
      </c>
      <c r="J5" s="143">
        <v>4.3</v>
      </c>
      <c r="K5" s="143">
        <v>5.3</v>
      </c>
      <c r="L5" s="174">
        <v>6.4</v>
      </c>
      <c r="M5" s="143">
        <v>5.7</v>
      </c>
      <c r="N5" s="143">
        <v>5</v>
      </c>
      <c r="O5" s="143">
        <v>4.4000000000000004</v>
      </c>
      <c r="P5" s="175">
        <v>5.3</v>
      </c>
    </row>
    <row r="6" spans="1:16">
      <c r="A6" s="267">
        <v>2016</v>
      </c>
      <c r="B6" s="174">
        <v>6.2</v>
      </c>
      <c r="C6" s="143">
        <v>5.5</v>
      </c>
      <c r="D6" s="143">
        <v>4.9000000000000004</v>
      </c>
      <c r="E6" s="143">
        <v>4.3</v>
      </c>
      <c r="F6" s="175">
        <v>5.2</v>
      </c>
      <c r="G6" s="143">
        <v>6.8</v>
      </c>
      <c r="H6" s="143">
        <v>5.8</v>
      </c>
      <c r="I6" s="143">
        <v>4.9000000000000004</v>
      </c>
      <c r="J6" s="143">
        <v>4.4000000000000004</v>
      </c>
      <c r="K6" s="143">
        <v>5.3</v>
      </c>
      <c r="L6" s="174">
        <v>6.5</v>
      </c>
      <c r="M6" s="143">
        <v>5.6</v>
      </c>
      <c r="N6" s="143">
        <v>4.9000000000000004</v>
      </c>
      <c r="O6" s="143">
        <v>4.3</v>
      </c>
      <c r="P6" s="175">
        <v>5.2</v>
      </c>
    </row>
    <row r="7" spans="1:16">
      <c r="A7" s="267">
        <v>2017</v>
      </c>
      <c r="B7" s="174">
        <v>6.3</v>
      </c>
      <c r="C7" s="143">
        <v>5.5</v>
      </c>
      <c r="D7" s="143">
        <v>5</v>
      </c>
      <c r="E7" s="143">
        <v>4.3</v>
      </c>
      <c r="F7" s="175">
        <v>5.2</v>
      </c>
      <c r="G7" s="143">
        <v>6.9</v>
      </c>
      <c r="H7" s="143">
        <v>5.8</v>
      </c>
      <c r="I7" s="143">
        <v>4.9000000000000004</v>
      </c>
      <c r="J7" s="143">
        <v>4.3</v>
      </c>
      <c r="K7" s="143">
        <v>5.3</v>
      </c>
      <c r="L7" s="174">
        <v>6.5</v>
      </c>
      <c r="M7" s="143">
        <v>5.6</v>
      </c>
      <c r="N7" s="143">
        <v>4.9000000000000004</v>
      </c>
      <c r="O7" s="143">
        <v>4.3</v>
      </c>
      <c r="P7" s="175">
        <v>5.2</v>
      </c>
    </row>
    <row r="8" spans="1:16">
      <c r="A8" s="267">
        <v>2018</v>
      </c>
      <c r="B8" s="174">
        <v>6.4</v>
      </c>
      <c r="C8" s="143">
        <v>5.4</v>
      </c>
      <c r="D8" s="143">
        <v>4.9000000000000004</v>
      </c>
      <c r="E8" s="143">
        <v>4.2</v>
      </c>
      <c r="F8" s="175">
        <v>5.2</v>
      </c>
      <c r="G8" s="143">
        <v>7</v>
      </c>
      <c r="H8" s="143">
        <v>5.8</v>
      </c>
      <c r="I8" s="143">
        <v>4.9000000000000004</v>
      </c>
      <c r="J8" s="143">
        <v>4.3</v>
      </c>
      <c r="K8" s="143">
        <v>5.3</v>
      </c>
      <c r="L8" s="174">
        <v>6.6</v>
      </c>
      <c r="M8" s="143">
        <v>5.6</v>
      </c>
      <c r="N8" s="143">
        <v>4.9000000000000004</v>
      </c>
      <c r="O8" s="143">
        <v>4.3</v>
      </c>
      <c r="P8" s="175">
        <v>5.2</v>
      </c>
    </row>
    <row r="9" spans="1:16">
      <c r="A9" s="267">
        <v>2019</v>
      </c>
      <c r="B9" s="174">
        <v>6.4</v>
      </c>
      <c r="C9" s="143">
        <v>5.4</v>
      </c>
      <c r="D9" s="143">
        <v>4.9000000000000004</v>
      </c>
      <c r="E9" s="143">
        <v>4.3</v>
      </c>
      <c r="F9" s="175">
        <v>5.2</v>
      </c>
      <c r="G9" s="143">
        <v>7</v>
      </c>
      <c r="H9" s="143">
        <v>5.8</v>
      </c>
      <c r="I9" s="143">
        <v>4.8</v>
      </c>
      <c r="J9" s="143">
        <v>4.3</v>
      </c>
      <c r="K9" s="143">
        <v>5.3</v>
      </c>
      <c r="L9" s="174">
        <v>6.6</v>
      </c>
      <c r="M9" s="143">
        <v>5.6</v>
      </c>
      <c r="N9" s="143">
        <v>4.8</v>
      </c>
      <c r="O9" s="143">
        <v>4.3</v>
      </c>
      <c r="P9" s="175">
        <v>5.2</v>
      </c>
    </row>
    <row r="10" spans="1:16">
      <c r="A10" s="267">
        <v>2020</v>
      </c>
      <c r="B10" s="174">
        <v>5.9</v>
      </c>
      <c r="C10" s="143">
        <v>5</v>
      </c>
      <c r="D10" s="143">
        <v>4.5</v>
      </c>
      <c r="E10" s="143">
        <v>3.9</v>
      </c>
      <c r="F10" s="175">
        <v>4.8</v>
      </c>
      <c r="G10" s="143">
        <v>6.7</v>
      </c>
      <c r="H10" s="143">
        <v>5.3</v>
      </c>
      <c r="I10" s="143">
        <v>4.5999999999999996</v>
      </c>
      <c r="J10" s="143">
        <v>3.9</v>
      </c>
      <c r="K10" s="143">
        <v>4.9000000000000004</v>
      </c>
      <c r="L10" s="174">
        <v>6.3</v>
      </c>
      <c r="M10" s="143">
        <v>5.2</v>
      </c>
      <c r="N10" s="143">
        <v>4.5</v>
      </c>
      <c r="O10" s="143">
        <v>3.9</v>
      </c>
      <c r="P10" s="175">
        <v>4.8</v>
      </c>
    </row>
    <row r="11" spans="1:16">
      <c r="A11" s="267">
        <v>2021</v>
      </c>
      <c r="B11" s="174">
        <v>6.3</v>
      </c>
      <c r="C11" s="143">
        <v>5.4</v>
      </c>
      <c r="D11" s="143">
        <v>4.8</v>
      </c>
      <c r="E11" s="143">
        <v>4.2</v>
      </c>
      <c r="F11" s="175">
        <v>5.0999999999999996</v>
      </c>
      <c r="G11" s="143">
        <v>7</v>
      </c>
      <c r="H11" s="143">
        <v>5.7</v>
      </c>
      <c r="I11" s="143">
        <v>4.8</v>
      </c>
      <c r="J11" s="143">
        <v>4.2</v>
      </c>
      <c r="K11" s="143">
        <v>5.2</v>
      </c>
      <c r="L11" s="174">
        <v>6.6</v>
      </c>
      <c r="M11" s="143">
        <v>5.5</v>
      </c>
      <c r="N11" s="143">
        <v>4.8</v>
      </c>
      <c r="O11" s="143">
        <v>4.2</v>
      </c>
      <c r="P11" s="175">
        <v>5.0999999999999996</v>
      </c>
    </row>
    <row r="12" spans="1:16">
      <c r="A12" s="267">
        <v>2022</v>
      </c>
      <c r="B12" s="174">
        <v>6.2</v>
      </c>
      <c r="C12" s="143">
        <v>5.3</v>
      </c>
      <c r="D12" s="143">
        <v>4.7</v>
      </c>
      <c r="E12" s="143">
        <v>4.0999999999999996</v>
      </c>
      <c r="F12" s="175">
        <v>5</v>
      </c>
      <c r="G12" s="143">
        <v>6.8</v>
      </c>
      <c r="H12" s="143">
        <v>5.6</v>
      </c>
      <c r="I12" s="143">
        <v>4.7</v>
      </c>
      <c r="J12" s="143">
        <v>4</v>
      </c>
      <c r="K12" s="143">
        <v>5</v>
      </c>
      <c r="L12" s="174">
        <v>6.4</v>
      </c>
      <c r="M12" s="143">
        <v>5.4</v>
      </c>
      <c r="N12" s="143">
        <v>4.7</v>
      </c>
      <c r="O12" s="143">
        <v>4.0999999999999996</v>
      </c>
      <c r="P12" s="175">
        <v>5</v>
      </c>
    </row>
    <row r="13" spans="1:16">
      <c r="A13" s="267">
        <v>2023</v>
      </c>
      <c r="B13" s="174">
        <v>6.2</v>
      </c>
      <c r="C13" s="143">
        <v>5.3</v>
      </c>
      <c r="D13" s="143">
        <v>4.7</v>
      </c>
      <c r="E13" s="143">
        <v>4</v>
      </c>
      <c r="F13" s="175">
        <v>5</v>
      </c>
      <c r="G13" s="143">
        <v>6.8</v>
      </c>
      <c r="H13" s="143">
        <v>5.6</v>
      </c>
      <c r="I13" s="143">
        <v>4.7</v>
      </c>
      <c r="J13" s="143">
        <v>4.0999999999999996</v>
      </c>
      <c r="K13" s="143">
        <v>5</v>
      </c>
      <c r="L13" s="174">
        <v>6.4</v>
      </c>
      <c r="M13" s="143">
        <v>5.4</v>
      </c>
      <c r="N13" s="143">
        <v>4.5999999999999996</v>
      </c>
      <c r="O13" s="143">
        <v>4.0999999999999996</v>
      </c>
      <c r="P13" s="175">
        <v>5</v>
      </c>
    </row>
    <row r="14" spans="1:16">
      <c r="A14" s="267">
        <v>2024</v>
      </c>
      <c r="B14" s="176">
        <v>6.1</v>
      </c>
      <c r="C14" s="177">
        <v>5.2</v>
      </c>
      <c r="D14" s="177">
        <v>4.5999999999999996</v>
      </c>
      <c r="E14" s="177">
        <v>4</v>
      </c>
      <c r="F14" s="178">
        <v>4.9000000000000004</v>
      </c>
      <c r="G14" s="143">
        <v>6.7</v>
      </c>
      <c r="H14" s="143">
        <v>5.6</v>
      </c>
      <c r="I14" s="143">
        <v>4.5999999999999996</v>
      </c>
      <c r="J14" s="143">
        <v>4</v>
      </c>
      <c r="K14" s="143">
        <v>5</v>
      </c>
      <c r="L14" s="176">
        <v>6.3</v>
      </c>
      <c r="M14" s="177">
        <v>5.4</v>
      </c>
      <c r="N14" s="177">
        <v>4.5999999999999996</v>
      </c>
      <c r="O14" s="177">
        <v>4</v>
      </c>
      <c r="P14" s="178">
        <v>4.9000000000000004</v>
      </c>
    </row>
    <row r="15" spans="1:16">
      <c r="A15" s="31" t="s">
        <v>662</v>
      </c>
    </row>
    <row r="16" spans="1:16">
      <c r="A16" s="31" t="s">
        <v>663</v>
      </c>
    </row>
    <row r="17" spans="1:16" ht="17.25">
      <c r="A17" s="49" t="s">
        <v>664</v>
      </c>
    </row>
    <row r="18" spans="1:16" ht="17.25">
      <c r="A18" s="117" t="s">
        <v>665</v>
      </c>
    </row>
    <row r="19" spans="1:16" s="126" customFormat="1" ht="40.5">
      <c r="A19" s="260" t="s">
        <v>244</v>
      </c>
      <c r="B19" s="261" t="s">
        <v>915</v>
      </c>
      <c r="C19" s="290" t="s">
        <v>916</v>
      </c>
      <c r="D19" s="290" t="s">
        <v>917</v>
      </c>
      <c r="E19" s="291" t="s">
        <v>918</v>
      </c>
      <c r="F19" s="263" t="s">
        <v>919</v>
      </c>
      <c r="G19" s="261" t="s">
        <v>920</v>
      </c>
      <c r="H19" s="290" t="s">
        <v>921</v>
      </c>
      <c r="I19" s="290" t="s">
        <v>922</v>
      </c>
      <c r="J19" s="290" t="s">
        <v>923</v>
      </c>
      <c r="K19" s="262" t="s">
        <v>924</v>
      </c>
      <c r="L19" s="261" t="s">
        <v>925</v>
      </c>
      <c r="M19" s="290" t="s">
        <v>926</v>
      </c>
      <c r="N19" s="290" t="s">
        <v>927</v>
      </c>
      <c r="O19" s="290" t="s">
        <v>928</v>
      </c>
      <c r="P19" s="262" t="s">
        <v>929</v>
      </c>
    </row>
    <row r="20" spans="1:16">
      <c r="A20" s="267">
        <v>2015</v>
      </c>
      <c r="B20" s="174">
        <v>10.8</v>
      </c>
      <c r="C20" s="143">
        <v>8.61</v>
      </c>
      <c r="D20" s="143">
        <v>7.09</v>
      </c>
      <c r="E20" s="143">
        <v>5.92</v>
      </c>
      <c r="F20" s="175">
        <v>8.15</v>
      </c>
      <c r="G20" s="174">
        <v>11.39</v>
      </c>
      <c r="H20" s="143">
        <v>8.59</v>
      </c>
      <c r="I20" s="143">
        <v>6.71</v>
      </c>
      <c r="J20" s="143">
        <v>5.56</v>
      </c>
      <c r="K20" s="175">
        <v>7.81</v>
      </c>
      <c r="L20" s="174">
        <v>11.03</v>
      </c>
      <c r="M20" s="143">
        <v>8.58</v>
      </c>
      <c r="N20" s="143">
        <v>6.88</v>
      </c>
      <c r="O20" s="143">
        <v>5.74</v>
      </c>
      <c r="P20" s="175">
        <v>7.97</v>
      </c>
    </row>
    <row r="21" spans="1:16">
      <c r="A21" s="267">
        <v>2016</v>
      </c>
      <c r="B21" s="174">
        <v>10.74</v>
      </c>
      <c r="C21" s="143">
        <v>8.41</v>
      </c>
      <c r="D21" s="143">
        <v>7.02</v>
      </c>
      <c r="E21" s="143">
        <v>5.88</v>
      </c>
      <c r="F21" s="175">
        <v>8</v>
      </c>
      <c r="G21" s="174">
        <v>11.46</v>
      </c>
      <c r="H21" s="143">
        <v>8.39</v>
      </c>
      <c r="I21" s="143">
        <v>6.45</v>
      </c>
      <c r="J21" s="143">
        <v>5.49</v>
      </c>
      <c r="K21" s="175">
        <v>7.66</v>
      </c>
      <c r="L21" s="174">
        <v>11.02</v>
      </c>
      <c r="M21" s="143">
        <v>8.3800000000000008</v>
      </c>
      <c r="N21" s="143">
        <v>6.7</v>
      </c>
      <c r="O21" s="143">
        <v>5.68</v>
      </c>
      <c r="P21" s="175">
        <v>7.82</v>
      </c>
    </row>
    <row r="22" spans="1:16">
      <c r="A22" s="267">
        <v>2017</v>
      </c>
      <c r="B22" s="174">
        <v>10.99</v>
      </c>
      <c r="C22" s="143">
        <v>8.41</v>
      </c>
      <c r="D22" s="143">
        <v>7.15</v>
      </c>
      <c r="E22" s="143">
        <v>5.81</v>
      </c>
      <c r="F22" s="175">
        <v>8.02</v>
      </c>
      <c r="G22" s="174">
        <v>11.61</v>
      </c>
      <c r="H22" s="143">
        <v>8.3800000000000008</v>
      </c>
      <c r="I22" s="143">
        <v>6.55</v>
      </c>
      <c r="J22" s="143">
        <v>5.42</v>
      </c>
      <c r="K22" s="175">
        <v>7.65</v>
      </c>
      <c r="L22" s="174">
        <v>11.23</v>
      </c>
      <c r="M22" s="143">
        <v>8.3800000000000008</v>
      </c>
      <c r="N22" s="143">
        <v>6.82</v>
      </c>
      <c r="O22" s="143">
        <v>5.61</v>
      </c>
      <c r="P22" s="175">
        <v>7.83</v>
      </c>
    </row>
    <row r="23" spans="1:16">
      <c r="A23" s="267">
        <v>2018</v>
      </c>
      <c r="B23" s="174">
        <v>11.36</v>
      </c>
      <c r="C23" s="143">
        <v>8.2899999999999991</v>
      </c>
      <c r="D23" s="143">
        <v>7.06</v>
      </c>
      <c r="E23" s="143">
        <v>5.62</v>
      </c>
      <c r="F23" s="175">
        <v>7.95</v>
      </c>
      <c r="G23" s="174">
        <v>11.91</v>
      </c>
      <c r="H23" s="143">
        <v>8.44</v>
      </c>
      <c r="I23" s="143">
        <v>6.52</v>
      </c>
      <c r="J23" s="143">
        <v>5.4</v>
      </c>
      <c r="K23" s="175">
        <v>7.69</v>
      </c>
      <c r="L23" s="174">
        <v>11.58</v>
      </c>
      <c r="M23" s="143">
        <v>8.34</v>
      </c>
      <c r="N23" s="143">
        <v>6.76</v>
      </c>
      <c r="O23" s="143">
        <v>5.51</v>
      </c>
      <c r="P23" s="175">
        <v>7.82</v>
      </c>
    </row>
    <row r="24" spans="1:16">
      <c r="A24" s="267">
        <v>2019</v>
      </c>
      <c r="B24" s="174">
        <v>11.46</v>
      </c>
      <c r="C24" s="143">
        <v>8.15</v>
      </c>
      <c r="D24" s="143">
        <v>6.99</v>
      </c>
      <c r="E24" s="143">
        <v>5.67</v>
      </c>
      <c r="F24" s="175">
        <v>7.91</v>
      </c>
      <c r="G24" s="174">
        <v>12.01</v>
      </c>
      <c r="H24" s="143">
        <v>8.36</v>
      </c>
      <c r="I24" s="143">
        <v>6.38</v>
      </c>
      <c r="J24" s="143">
        <v>5.35</v>
      </c>
      <c r="K24" s="175">
        <v>7.61</v>
      </c>
      <c r="L24" s="174">
        <v>11.68</v>
      </c>
      <c r="M24" s="143">
        <v>8.23</v>
      </c>
      <c r="N24" s="143">
        <v>6.66</v>
      </c>
      <c r="O24" s="143">
        <v>5.5</v>
      </c>
      <c r="P24" s="175">
        <v>7.76</v>
      </c>
    </row>
    <row r="25" spans="1:16">
      <c r="A25" s="267">
        <v>2020</v>
      </c>
      <c r="B25" s="174">
        <v>10.49</v>
      </c>
      <c r="C25" s="143">
        <v>7.56</v>
      </c>
      <c r="D25" s="143">
        <v>6.38</v>
      </c>
      <c r="E25" s="143">
        <v>5.22</v>
      </c>
      <c r="F25" s="175">
        <v>7.26</v>
      </c>
      <c r="G25" s="174">
        <v>11.32</v>
      </c>
      <c r="H25" s="143">
        <v>7.68</v>
      </c>
      <c r="I25" s="143">
        <v>6</v>
      </c>
      <c r="J25" s="143">
        <v>4.9000000000000004</v>
      </c>
      <c r="K25" s="175">
        <v>6.99</v>
      </c>
      <c r="L25" s="174">
        <v>10.83</v>
      </c>
      <c r="M25" s="143">
        <v>7.59</v>
      </c>
      <c r="N25" s="143">
        <v>6.16</v>
      </c>
      <c r="O25" s="143">
        <v>5.05</v>
      </c>
      <c r="P25" s="175">
        <v>7.12</v>
      </c>
    </row>
    <row r="26" spans="1:16">
      <c r="A26" s="267">
        <v>2021</v>
      </c>
      <c r="B26" s="174">
        <v>11.32</v>
      </c>
      <c r="C26" s="143">
        <v>8.1999999999999993</v>
      </c>
      <c r="D26" s="143">
        <v>6.8</v>
      </c>
      <c r="E26" s="143">
        <v>5.67</v>
      </c>
      <c r="F26" s="175">
        <v>7.85</v>
      </c>
      <c r="G26" s="174">
        <v>12.22</v>
      </c>
      <c r="H26" s="143">
        <v>8.3699999999999992</v>
      </c>
      <c r="I26" s="143">
        <v>6.41</v>
      </c>
      <c r="J26" s="143">
        <v>5.21</v>
      </c>
      <c r="K26" s="175">
        <v>7.53</v>
      </c>
      <c r="L26" s="174">
        <v>11.69</v>
      </c>
      <c r="M26" s="143">
        <v>8.25</v>
      </c>
      <c r="N26" s="143">
        <v>6.58</v>
      </c>
      <c r="O26" s="143">
        <v>5.43</v>
      </c>
      <c r="P26" s="175">
        <v>7.69</v>
      </c>
    </row>
    <row r="27" spans="1:16">
      <c r="A27" s="267">
        <v>2022</v>
      </c>
      <c r="B27" s="174">
        <v>8.84</v>
      </c>
      <c r="C27" s="143">
        <v>6.83</v>
      </c>
      <c r="D27" s="143">
        <v>5.81</v>
      </c>
      <c r="E27" s="143">
        <v>4.91</v>
      </c>
      <c r="F27" s="175">
        <v>6.49</v>
      </c>
      <c r="G27" s="174">
        <v>9.5299999999999994</v>
      </c>
      <c r="H27" s="143">
        <v>7.07</v>
      </c>
      <c r="I27" s="143">
        <v>5.59</v>
      </c>
      <c r="J27" s="143">
        <v>4.67</v>
      </c>
      <c r="K27" s="175">
        <v>6.34</v>
      </c>
      <c r="L27" s="174">
        <v>9.1300000000000008</v>
      </c>
      <c r="M27" s="143">
        <v>6.92</v>
      </c>
      <c r="N27" s="143">
        <v>5.68</v>
      </c>
      <c r="O27" s="143">
        <v>4.79</v>
      </c>
      <c r="P27" s="175">
        <v>6.41</v>
      </c>
    </row>
    <row r="28" spans="1:16">
      <c r="A28" s="267">
        <v>2023</v>
      </c>
      <c r="B28" s="174">
        <v>8.66</v>
      </c>
      <c r="C28" s="143">
        <v>6.79</v>
      </c>
      <c r="D28" s="143">
        <v>5.67</v>
      </c>
      <c r="E28" s="143">
        <v>4.75</v>
      </c>
      <c r="F28" s="175">
        <v>6.36</v>
      </c>
      <c r="G28" s="174">
        <v>9.4600000000000009</v>
      </c>
      <c r="H28" s="143">
        <v>7.03</v>
      </c>
      <c r="I28" s="143">
        <v>5.5</v>
      </c>
      <c r="J28" s="143">
        <v>4.63</v>
      </c>
      <c r="K28" s="175">
        <v>6.25</v>
      </c>
      <c r="L28" s="174">
        <v>8.99</v>
      </c>
      <c r="M28" s="143">
        <v>6.88</v>
      </c>
      <c r="N28" s="143">
        <v>5.56</v>
      </c>
      <c r="O28" s="143">
        <v>4.6900000000000004</v>
      </c>
      <c r="P28" s="175">
        <v>6.31</v>
      </c>
    </row>
    <row r="29" spans="1:16">
      <c r="A29" s="267">
        <v>2024</v>
      </c>
      <c r="B29" s="176">
        <v>8.41</v>
      </c>
      <c r="C29" s="177">
        <v>6.58</v>
      </c>
      <c r="D29" s="177">
        <v>5.54</v>
      </c>
      <c r="E29" s="177">
        <v>4.66</v>
      </c>
      <c r="F29" s="178">
        <v>6.17</v>
      </c>
      <c r="G29" s="176">
        <v>9.11</v>
      </c>
      <c r="H29" s="177">
        <v>6.88</v>
      </c>
      <c r="I29" s="177">
        <v>5.39</v>
      </c>
      <c r="J29" s="177">
        <v>4.5</v>
      </c>
      <c r="K29" s="178">
        <v>6.06</v>
      </c>
      <c r="L29" s="176">
        <v>8.6999999999999993</v>
      </c>
      <c r="M29" s="177">
        <v>6.7</v>
      </c>
      <c r="N29" s="177">
        <v>5.45</v>
      </c>
      <c r="O29" s="177">
        <v>4.58</v>
      </c>
      <c r="P29" s="178">
        <v>6.11</v>
      </c>
    </row>
    <row r="30" spans="1:16">
      <c r="A30" s="31" t="s">
        <v>662</v>
      </c>
    </row>
    <row r="31" spans="1:16">
      <c r="A31" s="31" t="s">
        <v>666</v>
      </c>
    </row>
  </sheetData>
  <pageMargins left="0.7" right="0.7" top="0.75" bottom="0.75" header="0.3" footer="0.3"/>
  <pageSetup paperSize="9" orientation="portrait" r:id="rId1"/>
  <drawing r:id="rId2"/>
  <tableParts count="2">
    <tablePart r:id="rId3"/>
    <tablePart r:id="rId4"/>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B8335-1470-4A77-9F57-0B44973F1683}">
  <dimension ref="A1:S45"/>
  <sheetViews>
    <sheetView zoomScaleNormal="100" workbookViewId="0"/>
  </sheetViews>
  <sheetFormatPr defaultColWidth="9.33203125" defaultRowHeight="13.5"/>
  <cols>
    <col min="1" max="1" width="24" style="25" customWidth="1"/>
    <col min="2" max="2" width="18" style="25" bestFit="1" customWidth="1"/>
    <col min="3" max="3" width="16.5" style="25" bestFit="1" customWidth="1"/>
    <col min="4" max="4" width="17.83203125" style="25" bestFit="1" customWidth="1"/>
    <col min="5" max="5" width="37.1640625" style="25" bestFit="1" customWidth="1"/>
    <col min="6" max="6" width="18.5" style="25" customWidth="1"/>
    <col min="7" max="7" width="27.83203125" style="25" customWidth="1"/>
    <col min="8" max="8" width="18" style="25" bestFit="1" customWidth="1"/>
    <col min="9" max="9" width="16.5" style="25" bestFit="1" customWidth="1"/>
    <col min="10" max="10" width="17.83203125" style="25" bestFit="1" customWidth="1"/>
    <col min="11" max="11" width="37" style="25" customWidth="1"/>
    <col min="12" max="12" width="20.1640625" style="25" customWidth="1"/>
    <col min="13" max="13" width="26.5" style="25" customWidth="1"/>
    <col min="14" max="14" width="18" style="25" bestFit="1" customWidth="1"/>
    <col min="15" max="15" width="16.5" style="25" bestFit="1" customWidth="1"/>
    <col min="16" max="16" width="17.83203125" style="25" bestFit="1" customWidth="1"/>
    <col min="17" max="17" width="37.1640625" style="25" bestFit="1" customWidth="1"/>
    <col min="18" max="18" width="21.33203125" style="25" customWidth="1"/>
    <col min="19" max="19" width="26.83203125" style="25" customWidth="1"/>
    <col min="20" max="16384" width="9.33203125" style="25"/>
  </cols>
  <sheetData>
    <row r="1" spans="1:19">
      <c r="A1" s="77" t="s">
        <v>668</v>
      </c>
    </row>
    <row r="2" spans="1:19" ht="17.25">
      <c r="A2" s="49" t="s">
        <v>669</v>
      </c>
    </row>
    <row r="3" spans="1:19" ht="17.25">
      <c r="A3" s="117" t="s">
        <v>670</v>
      </c>
    </row>
    <row r="4" spans="1:19" s="30" customFormat="1" ht="45">
      <c r="A4" s="283" t="s">
        <v>671</v>
      </c>
      <c r="B4" s="168" t="s">
        <v>900</v>
      </c>
      <c r="C4" s="169" t="s">
        <v>930</v>
      </c>
      <c r="D4" s="169" t="s">
        <v>902</v>
      </c>
      <c r="E4" s="169" t="s">
        <v>912</v>
      </c>
      <c r="F4" s="169" t="s">
        <v>903</v>
      </c>
      <c r="G4" s="170" t="s">
        <v>931</v>
      </c>
      <c r="H4" s="168" t="s">
        <v>904</v>
      </c>
      <c r="I4" s="169" t="s">
        <v>905</v>
      </c>
      <c r="J4" s="169" t="s">
        <v>906</v>
      </c>
      <c r="K4" s="169" t="s">
        <v>913</v>
      </c>
      <c r="L4" s="169" t="s">
        <v>907</v>
      </c>
      <c r="M4" s="170" t="s">
        <v>932</v>
      </c>
      <c r="N4" s="156" t="s">
        <v>908</v>
      </c>
      <c r="O4" s="156" t="s">
        <v>909</v>
      </c>
      <c r="P4" s="156" t="s">
        <v>910</v>
      </c>
      <c r="Q4" s="156" t="s">
        <v>914</v>
      </c>
      <c r="R4" s="156" t="s">
        <v>911</v>
      </c>
      <c r="S4" s="156" t="s">
        <v>933</v>
      </c>
    </row>
    <row r="5" spans="1:19" s="27" customFormat="1">
      <c r="A5" s="61" t="s">
        <v>380</v>
      </c>
      <c r="B5" s="374">
        <v>0.1</v>
      </c>
      <c r="C5" s="376">
        <v>9.1</v>
      </c>
      <c r="D5" s="376">
        <v>0.5</v>
      </c>
      <c r="E5" s="376">
        <v>1.1000000000000001</v>
      </c>
      <c r="F5" s="376">
        <v>18.100000000000001</v>
      </c>
      <c r="G5" s="375">
        <v>8.5</v>
      </c>
      <c r="H5" s="374">
        <v>0.1</v>
      </c>
      <c r="I5" s="376">
        <v>7.1</v>
      </c>
      <c r="J5" s="376">
        <v>0.5</v>
      </c>
      <c r="K5" s="376">
        <v>1.2</v>
      </c>
      <c r="L5" s="376">
        <v>17</v>
      </c>
      <c r="M5" s="375">
        <v>8.6</v>
      </c>
      <c r="N5" s="376">
        <v>0.1</v>
      </c>
      <c r="O5" s="376">
        <v>8</v>
      </c>
      <c r="P5" s="376">
        <v>0.5</v>
      </c>
      <c r="Q5" s="376">
        <v>1.2</v>
      </c>
      <c r="R5" s="376">
        <v>17.5</v>
      </c>
      <c r="S5" s="376">
        <v>8.6</v>
      </c>
    </row>
    <row r="6" spans="1:19" s="27" customFormat="1">
      <c r="A6" s="61" t="s">
        <v>366</v>
      </c>
      <c r="B6" s="374">
        <v>0.1</v>
      </c>
      <c r="C6" s="376">
        <v>14.2</v>
      </c>
      <c r="D6" s="376">
        <v>0.9</v>
      </c>
      <c r="E6" s="376">
        <v>1.5</v>
      </c>
      <c r="F6" s="376">
        <v>20.5</v>
      </c>
      <c r="G6" s="375">
        <v>7.5</v>
      </c>
      <c r="H6" s="374">
        <v>0.1</v>
      </c>
      <c r="I6" s="376">
        <v>11.1</v>
      </c>
      <c r="J6" s="376">
        <v>0.8</v>
      </c>
      <c r="K6" s="376">
        <v>1.5</v>
      </c>
      <c r="L6" s="376">
        <v>19.8</v>
      </c>
      <c r="M6" s="375">
        <v>8</v>
      </c>
      <c r="N6" s="376">
        <v>0.1</v>
      </c>
      <c r="O6" s="376">
        <v>12.6</v>
      </c>
      <c r="P6" s="376">
        <v>0.9</v>
      </c>
      <c r="Q6" s="376">
        <v>1.5</v>
      </c>
      <c r="R6" s="376">
        <v>20.100000000000001</v>
      </c>
      <c r="S6" s="376">
        <v>7.8</v>
      </c>
    </row>
    <row r="7" spans="1:19" s="27" customFormat="1">
      <c r="A7" s="61" t="s">
        <v>367</v>
      </c>
      <c r="B7" s="374">
        <v>0.2</v>
      </c>
      <c r="C7" s="376">
        <v>17.899999999999999</v>
      </c>
      <c r="D7" s="376">
        <v>1.3</v>
      </c>
      <c r="E7" s="376">
        <v>1.8</v>
      </c>
      <c r="F7" s="376">
        <v>21.6</v>
      </c>
      <c r="G7" s="375">
        <v>6.8</v>
      </c>
      <c r="H7" s="374">
        <v>0.1</v>
      </c>
      <c r="I7" s="376">
        <v>13.9</v>
      </c>
      <c r="J7" s="376">
        <v>1.2</v>
      </c>
      <c r="K7" s="376">
        <v>1.8</v>
      </c>
      <c r="L7" s="376">
        <v>21</v>
      </c>
      <c r="M7" s="375">
        <v>7.3</v>
      </c>
      <c r="N7" s="376">
        <v>0.1</v>
      </c>
      <c r="O7" s="376">
        <v>15.7</v>
      </c>
      <c r="P7" s="376">
        <v>1.2</v>
      </c>
      <c r="Q7" s="376">
        <v>1.8</v>
      </c>
      <c r="R7" s="376">
        <v>21.3</v>
      </c>
      <c r="S7" s="376">
        <v>7.1</v>
      </c>
    </row>
    <row r="8" spans="1:19" s="27" customFormat="1">
      <c r="A8" s="61" t="s">
        <v>368</v>
      </c>
      <c r="B8" s="374">
        <v>0.2</v>
      </c>
      <c r="C8" s="376">
        <v>20.5</v>
      </c>
      <c r="D8" s="376">
        <v>1.8</v>
      </c>
      <c r="E8" s="376">
        <v>1.9</v>
      </c>
      <c r="F8" s="376">
        <v>22.4</v>
      </c>
      <c r="G8" s="375">
        <v>5.7</v>
      </c>
      <c r="H8" s="374">
        <v>0.2</v>
      </c>
      <c r="I8" s="376">
        <v>15.9</v>
      </c>
      <c r="J8" s="376">
        <v>1.5</v>
      </c>
      <c r="K8" s="376">
        <v>2.1</v>
      </c>
      <c r="L8" s="376">
        <v>21.3</v>
      </c>
      <c r="M8" s="375">
        <v>6.3</v>
      </c>
      <c r="N8" s="376">
        <v>0.2</v>
      </c>
      <c r="O8" s="376">
        <v>18</v>
      </c>
      <c r="P8" s="376">
        <v>1.7</v>
      </c>
      <c r="Q8" s="376">
        <v>2</v>
      </c>
      <c r="R8" s="376">
        <v>21.8</v>
      </c>
      <c r="S8" s="376">
        <v>6.1</v>
      </c>
    </row>
    <row r="9" spans="1:19" s="27" customFormat="1">
      <c r="A9" s="61" t="s">
        <v>369</v>
      </c>
      <c r="B9" s="374">
        <v>0.3</v>
      </c>
      <c r="C9" s="376">
        <v>21.6</v>
      </c>
      <c r="D9" s="376">
        <v>2</v>
      </c>
      <c r="E9" s="376">
        <v>2</v>
      </c>
      <c r="F9" s="376">
        <v>22.7</v>
      </c>
      <c r="G9" s="375">
        <v>5.0999999999999996</v>
      </c>
      <c r="H9" s="374">
        <v>0.2</v>
      </c>
      <c r="I9" s="376">
        <v>17</v>
      </c>
      <c r="J9" s="376">
        <v>1.8</v>
      </c>
      <c r="K9" s="376">
        <v>2.2000000000000002</v>
      </c>
      <c r="L9" s="376">
        <v>21</v>
      </c>
      <c r="M9" s="375">
        <v>5.7</v>
      </c>
      <c r="N9" s="376">
        <v>0.3</v>
      </c>
      <c r="O9" s="376">
        <v>19.100000000000001</v>
      </c>
      <c r="P9" s="376">
        <v>1.9</v>
      </c>
      <c r="Q9" s="376">
        <v>2.1</v>
      </c>
      <c r="R9" s="376">
        <v>21.8</v>
      </c>
      <c r="S9" s="376">
        <v>5.4</v>
      </c>
    </row>
    <row r="10" spans="1:19" s="27" customFormat="1">
      <c r="A10" s="61" t="s">
        <v>370</v>
      </c>
      <c r="B10" s="374">
        <v>0.3</v>
      </c>
      <c r="C10" s="376">
        <v>22.5</v>
      </c>
      <c r="D10" s="376">
        <v>2.2000000000000002</v>
      </c>
      <c r="E10" s="376">
        <v>2.1</v>
      </c>
      <c r="F10" s="376">
        <v>21.9</v>
      </c>
      <c r="G10" s="375">
        <v>4.7</v>
      </c>
      <c r="H10" s="374">
        <v>0.3</v>
      </c>
      <c r="I10" s="376">
        <v>18.8</v>
      </c>
      <c r="J10" s="376">
        <v>2</v>
      </c>
      <c r="K10" s="376">
        <v>2.5</v>
      </c>
      <c r="L10" s="376">
        <v>19.3</v>
      </c>
      <c r="M10" s="375">
        <v>5.0999999999999996</v>
      </c>
      <c r="N10" s="376">
        <v>0.3</v>
      </c>
      <c r="O10" s="376">
        <v>20.6</v>
      </c>
      <c r="P10" s="376">
        <v>2.1</v>
      </c>
      <c r="Q10" s="376">
        <v>2.2999999999999998</v>
      </c>
      <c r="R10" s="376">
        <v>20.5</v>
      </c>
      <c r="S10" s="376">
        <v>4.9000000000000004</v>
      </c>
    </row>
    <row r="11" spans="1:19" s="27" customFormat="1">
      <c r="A11" s="61" t="s">
        <v>371</v>
      </c>
      <c r="B11" s="374">
        <v>0.4</v>
      </c>
      <c r="C11" s="376">
        <v>24.3</v>
      </c>
      <c r="D11" s="376">
        <v>2.2999999999999998</v>
      </c>
      <c r="E11" s="376">
        <v>2.2000000000000002</v>
      </c>
      <c r="F11" s="376">
        <v>21.3</v>
      </c>
      <c r="G11" s="375">
        <v>4.3</v>
      </c>
      <c r="H11" s="374">
        <v>0.4</v>
      </c>
      <c r="I11" s="376">
        <v>21.2</v>
      </c>
      <c r="J11" s="376">
        <v>2.2000000000000002</v>
      </c>
      <c r="K11" s="376">
        <v>2.7</v>
      </c>
      <c r="L11" s="376">
        <v>17.899999999999999</v>
      </c>
      <c r="M11" s="375">
        <v>4.5</v>
      </c>
      <c r="N11" s="376">
        <v>0.4</v>
      </c>
      <c r="O11" s="376">
        <v>22.7</v>
      </c>
      <c r="P11" s="376">
        <v>2.2999999999999998</v>
      </c>
      <c r="Q11" s="376">
        <v>2.5</v>
      </c>
      <c r="R11" s="376">
        <v>19.5</v>
      </c>
      <c r="S11" s="376">
        <v>4.4000000000000004</v>
      </c>
    </row>
    <row r="12" spans="1:19" s="27" customFormat="1">
      <c r="A12" s="61" t="s">
        <v>372</v>
      </c>
      <c r="B12" s="374">
        <v>0.5</v>
      </c>
      <c r="C12" s="376">
        <v>26.6</v>
      </c>
      <c r="D12" s="376">
        <v>2.6</v>
      </c>
      <c r="E12" s="376">
        <v>2.5</v>
      </c>
      <c r="F12" s="376">
        <v>21.7</v>
      </c>
      <c r="G12" s="375">
        <v>4</v>
      </c>
      <c r="H12" s="374">
        <v>0.5</v>
      </c>
      <c r="I12" s="376">
        <v>24</v>
      </c>
      <c r="J12" s="376">
        <v>2.5</v>
      </c>
      <c r="K12" s="376">
        <v>2.8</v>
      </c>
      <c r="L12" s="376">
        <v>17.3</v>
      </c>
      <c r="M12" s="375">
        <v>4</v>
      </c>
      <c r="N12" s="376">
        <v>0.5</v>
      </c>
      <c r="O12" s="376">
        <v>25.2</v>
      </c>
      <c r="P12" s="376">
        <v>2.6</v>
      </c>
      <c r="Q12" s="376">
        <v>2.7</v>
      </c>
      <c r="R12" s="376">
        <v>19.399999999999999</v>
      </c>
      <c r="S12" s="376">
        <v>4</v>
      </c>
    </row>
    <row r="13" spans="1:19" s="27" customFormat="1">
      <c r="A13" s="61" t="s">
        <v>373</v>
      </c>
      <c r="B13" s="374">
        <v>0.6</v>
      </c>
      <c r="C13" s="376">
        <v>29.8</v>
      </c>
      <c r="D13" s="376">
        <v>2.7</v>
      </c>
      <c r="E13" s="376">
        <v>2.5</v>
      </c>
      <c r="F13" s="376">
        <v>23</v>
      </c>
      <c r="G13" s="375">
        <v>4</v>
      </c>
      <c r="H13" s="374">
        <v>0.6</v>
      </c>
      <c r="I13" s="376">
        <v>27.5</v>
      </c>
      <c r="J13" s="376">
        <v>2.7</v>
      </c>
      <c r="K13" s="376">
        <v>3</v>
      </c>
      <c r="L13" s="376">
        <v>17.5</v>
      </c>
      <c r="M13" s="375">
        <v>4.0999999999999996</v>
      </c>
      <c r="N13" s="376">
        <v>0.6</v>
      </c>
      <c r="O13" s="376">
        <v>28.6</v>
      </c>
      <c r="P13" s="376">
        <v>2.7</v>
      </c>
      <c r="Q13" s="376">
        <v>2.7</v>
      </c>
      <c r="R13" s="376">
        <v>20.100000000000001</v>
      </c>
      <c r="S13" s="376">
        <v>4</v>
      </c>
    </row>
    <row r="14" spans="1:19" s="27" customFormat="1">
      <c r="A14" s="61" t="s">
        <v>374</v>
      </c>
      <c r="B14" s="374">
        <v>0.7</v>
      </c>
      <c r="C14" s="376">
        <v>32.5</v>
      </c>
      <c r="D14" s="376">
        <v>2.9</v>
      </c>
      <c r="E14" s="376">
        <v>2.4</v>
      </c>
      <c r="F14" s="376">
        <v>24.2</v>
      </c>
      <c r="G14" s="375">
        <v>4</v>
      </c>
      <c r="H14" s="374">
        <v>0.8</v>
      </c>
      <c r="I14" s="376">
        <v>29.6</v>
      </c>
      <c r="J14" s="376">
        <v>2.8</v>
      </c>
      <c r="K14" s="376">
        <v>2.8</v>
      </c>
      <c r="L14" s="376">
        <v>18.100000000000001</v>
      </c>
      <c r="M14" s="375">
        <v>4</v>
      </c>
      <c r="N14" s="376">
        <v>0.7</v>
      </c>
      <c r="O14" s="376">
        <v>30.9</v>
      </c>
      <c r="P14" s="376">
        <v>2.8</v>
      </c>
      <c r="Q14" s="376">
        <v>2.6</v>
      </c>
      <c r="R14" s="376">
        <v>20.9</v>
      </c>
      <c r="S14" s="376">
        <v>4</v>
      </c>
    </row>
    <row r="15" spans="1:19" s="27" customFormat="1">
      <c r="A15" s="61" t="s">
        <v>375</v>
      </c>
      <c r="B15" s="374">
        <v>0.8</v>
      </c>
      <c r="C15" s="376">
        <v>34.4</v>
      </c>
      <c r="D15" s="376">
        <v>2.9</v>
      </c>
      <c r="E15" s="376">
        <v>2.2999999999999998</v>
      </c>
      <c r="F15" s="376">
        <v>25.6</v>
      </c>
      <c r="G15" s="375">
        <v>4.2</v>
      </c>
      <c r="H15" s="374">
        <v>0.9</v>
      </c>
      <c r="I15" s="376">
        <v>31</v>
      </c>
      <c r="J15" s="376">
        <v>2.9</v>
      </c>
      <c r="K15" s="376">
        <v>2.6</v>
      </c>
      <c r="L15" s="376">
        <v>19.3</v>
      </c>
      <c r="M15" s="375">
        <v>4.2</v>
      </c>
      <c r="N15" s="376">
        <v>0.9</v>
      </c>
      <c r="O15" s="376">
        <v>32.5</v>
      </c>
      <c r="P15" s="376">
        <v>2.9</v>
      </c>
      <c r="Q15" s="376">
        <v>2.4</v>
      </c>
      <c r="R15" s="376">
        <v>22.2</v>
      </c>
      <c r="S15" s="376">
        <v>4.2</v>
      </c>
    </row>
    <row r="16" spans="1:19" s="27" customFormat="1">
      <c r="A16" s="61" t="s">
        <v>376</v>
      </c>
      <c r="B16" s="374">
        <v>1.1000000000000001</v>
      </c>
      <c r="C16" s="376">
        <v>35</v>
      </c>
      <c r="D16" s="376">
        <v>3.4</v>
      </c>
      <c r="E16" s="376">
        <v>2</v>
      </c>
      <c r="F16" s="376">
        <v>26.6</v>
      </c>
      <c r="G16" s="375">
        <v>4.5999999999999996</v>
      </c>
      <c r="H16" s="374">
        <v>1.2</v>
      </c>
      <c r="I16" s="376">
        <v>31.2</v>
      </c>
      <c r="J16" s="376">
        <v>3.1</v>
      </c>
      <c r="K16" s="376">
        <v>2.1</v>
      </c>
      <c r="L16" s="376">
        <v>20.7</v>
      </c>
      <c r="M16" s="375">
        <v>4.8</v>
      </c>
      <c r="N16" s="376">
        <v>1.2</v>
      </c>
      <c r="O16" s="376">
        <v>32.9</v>
      </c>
      <c r="P16" s="376">
        <v>3.2</v>
      </c>
      <c r="Q16" s="376">
        <v>2.1</v>
      </c>
      <c r="R16" s="376">
        <v>23.4</v>
      </c>
      <c r="S16" s="376">
        <v>4.7</v>
      </c>
    </row>
    <row r="17" spans="1:19" s="27" customFormat="1">
      <c r="A17" s="61" t="s">
        <v>377</v>
      </c>
      <c r="B17" s="374">
        <v>1.3</v>
      </c>
      <c r="C17" s="376">
        <v>32.6</v>
      </c>
      <c r="D17" s="376">
        <v>3.3</v>
      </c>
      <c r="E17" s="376">
        <v>1.7</v>
      </c>
      <c r="F17" s="376">
        <v>27.9</v>
      </c>
      <c r="G17" s="375">
        <v>5.4</v>
      </c>
      <c r="H17" s="374">
        <v>1.3</v>
      </c>
      <c r="I17" s="376">
        <v>28.9</v>
      </c>
      <c r="J17" s="376">
        <v>3.1</v>
      </c>
      <c r="K17" s="376">
        <v>1.7</v>
      </c>
      <c r="L17" s="376">
        <v>22.2</v>
      </c>
      <c r="M17" s="375">
        <v>5.4</v>
      </c>
      <c r="N17" s="376">
        <v>1.3</v>
      </c>
      <c r="O17" s="376">
        <v>30.4</v>
      </c>
      <c r="P17" s="376">
        <v>3.2</v>
      </c>
      <c r="Q17" s="376">
        <v>1.7</v>
      </c>
      <c r="R17" s="376">
        <v>24.7</v>
      </c>
      <c r="S17" s="376">
        <v>5.4</v>
      </c>
    </row>
    <row r="18" spans="1:19" s="27" customFormat="1">
      <c r="A18" s="61" t="s">
        <v>378</v>
      </c>
      <c r="B18" s="374">
        <v>1</v>
      </c>
      <c r="C18" s="376">
        <v>28</v>
      </c>
      <c r="D18" s="376">
        <v>3.2</v>
      </c>
      <c r="E18" s="376">
        <v>1.4</v>
      </c>
      <c r="F18" s="376">
        <v>27.9</v>
      </c>
      <c r="G18" s="375">
        <v>5.9</v>
      </c>
      <c r="H18" s="374">
        <v>1.3</v>
      </c>
      <c r="I18" s="376">
        <v>24.8</v>
      </c>
      <c r="J18" s="376">
        <v>3.2</v>
      </c>
      <c r="K18" s="376">
        <v>1.4</v>
      </c>
      <c r="L18" s="376">
        <v>22.7</v>
      </c>
      <c r="M18" s="375">
        <v>5.6</v>
      </c>
      <c r="N18" s="376">
        <v>1.2</v>
      </c>
      <c r="O18" s="376">
        <v>26</v>
      </c>
      <c r="P18" s="376">
        <v>3.2</v>
      </c>
      <c r="Q18" s="376">
        <v>1.4</v>
      </c>
      <c r="R18" s="376">
        <v>24.6</v>
      </c>
      <c r="S18" s="376">
        <v>5.7</v>
      </c>
    </row>
    <row r="19" spans="1:19" s="27" customFormat="1">
      <c r="A19" s="61" t="s">
        <v>285</v>
      </c>
      <c r="B19" s="380">
        <v>0.5</v>
      </c>
      <c r="C19" s="381">
        <v>24.8</v>
      </c>
      <c r="D19" s="381">
        <v>2.2000000000000002</v>
      </c>
      <c r="E19" s="381">
        <v>2.1</v>
      </c>
      <c r="F19" s="381">
        <v>22.7</v>
      </c>
      <c r="G19" s="382">
        <v>5.0999999999999996</v>
      </c>
      <c r="H19" s="380">
        <v>0.5</v>
      </c>
      <c r="I19" s="381">
        <v>21.5</v>
      </c>
      <c r="J19" s="381">
        <v>2.1</v>
      </c>
      <c r="K19" s="381">
        <v>2.2999999999999998</v>
      </c>
      <c r="L19" s="381">
        <v>19.2</v>
      </c>
      <c r="M19" s="382">
        <v>5.4</v>
      </c>
      <c r="N19" s="376">
        <v>0.5</v>
      </c>
      <c r="O19" s="376">
        <v>23</v>
      </c>
      <c r="P19" s="376">
        <v>2.2000000000000002</v>
      </c>
      <c r="Q19" s="376">
        <v>2.2000000000000002</v>
      </c>
      <c r="R19" s="376">
        <v>20.8</v>
      </c>
      <c r="S19" s="376">
        <v>5.3</v>
      </c>
    </row>
    <row r="20" spans="1:19">
      <c r="A20" s="31" t="s">
        <v>672</v>
      </c>
    </row>
    <row r="21" spans="1:19">
      <c r="A21" s="31" t="s">
        <v>673</v>
      </c>
    </row>
    <row r="22" spans="1:19">
      <c r="A22" s="31" t="s">
        <v>674</v>
      </c>
    </row>
    <row r="23" spans="1:19">
      <c r="A23" s="31" t="s">
        <v>675</v>
      </c>
    </row>
    <row r="24" spans="1:19" ht="17.25">
      <c r="A24" s="49" t="s">
        <v>676</v>
      </c>
    </row>
    <row r="25" spans="1:19" ht="17.25">
      <c r="A25" s="117" t="s">
        <v>677</v>
      </c>
    </row>
    <row r="26" spans="1:19" s="30" customFormat="1" ht="45">
      <c r="A26" s="283" t="s">
        <v>671</v>
      </c>
      <c r="B26" s="168" t="s">
        <v>900</v>
      </c>
      <c r="C26" s="169" t="s">
        <v>930</v>
      </c>
      <c r="D26" s="169" t="s">
        <v>902</v>
      </c>
      <c r="E26" s="169" t="s">
        <v>912</v>
      </c>
      <c r="F26" s="169" t="s">
        <v>903</v>
      </c>
      <c r="G26" s="170" t="s">
        <v>931</v>
      </c>
      <c r="H26" s="168" t="s">
        <v>904</v>
      </c>
      <c r="I26" s="169" t="s">
        <v>905</v>
      </c>
      <c r="J26" s="169" t="s">
        <v>906</v>
      </c>
      <c r="K26" s="169" t="s">
        <v>913</v>
      </c>
      <c r="L26" s="169" t="s">
        <v>907</v>
      </c>
      <c r="M26" s="170" t="s">
        <v>932</v>
      </c>
      <c r="N26" s="156" t="s">
        <v>908</v>
      </c>
      <c r="O26" s="156" t="s">
        <v>909</v>
      </c>
      <c r="P26" s="156" t="s">
        <v>910</v>
      </c>
      <c r="Q26" s="156" t="s">
        <v>914</v>
      </c>
      <c r="R26" s="156" t="s">
        <v>911</v>
      </c>
      <c r="S26" s="156" t="s">
        <v>933</v>
      </c>
    </row>
    <row r="27" spans="1:19" s="27" customFormat="1">
      <c r="A27" s="61" t="s">
        <v>380</v>
      </c>
      <c r="B27" s="374">
        <v>0.6</v>
      </c>
      <c r="C27" s="376">
        <v>7.2</v>
      </c>
      <c r="D27" s="376">
        <v>0.7</v>
      </c>
      <c r="E27" s="376">
        <v>1.4</v>
      </c>
      <c r="F27" s="376">
        <v>24.1</v>
      </c>
      <c r="G27" s="375">
        <v>13.5</v>
      </c>
      <c r="H27" s="374">
        <v>0.5</v>
      </c>
      <c r="I27" s="376">
        <v>5.8</v>
      </c>
      <c r="J27" s="376">
        <v>0.7</v>
      </c>
      <c r="K27" s="376">
        <v>1.4</v>
      </c>
      <c r="L27" s="376">
        <v>23</v>
      </c>
      <c r="M27" s="375">
        <v>13.1</v>
      </c>
      <c r="N27" s="376">
        <v>0.5</v>
      </c>
      <c r="O27" s="376">
        <v>6.5</v>
      </c>
      <c r="P27" s="376">
        <v>0.7</v>
      </c>
      <c r="Q27" s="376">
        <v>1.4</v>
      </c>
      <c r="R27" s="376">
        <v>23.5</v>
      </c>
      <c r="S27" s="376">
        <v>13.3</v>
      </c>
    </row>
    <row r="28" spans="1:19" s="27" customFormat="1">
      <c r="A28" s="61" t="s">
        <v>366</v>
      </c>
      <c r="B28" s="374">
        <v>1</v>
      </c>
      <c r="C28" s="376">
        <v>11.2</v>
      </c>
      <c r="D28" s="376">
        <v>1.1000000000000001</v>
      </c>
      <c r="E28" s="376">
        <v>1.6</v>
      </c>
      <c r="F28" s="376">
        <v>27.5</v>
      </c>
      <c r="G28" s="375">
        <v>11.2</v>
      </c>
      <c r="H28" s="374">
        <v>0.8</v>
      </c>
      <c r="I28" s="376">
        <v>8.4</v>
      </c>
      <c r="J28" s="376">
        <v>1</v>
      </c>
      <c r="K28" s="376">
        <v>1.6</v>
      </c>
      <c r="L28" s="376">
        <v>26.6</v>
      </c>
      <c r="M28" s="375">
        <v>11.6</v>
      </c>
      <c r="N28" s="376">
        <v>0.9</v>
      </c>
      <c r="O28" s="376">
        <v>9.6999999999999993</v>
      </c>
      <c r="P28" s="376">
        <v>1.1000000000000001</v>
      </c>
      <c r="Q28" s="376">
        <v>1.6</v>
      </c>
      <c r="R28" s="376">
        <v>27</v>
      </c>
      <c r="S28" s="376">
        <v>11.4</v>
      </c>
    </row>
    <row r="29" spans="1:19" s="27" customFormat="1">
      <c r="A29" s="61" t="s">
        <v>367</v>
      </c>
      <c r="B29" s="374">
        <v>1.1000000000000001</v>
      </c>
      <c r="C29" s="376">
        <v>13.2</v>
      </c>
      <c r="D29" s="376">
        <v>1.4</v>
      </c>
      <c r="E29" s="376">
        <v>1.7</v>
      </c>
      <c r="F29" s="376">
        <v>27.8</v>
      </c>
      <c r="G29" s="375">
        <v>10.6</v>
      </c>
      <c r="H29" s="374">
        <v>0.9</v>
      </c>
      <c r="I29" s="376">
        <v>10.199999999999999</v>
      </c>
      <c r="J29" s="376">
        <v>1.2</v>
      </c>
      <c r="K29" s="376">
        <v>1.9</v>
      </c>
      <c r="L29" s="376">
        <v>27.1</v>
      </c>
      <c r="M29" s="375">
        <v>11.4</v>
      </c>
      <c r="N29" s="376">
        <v>1</v>
      </c>
      <c r="O29" s="376">
        <v>11.6</v>
      </c>
      <c r="P29" s="376">
        <v>1.3</v>
      </c>
      <c r="Q29" s="376">
        <v>1.8</v>
      </c>
      <c r="R29" s="376">
        <v>27.4</v>
      </c>
      <c r="S29" s="376">
        <v>11</v>
      </c>
    </row>
    <row r="30" spans="1:19" s="27" customFormat="1">
      <c r="A30" s="61" t="s">
        <v>368</v>
      </c>
      <c r="B30" s="374">
        <v>1.2</v>
      </c>
      <c r="C30" s="376">
        <v>14.9</v>
      </c>
      <c r="D30" s="376">
        <v>1.6</v>
      </c>
      <c r="E30" s="376">
        <v>1.9</v>
      </c>
      <c r="F30" s="376">
        <v>26.9</v>
      </c>
      <c r="G30" s="375">
        <v>10.1</v>
      </c>
      <c r="H30" s="374">
        <v>1.1000000000000001</v>
      </c>
      <c r="I30" s="376">
        <v>11.7</v>
      </c>
      <c r="J30" s="376">
        <v>1.5</v>
      </c>
      <c r="K30" s="376">
        <v>2.1</v>
      </c>
      <c r="L30" s="376">
        <v>25.4</v>
      </c>
      <c r="M30" s="375">
        <v>10.8</v>
      </c>
      <c r="N30" s="376">
        <v>1.1000000000000001</v>
      </c>
      <c r="O30" s="376">
        <v>13.2</v>
      </c>
      <c r="P30" s="376">
        <v>1.6</v>
      </c>
      <c r="Q30" s="376">
        <v>2</v>
      </c>
      <c r="R30" s="376">
        <v>26.1</v>
      </c>
      <c r="S30" s="376">
        <v>10.5</v>
      </c>
    </row>
    <row r="31" spans="1:19" s="27" customFormat="1">
      <c r="A31" s="61" t="s">
        <v>369</v>
      </c>
      <c r="B31" s="374">
        <v>1.3</v>
      </c>
      <c r="C31" s="376">
        <v>17</v>
      </c>
      <c r="D31" s="376">
        <v>2</v>
      </c>
      <c r="E31" s="376">
        <v>2.1</v>
      </c>
      <c r="F31" s="376">
        <v>25.7</v>
      </c>
      <c r="G31" s="375">
        <v>9.1</v>
      </c>
      <c r="H31" s="374">
        <v>1.2</v>
      </c>
      <c r="I31" s="376">
        <v>13.9</v>
      </c>
      <c r="J31" s="376">
        <v>1.9</v>
      </c>
      <c r="K31" s="376">
        <v>2.5</v>
      </c>
      <c r="L31" s="376">
        <v>23.8</v>
      </c>
      <c r="M31" s="375">
        <v>9.8000000000000007</v>
      </c>
      <c r="N31" s="376">
        <v>1.2</v>
      </c>
      <c r="O31" s="376">
        <v>15.4</v>
      </c>
      <c r="P31" s="376">
        <v>2</v>
      </c>
      <c r="Q31" s="376">
        <v>2.2999999999999998</v>
      </c>
      <c r="R31" s="376">
        <v>24.7</v>
      </c>
      <c r="S31" s="376">
        <v>9.5</v>
      </c>
    </row>
    <row r="32" spans="1:19" s="27" customFormat="1">
      <c r="A32" s="61" t="s">
        <v>370</v>
      </c>
      <c r="B32" s="374">
        <v>1.4</v>
      </c>
      <c r="C32" s="376">
        <v>20.100000000000001</v>
      </c>
      <c r="D32" s="376">
        <v>2.6</v>
      </c>
      <c r="E32" s="376">
        <v>2.4</v>
      </c>
      <c r="F32" s="376">
        <v>25.3</v>
      </c>
      <c r="G32" s="375">
        <v>8.4</v>
      </c>
      <c r="H32" s="374">
        <v>1.4</v>
      </c>
      <c r="I32" s="376">
        <v>17.600000000000001</v>
      </c>
      <c r="J32" s="376">
        <v>2.6</v>
      </c>
      <c r="K32" s="376">
        <v>3</v>
      </c>
      <c r="L32" s="376">
        <v>22.6</v>
      </c>
      <c r="M32" s="375">
        <v>8.8000000000000007</v>
      </c>
      <c r="N32" s="376">
        <v>1.4</v>
      </c>
      <c r="O32" s="376">
        <v>18.8</v>
      </c>
      <c r="P32" s="376">
        <v>2.6</v>
      </c>
      <c r="Q32" s="376">
        <v>2.7</v>
      </c>
      <c r="R32" s="376">
        <v>23.9</v>
      </c>
      <c r="S32" s="376">
        <v>8.6</v>
      </c>
    </row>
    <row r="33" spans="1:19" s="27" customFormat="1">
      <c r="A33" s="61" t="s">
        <v>371</v>
      </c>
      <c r="B33" s="374">
        <v>1.7</v>
      </c>
      <c r="C33" s="376">
        <v>23.4</v>
      </c>
      <c r="D33" s="376">
        <v>3.1</v>
      </c>
      <c r="E33" s="376">
        <v>2.7</v>
      </c>
      <c r="F33" s="376">
        <v>26.4</v>
      </c>
      <c r="G33" s="375">
        <v>7.9</v>
      </c>
      <c r="H33" s="374">
        <v>1.7</v>
      </c>
      <c r="I33" s="376">
        <v>21.8</v>
      </c>
      <c r="J33" s="376">
        <v>3.2</v>
      </c>
      <c r="K33" s="376">
        <v>3.4</v>
      </c>
      <c r="L33" s="376">
        <v>22.3</v>
      </c>
      <c r="M33" s="375">
        <v>8.1999999999999993</v>
      </c>
      <c r="N33" s="376">
        <v>1.7</v>
      </c>
      <c r="O33" s="376">
        <v>22.5</v>
      </c>
      <c r="P33" s="376">
        <v>3.2</v>
      </c>
      <c r="Q33" s="376">
        <v>3.1</v>
      </c>
      <c r="R33" s="376">
        <v>24.3</v>
      </c>
      <c r="S33" s="376">
        <v>8.1</v>
      </c>
    </row>
    <row r="34" spans="1:19" s="27" customFormat="1">
      <c r="A34" s="61" t="s">
        <v>372</v>
      </c>
      <c r="B34" s="374">
        <v>2.1</v>
      </c>
      <c r="C34" s="376">
        <v>27.2</v>
      </c>
      <c r="D34" s="376">
        <v>3.6</v>
      </c>
      <c r="E34" s="376">
        <v>2.9</v>
      </c>
      <c r="F34" s="376">
        <v>28.1</v>
      </c>
      <c r="G34" s="375">
        <v>8.1</v>
      </c>
      <c r="H34" s="374">
        <v>2.2000000000000002</v>
      </c>
      <c r="I34" s="376">
        <v>25.4</v>
      </c>
      <c r="J34" s="376">
        <v>3.7</v>
      </c>
      <c r="K34" s="376">
        <v>3.4</v>
      </c>
      <c r="L34" s="376">
        <v>22.8</v>
      </c>
      <c r="M34" s="375">
        <v>8.1999999999999993</v>
      </c>
      <c r="N34" s="376">
        <v>2.1</v>
      </c>
      <c r="O34" s="376">
        <v>26.3</v>
      </c>
      <c r="P34" s="376">
        <v>3.7</v>
      </c>
      <c r="Q34" s="376">
        <v>3.2</v>
      </c>
      <c r="R34" s="376">
        <v>25.3</v>
      </c>
      <c r="S34" s="376">
        <v>8.1999999999999993</v>
      </c>
    </row>
    <row r="35" spans="1:19" s="27" customFormat="1">
      <c r="A35" s="61" t="s">
        <v>373</v>
      </c>
      <c r="B35" s="374">
        <v>2.4</v>
      </c>
      <c r="C35" s="376">
        <v>30.6</v>
      </c>
      <c r="D35" s="376">
        <v>4.0999999999999996</v>
      </c>
      <c r="E35" s="376">
        <v>3</v>
      </c>
      <c r="F35" s="376">
        <v>29</v>
      </c>
      <c r="G35" s="375">
        <v>8.1</v>
      </c>
      <c r="H35" s="374">
        <v>2.5</v>
      </c>
      <c r="I35" s="376">
        <v>28.1</v>
      </c>
      <c r="J35" s="376">
        <v>4.0999999999999996</v>
      </c>
      <c r="K35" s="376">
        <v>3.5</v>
      </c>
      <c r="L35" s="376">
        <v>23</v>
      </c>
      <c r="M35" s="375">
        <v>8.4</v>
      </c>
      <c r="N35" s="376">
        <v>2.5</v>
      </c>
      <c r="O35" s="376">
        <v>29.3</v>
      </c>
      <c r="P35" s="376">
        <v>4.0999999999999996</v>
      </c>
      <c r="Q35" s="376">
        <v>3.2</v>
      </c>
      <c r="R35" s="376">
        <v>25.8</v>
      </c>
      <c r="S35" s="376">
        <v>8.3000000000000007</v>
      </c>
    </row>
    <row r="36" spans="1:19" s="27" customFormat="1">
      <c r="A36" s="61" t="s">
        <v>374</v>
      </c>
      <c r="B36" s="374">
        <v>2.8</v>
      </c>
      <c r="C36" s="376">
        <v>32.299999999999997</v>
      </c>
      <c r="D36" s="376">
        <v>4.4000000000000004</v>
      </c>
      <c r="E36" s="376">
        <v>2.9</v>
      </c>
      <c r="F36" s="376">
        <v>29</v>
      </c>
      <c r="G36" s="375">
        <v>8.4</v>
      </c>
      <c r="H36" s="374">
        <v>2.9</v>
      </c>
      <c r="I36" s="376">
        <v>29.2</v>
      </c>
      <c r="J36" s="376">
        <v>4.2</v>
      </c>
      <c r="K36" s="376">
        <v>3.1</v>
      </c>
      <c r="L36" s="376">
        <v>23.3</v>
      </c>
      <c r="M36" s="375">
        <v>8.5</v>
      </c>
      <c r="N36" s="376">
        <v>2.8</v>
      </c>
      <c r="O36" s="376">
        <v>30.7</v>
      </c>
      <c r="P36" s="376">
        <v>4.3</v>
      </c>
      <c r="Q36" s="376">
        <v>3</v>
      </c>
      <c r="R36" s="376">
        <v>26</v>
      </c>
      <c r="S36" s="376">
        <v>8.5</v>
      </c>
    </row>
    <row r="37" spans="1:19" s="27" customFormat="1">
      <c r="A37" s="61" t="s">
        <v>375</v>
      </c>
      <c r="B37" s="374">
        <v>3.1</v>
      </c>
      <c r="C37" s="376">
        <v>31.1</v>
      </c>
      <c r="D37" s="376">
        <v>4.5</v>
      </c>
      <c r="E37" s="376">
        <v>2.5</v>
      </c>
      <c r="F37" s="376">
        <v>29.7</v>
      </c>
      <c r="G37" s="375">
        <v>8.6</v>
      </c>
      <c r="H37" s="374">
        <v>3.1</v>
      </c>
      <c r="I37" s="376">
        <v>27.9</v>
      </c>
      <c r="J37" s="376">
        <v>4.2</v>
      </c>
      <c r="K37" s="376">
        <v>2.7</v>
      </c>
      <c r="L37" s="376">
        <v>24.5</v>
      </c>
      <c r="M37" s="375">
        <v>9</v>
      </c>
      <c r="N37" s="376">
        <v>3.1</v>
      </c>
      <c r="O37" s="376">
        <v>29.4</v>
      </c>
      <c r="P37" s="376">
        <v>4.3</v>
      </c>
      <c r="Q37" s="376">
        <v>2.6</v>
      </c>
      <c r="R37" s="376">
        <v>26.9</v>
      </c>
      <c r="S37" s="376">
        <v>8.8000000000000007</v>
      </c>
    </row>
    <row r="38" spans="1:19" s="27" customFormat="1">
      <c r="A38" s="61" t="s">
        <v>376</v>
      </c>
      <c r="B38" s="374">
        <v>3</v>
      </c>
      <c r="C38" s="376">
        <v>29</v>
      </c>
      <c r="D38" s="376">
        <v>4.4000000000000004</v>
      </c>
      <c r="E38" s="376">
        <v>2.4</v>
      </c>
      <c r="F38" s="376">
        <v>31.1</v>
      </c>
      <c r="G38" s="375">
        <v>9.3000000000000007</v>
      </c>
      <c r="H38" s="374">
        <v>3</v>
      </c>
      <c r="I38" s="376">
        <v>25.8</v>
      </c>
      <c r="J38" s="376">
        <v>4.2</v>
      </c>
      <c r="K38" s="376">
        <v>2.2999999999999998</v>
      </c>
      <c r="L38" s="376">
        <v>26.5</v>
      </c>
      <c r="M38" s="375">
        <v>9.8000000000000007</v>
      </c>
      <c r="N38" s="376">
        <v>3</v>
      </c>
      <c r="O38" s="376">
        <v>27.2</v>
      </c>
      <c r="P38" s="376">
        <v>4.3</v>
      </c>
      <c r="Q38" s="376">
        <v>2.4</v>
      </c>
      <c r="R38" s="376">
        <v>28.5</v>
      </c>
      <c r="S38" s="376">
        <v>9.6</v>
      </c>
    </row>
    <row r="39" spans="1:19" s="27" customFormat="1">
      <c r="A39" s="61" t="s">
        <v>377</v>
      </c>
      <c r="B39" s="374">
        <v>2.7</v>
      </c>
      <c r="C39" s="376">
        <v>26.7</v>
      </c>
      <c r="D39" s="376">
        <v>4.5</v>
      </c>
      <c r="E39" s="376">
        <v>2.1</v>
      </c>
      <c r="F39" s="376">
        <v>32.200000000000003</v>
      </c>
      <c r="G39" s="375">
        <v>9.9</v>
      </c>
      <c r="H39" s="374">
        <v>2.8</v>
      </c>
      <c r="I39" s="376">
        <v>24</v>
      </c>
      <c r="J39" s="376">
        <v>4.2</v>
      </c>
      <c r="K39" s="376">
        <v>2</v>
      </c>
      <c r="L39" s="376">
        <v>27.3</v>
      </c>
      <c r="M39" s="375">
        <v>9.8000000000000007</v>
      </c>
      <c r="N39" s="376">
        <v>2.8</v>
      </c>
      <c r="O39" s="376">
        <v>25.1</v>
      </c>
      <c r="P39" s="376">
        <v>4.3</v>
      </c>
      <c r="Q39" s="376">
        <v>2</v>
      </c>
      <c r="R39" s="376">
        <v>29.2</v>
      </c>
      <c r="S39" s="376">
        <v>9.8000000000000007</v>
      </c>
    </row>
    <row r="40" spans="1:19" s="27" customFormat="1">
      <c r="A40" s="61" t="s">
        <v>378</v>
      </c>
      <c r="B40" s="374">
        <v>2.4</v>
      </c>
      <c r="C40" s="376">
        <v>24.1</v>
      </c>
      <c r="D40" s="376">
        <v>5.2</v>
      </c>
      <c r="E40" s="376">
        <v>1.8</v>
      </c>
      <c r="F40" s="376">
        <v>31.5</v>
      </c>
      <c r="G40" s="375">
        <v>9.3000000000000007</v>
      </c>
      <c r="H40" s="374">
        <v>2.6</v>
      </c>
      <c r="I40" s="376">
        <v>21.7</v>
      </c>
      <c r="J40" s="376">
        <v>4.9000000000000004</v>
      </c>
      <c r="K40" s="376">
        <v>1.6</v>
      </c>
      <c r="L40" s="376">
        <v>27</v>
      </c>
      <c r="M40" s="375">
        <v>9.1</v>
      </c>
      <c r="N40" s="376">
        <v>2.6</v>
      </c>
      <c r="O40" s="376">
        <v>22.5</v>
      </c>
      <c r="P40" s="376">
        <v>5</v>
      </c>
      <c r="Q40" s="376">
        <v>1.7</v>
      </c>
      <c r="R40" s="376">
        <v>28.6</v>
      </c>
      <c r="S40" s="376">
        <v>9.1</v>
      </c>
    </row>
    <row r="41" spans="1:19" s="27" customFormat="1">
      <c r="A41" s="61" t="s">
        <v>285</v>
      </c>
      <c r="B41" s="380">
        <v>1.8</v>
      </c>
      <c r="C41" s="381">
        <v>21.7</v>
      </c>
      <c r="D41" s="381">
        <v>2.8</v>
      </c>
      <c r="E41" s="381">
        <v>2.2999999999999998</v>
      </c>
      <c r="F41" s="381">
        <v>27.4</v>
      </c>
      <c r="G41" s="382">
        <v>9.3000000000000007</v>
      </c>
      <c r="H41" s="380">
        <v>1.8</v>
      </c>
      <c r="I41" s="381">
        <v>19.100000000000001</v>
      </c>
      <c r="J41" s="381">
        <v>2.8</v>
      </c>
      <c r="K41" s="381">
        <v>2.6</v>
      </c>
      <c r="L41" s="381">
        <v>24.1</v>
      </c>
      <c r="M41" s="382">
        <v>9.6999999999999993</v>
      </c>
      <c r="N41" s="376">
        <v>1.8</v>
      </c>
      <c r="O41" s="376">
        <v>20.3</v>
      </c>
      <c r="P41" s="376">
        <v>2.8</v>
      </c>
      <c r="Q41" s="376">
        <v>2.5</v>
      </c>
      <c r="R41" s="376">
        <v>25.6</v>
      </c>
      <c r="S41" s="376">
        <v>9.5</v>
      </c>
    </row>
    <row r="42" spans="1:19">
      <c r="A42" s="31" t="s">
        <v>672</v>
      </c>
    </row>
    <row r="43" spans="1:19">
      <c r="A43" s="31" t="s">
        <v>673</v>
      </c>
    </row>
    <row r="44" spans="1:19">
      <c r="A44" s="31" t="s">
        <v>674</v>
      </c>
    </row>
    <row r="45" spans="1:19">
      <c r="A45" s="31" t="s">
        <v>675</v>
      </c>
    </row>
  </sheetData>
  <pageMargins left="0.7" right="0.7" top="0.75" bottom="0.75" header="0.3" footer="0.3"/>
  <drawing r:id="rId1"/>
  <tableParts count="2">
    <tablePart r:id="rId2"/>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33750-816E-4C8D-B456-DC0C2286E7C1}">
  <dimension ref="A1:P59"/>
  <sheetViews>
    <sheetView zoomScaleNormal="100" workbookViewId="0"/>
  </sheetViews>
  <sheetFormatPr defaultColWidth="9.33203125" defaultRowHeight="13.5"/>
  <cols>
    <col min="1" max="1" width="16.5" style="25" customWidth="1"/>
    <col min="2" max="2" width="17.5" style="25" bestFit="1" customWidth="1"/>
    <col min="3" max="3" width="15.6640625" style="25" bestFit="1" customWidth="1"/>
    <col min="4" max="4" width="17" style="25" bestFit="1" customWidth="1"/>
    <col min="5" max="5" width="35.5" style="25" bestFit="1" customWidth="1"/>
    <col min="6" max="6" width="19.5" style="25" bestFit="1" customWidth="1"/>
    <col min="7" max="7" width="17.5" style="25" bestFit="1" customWidth="1"/>
    <col min="8" max="8" width="15.6640625" style="25" bestFit="1" customWidth="1"/>
    <col min="9" max="9" width="17" style="25" bestFit="1" customWidth="1"/>
    <col min="10" max="10" width="35.5" style="25" bestFit="1" customWidth="1"/>
    <col min="11" max="11" width="21" style="25" bestFit="1" customWidth="1"/>
    <col min="12" max="12" width="16.6640625" style="25" bestFit="1" customWidth="1"/>
    <col min="13" max="13" width="14.5" style="25" bestFit="1" customWidth="1"/>
    <col min="14" max="14" width="15.6640625" style="25" bestFit="1" customWidth="1"/>
    <col min="15" max="15" width="35.5" style="25" bestFit="1" customWidth="1"/>
    <col min="16" max="16" width="19.5" style="25" bestFit="1" customWidth="1"/>
    <col min="17" max="16384" width="9.33203125" style="25"/>
  </cols>
  <sheetData>
    <row r="1" spans="1:16">
      <c r="A1" s="77" t="s">
        <v>678</v>
      </c>
    </row>
    <row r="2" spans="1:16" ht="17.25">
      <c r="A2" s="49" t="s">
        <v>680</v>
      </c>
    </row>
    <row r="3" spans="1:16" ht="17.25">
      <c r="A3" s="117" t="s">
        <v>679</v>
      </c>
    </row>
    <row r="4" spans="1:16" s="30" customFormat="1" ht="45">
      <c r="A4" s="292" t="s">
        <v>265</v>
      </c>
      <c r="B4" s="279" t="s">
        <v>900</v>
      </c>
      <c r="C4" s="280" t="s">
        <v>930</v>
      </c>
      <c r="D4" s="280" t="s">
        <v>902</v>
      </c>
      <c r="E4" s="280" t="s">
        <v>912</v>
      </c>
      <c r="F4" s="281" t="s">
        <v>903</v>
      </c>
      <c r="G4" s="279" t="s">
        <v>904</v>
      </c>
      <c r="H4" s="280" t="s">
        <v>905</v>
      </c>
      <c r="I4" s="280" t="s">
        <v>906</v>
      </c>
      <c r="J4" s="280" t="s">
        <v>913</v>
      </c>
      <c r="K4" s="281" t="s">
        <v>907</v>
      </c>
      <c r="L4" s="279" t="s">
        <v>908</v>
      </c>
      <c r="M4" s="280" t="s">
        <v>909</v>
      </c>
      <c r="N4" s="280" t="s">
        <v>910</v>
      </c>
      <c r="O4" s="280" t="s">
        <v>914</v>
      </c>
      <c r="P4" s="281" t="s">
        <v>911</v>
      </c>
    </row>
    <row r="5" spans="1:16">
      <c r="A5" s="100" t="s">
        <v>423</v>
      </c>
      <c r="B5" s="374">
        <v>0.68</v>
      </c>
      <c r="C5" s="376">
        <v>30.55</v>
      </c>
      <c r="D5" s="376">
        <v>2.68</v>
      </c>
      <c r="E5" s="376">
        <v>3.02</v>
      </c>
      <c r="F5" s="375">
        <v>21.1</v>
      </c>
      <c r="G5" s="374">
        <v>0.71</v>
      </c>
      <c r="H5" s="376">
        <v>26.97</v>
      </c>
      <c r="I5" s="376">
        <v>2.31</v>
      </c>
      <c r="J5" s="376">
        <v>3.37</v>
      </c>
      <c r="K5" s="375">
        <v>18.04</v>
      </c>
      <c r="L5" s="374">
        <v>0.69</v>
      </c>
      <c r="M5" s="376">
        <v>28.6</v>
      </c>
      <c r="N5" s="376">
        <v>2.48</v>
      </c>
      <c r="O5" s="376">
        <v>3.21</v>
      </c>
      <c r="P5" s="375">
        <v>19.420000000000002</v>
      </c>
    </row>
    <row r="6" spans="1:16">
      <c r="A6" s="100" t="s">
        <v>424</v>
      </c>
      <c r="B6" s="374">
        <v>0.56000000000000005</v>
      </c>
      <c r="C6" s="376">
        <v>30.19</v>
      </c>
      <c r="D6" s="376">
        <v>2.09</v>
      </c>
      <c r="E6" s="376">
        <v>3.13</v>
      </c>
      <c r="F6" s="375">
        <v>21.41</v>
      </c>
      <c r="G6" s="374">
        <v>0.59</v>
      </c>
      <c r="H6" s="376">
        <v>26.25</v>
      </c>
      <c r="I6" s="376">
        <v>1.94</v>
      </c>
      <c r="J6" s="376">
        <v>3.29</v>
      </c>
      <c r="K6" s="375">
        <v>17.36</v>
      </c>
      <c r="L6" s="374">
        <v>0.57999999999999996</v>
      </c>
      <c r="M6" s="376">
        <v>28.06</v>
      </c>
      <c r="N6" s="376">
        <v>2.0099999999999998</v>
      </c>
      <c r="O6" s="376">
        <v>3.21</v>
      </c>
      <c r="P6" s="375">
        <v>19.23</v>
      </c>
    </row>
    <row r="7" spans="1:16">
      <c r="A7" s="100" t="s">
        <v>425</v>
      </c>
      <c r="B7" s="374">
        <v>0.34</v>
      </c>
      <c r="C7" s="376">
        <v>27.06</v>
      </c>
      <c r="D7" s="376">
        <v>2.87</v>
      </c>
      <c r="E7" s="376">
        <v>1.43</v>
      </c>
      <c r="F7" s="375">
        <v>21.76</v>
      </c>
      <c r="G7" s="374">
        <v>0.35</v>
      </c>
      <c r="H7" s="376">
        <v>22.73</v>
      </c>
      <c r="I7" s="376">
        <v>2.56</v>
      </c>
      <c r="J7" s="376">
        <v>1.43</v>
      </c>
      <c r="K7" s="375">
        <v>18.63</v>
      </c>
      <c r="L7" s="374">
        <v>0.34</v>
      </c>
      <c r="M7" s="376">
        <v>24.73</v>
      </c>
      <c r="N7" s="376">
        <v>2.71</v>
      </c>
      <c r="O7" s="376">
        <v>1.43</v>
      </c>
      <c r="P7" s="375">
        <v>20.09</v>
      </c>
    </row>
    <row r="8" spans="1:16">
      <c r="A8" s="100" t="s">
        <v>426</v>
      </c>
      <c r="B8" s="374">
        <v>0.32</v>
      </c>
      <c r="C8" s="376">
        <v>24.84</v>
      </c>
      <c r="D8" s="376">
        <v>1.96</v>
      </c>
      <c r="E8" s="376">
        <v>1.59</v>
      </c>
      <c r="F8" s="375">
        <v>22.17</v>
      </c>
      <c r="G8" s="374">
        <v>0.32</v>
      </c>
      <c r="H8" s="376">
        <v>20.79</v>
      </c>
      <c r="I8" s="376">
        <v>1.88</v>
      </c>
      <c r="J8" s="376">
        <v>1.66</v>
      </c>
      <c r="K8" s="375">
        <v>18.97</v>
      </c>
      <c r="L8" s="374">
        <v>0.32</v>
      </c>
      <c r="M8" s="376">
        <v>22.68</v>
      </c>
      <c r="N8" s="376">
        <v>1.92</v>
      </c>
      <c r="O8" s="376">
        <v>1.62</v>
      </c>
      <c r="P8" s="375">
        <v>20.45</v>
      </c>
    </row>
    <row r="9" spans="1:16">
      <c r="A9" s="100" t="s">
        <v>427</v>
      </c>
      <c r="B9" s="374">
        <v>0.6</v>
      </c>
      <c r="C9" s="376">
        <v>22.34</v>
      </c>
      <c r="D9" s="376">
        <v>1.98</v>
      </c>
      <c r="E9" s="376">
        <v>1.38</v>
      </c>
      <c r="F9" s="375">
        <v>24.56</v>
      </c>
      <c r="G9" s="374">
        <v>0.6</v>
      </c>
      <c r="H9" s="376">
        <v>18.7</v>
      </c>
      <c r="I9" s="376">
        <v>1.88</v>
      </c>
      <c r="J9" s="376">
        <v>1.54</v>
      </c>
      <c r="K9" s="375">
        <v>20.75</v>
      </c>
      <c r="L9" s="374">
        <v>0.6</v>
      </c>
      <c r="M9" s="376">
        <v>20.45</v>
      </c>
      <c r="N9" s="376">
        <v>1.93</v>
      </c>
      <c r="O9" s="376">
        <v>1.46</v>
      </c>
      <c r="P9" s="375">
        <v>22.58</v>
      </c>
    </row>
    <row r="10" spans="1:16">
      <c r="A10" s="100" t="s">
        <v>428</v>
      </c>
      <c r="B10" s="374">
        <v>0.38</v>
      </c>
      <c r="C10" s="376">
        <v>21.18</v>
      </c>
      <c r="D10" s="376">
        <v>1.78</v>
      </c>
      <c r="E10" s="376">
        <v>1.75</v>
      </c>
      <c r="F10" s="375">
        <v>24.13</v>
      </c>
      <c r="G10" s="374">
        <v>0.56000000000000005</v>
      </c>
      <c r="H10" s="376">
        <v>18.62</v>
      </c>
      <c r="I10" s="376">
        <v>1.8</v>
      </c>
      <c r="J10" s="376">
        <v>2</v>
      </c>
      <c r="K10" s="375">
        <v>20.67</v>
      </c>
      <c r="L10" s="374">
        <v>0.47</v>
      </c>
      <c r="M10" s="376">
        <v>19.84</v>
      </c>
      <c r="N10" s="376">
        <v>1.79</v>
      </c>
      <c r="O10" s="376">
        <v>1.88</v>
      </c>
      <c r="P10" s="375">
        <v>22.32</v>
      </c>
    </row>
    <row r="11" spans="1:16">
      <c r="A11" s="100" t="s">
        <v>429</v>
      </c>
      <c r="B11" s="374">
        <v>0.44</v>
      </c>
      <c r="C11" s="376">
        <v>23.04</v>
      </c>
      <c r="D11" s="376">
        <v>1.9</v>
      </c>
      <c r="E11" s="376">
        <v>1.62</v>
      </c>
      <c r="F11" s="375">
        <v>25.84</v>
      </c>
      <c r="G11" s="374">
        <v>0.46</v>
      </c>
      <c r="H11" s="376">
        <v>20.21</v>
      </c>
      <c r="I11" s="376">
        <v>1.91</v>
      </c>
      <c r="J11" s="376">
        <v>1.84</v>
      </c>
      <c r="K11" s="375">
        <v>22.01</v>
      </c>
      <c r="L11" s="374">
        <v>0.45</v>
      </c>
      <c r="M11" s="376">
        <v>21.53</v>
      </c>
      <c r="N11" s="376">
        <v>1.9</v>
      </c>
      <c r="O11" s="376">
        <v>1.74</v>
      </c>
      <c r="P11" s="375">
        <v>23.8</v>
      </c>
    </row>
    <row r="12" spans="1:16">
      <c r="A12" s="100" t="s">
        <v>430</v>
      </c>
      <c r="B12" s="374">
        <v>0.25</v>
      </c>
      <c r="C12" s="376">
        <v>16.39</v>
      </c>
      <c r="D12" s="376">
        <v>2.27</v>
      </c>
      <c r="E12" s="376">
        <v>1.33</v>
      </c>
      <c r="F12" s="375">
        <v>24.27</v>
      </c>
      <c r="G12" s="374">
        <v>0.34</v>
      </c>
      <c r="H12" s="376">
        <v>14.45</v>
      </c>
      <c r="I12" s="376">
        <v>2.77</v>
      </c>
      <c r="J12" s="376">
        <v>1.44</v>
      </c>
      <c r="K12" s="375">
        <v>19.82</v>
      </c>
      <c r="L12" s="374">
        <v>0.3</v>
      </c>
      <c r="M12" s="376">
        <v>15.33</v>
      </c>
      <c r="N12" s="376">
        <v>2.54</v>
      </c>
      <c r="O12" s="376">
        <v>1.39</v>
      </c>
      <c r="P12" s="375">
        <v>21.86</v>
      </c>
    </row>
    <row r="13" spans="1:16">
      <c r="A13" s="100" t="s">
        <v>431</v>
      </c>
      <c r="B13" s="374">
        <v>0.5</v>
      </c>
      <c r="C13" s="376">
        <v>21.09</v>
      </c>
      <c r="D13" s="376">
        <v>1.69</v>
      </c>
      <c r="E13" s="376">
        <v>1.42</v>
      </c>
      <c r="F13" s="375">
        <v>23.52</v>
      </c>
      <c r="G13" s="374">
        <v>0.57999999999999996</v>
      </c>
      <c r="H13" s="376">
        <v>17.73</v>
      </c>
      <c r="I13" s="376">
        <v>1.81</v>
      </c>
      <c r="J13" s="376">
        <v>1.57</v>
      </c>
      <c r="K13" s="375">
        <v>20.170000000000002</v>
      </c>
      <c r="L13" s="374">
        <v>0.54</v>
      </c>
      <c r="M13" s="376">
        <v>19.32</v>
      </c>
      <c r="N13" s="376">
        <v>1.75</v>
      </c>
      <c r="O13" s="376">
        <v>1.5</v>
      </c>
      <c r="P13" s="375">
        <v>21.74</v>
      </c>
    </row>
    <row r="14" spans="1:16">
      <c r="A14" s="100" t="s">
        <v>432</v>
      </c>
      <c r="B14" s="374">
        <v>0.48</v>
      </c>
      <c r="C14" s="376">
        <v>25.19</v>
      </c>
      <c r="D14" s="376">
        <v>2.29</v>
      </c>
      <c r="E14" s="376">
        <v>1.81</v>
      </c>
      <c r="F14" s="375">
        <v>23.75</v>
      </c>
      <c r="G14" s="374">
        <v>0.5</v>
      </c>
      <c r="H14" s="376">
        <v>21.62</v>
      </c>
      <c r="I14" s="376">
        <v>2.13</v>
      </c>
      <c r="J14" s="376">
        <v>2.08</v>
      </c>
      <c r="K14" s="375">
        <v>20.6</v>
      </c>
      <c r="L14" s="374">
        <v>0.49</v>
      </c>
      <c r="M14" s="376">
        <v>23.26</v>
      </c>
      <c r="N14" s="376">
        <v>2.2000000000000002</v>
      </c>
      <c r="O14" s="376">
        <v>1.95</v>
      </c>
      <c r="P14" s="375">
        <v>22.05</v>
      </c>
    </row>
    <row r="15" spans="1:16">
      <c r="A15" s="100" t="s">
        <v>433</v>
      </c>
      <c r="B15" s="374">
        <v>0.38</v>
      </c>
      <c r="C15" s="376">
        <v>22.36</v>
      </c>
      <c r="D15" s="376">
        <v>1.7</v>
      </c>
      <c r="E15" s="376">
        <v>1.55</v>
      </c>
      <c r="F15" s="375">
        <v>19.61</v>
      </c>
      <c r="G15" s="374">
        <v>0.41</v>
      </c>
      <c r="H15" s="376">
        <v>18.91</v>
      </c>
      <c r="I15" s="376">
        <v>1.7</v>
      </c>
      <c r="J15" s="376">
        <v>1.76</v>
      </c>
      <c r="K15" s="375">
        <v>16.12</v>
      </c>
      <c r="L15" s="374">
        <v>0.39</v>
      </c>
      <c r="M15" s="376">
        <v>20.52</v>
      </c>
      <c r="N15" s="376">
        <v>1.7</v>
      </c>
      <c r="O15" s="376">
        <v>1.66</v>
      </c>
      <c r="P15" s="375">
        <v>17.75</v>
      </c>
    </row>
    <row r="16" spans="1:16">
      <c r="A16" s="100" t="s">
        <v>434</v>
      </c>
      <c r="B16" s="374">
        <v>0.45</v>
      </c>
      <c r="C16" s="376">
        <v>23.26</v>
      </c>
      <c r="D16" s="376">
        <v>1.96</v>
      </c>
      <c r="E16" s="376">
        <v>2.1800000000000002</v>
      </c>
      <c r="F16" s="375">
        <v>22.01</v>
      </c>
      <c r="G16" s="374">
        <v>0.5</v>
      </c>
      <c r="H16" s="376">
        <v>19.809999999999999</v>
      </c>
      <c r="I16" s="376">
        <v>1.88</v>
      </c>
      <c r="J16" s="376">
        <v>2.6</v>
      </c>
      <c r="K16" s="375">
        <v>18.579999999999998</v>
      </c>
      <c r="L16" s="374">
        <v>0.48</v>
      </c>
      <c r="M16" s="376">
        <v>21.42</v>
      </c>
      <c r="N16" s="376">
        <v>1.91</v>
      </c>
      <c r="O16" s="376">
        <v>2.4</v>
      </c>
      <c r="P16" s="375">
        <v>20.18</v>
      </c>
    </row>
    <row r="17" spans="1:16">
      <c r="A17" s="100" t="s">
        <v>435</v>
      </c>
      <c r="B17" s="374">
        <v>0.23</v>
      </c>
      <c r="C17" s="376">
        <v>19.36</v>
      </c>
      <c r="D17" s="376">
        <v>1.93</v>
      </c>
      <c r="E17" s="376">
        <v>1.87</v>
      </c>
      <c r="F17" s="375">
        <v>22.7</v>
      </c>
      <c r="G17" s="374">
        <v>0.28000000000000003</v>
      </c>
      <c r="H17" s="376">
        <v>17.13</v>
      </c>
      <c r="I17" s="376">
        <v>2.2000000000000002</v>
      </c>
      <c r="J17" s="376">
        <v>2.0299999999999998</v>
      </c>
      <c r="K17" s="375">
        <v>19.46</v>
      </c>
      <c r="L17" s="374">
        <v>0.26</v>
      </c>
      <c r="M17" s="376">
        <v>18.170000000000002</v>
      </c>
      <c r="N17" s="376">
        <v>2.0699999999999998</v>
      </c>
      <c r="O17" s="376">
        <v>1.96</v>
      </c>
      <c r="P17" s="375">
        <v>20.98</v>
      </c>
    </row>
    <row r="18" spans="1:16">
      <c r="A18" s="100" t="s">
        <v>436</v>
      </c>
      <c r="B18" s="374">
        <v>0.27</v>
      </c>
      <c r="C18" s="376">
        <v>22.02</v>
      </c>
      <c r="D18" s="376">
        <v>1.98</v>
      </c>
      <c r="E18" s="376">
        <v>1.24</v>
      </c>
      <c r="F18" s="375">
        <v>21.58</v>
      </c>
      <c r="G18" s="374">
        <v>0.22</v>
      </c>
      <c r="H18" s="376">
        <v>18.25</v>
      </c>
      <c r="I18" s="376">
        <v>1.81</v>
      </c>
      <c r="J18" s="376">
        <v>1.3</v>
      </c>
      <c r="K18" s="375">
        <v>18.399999999999999</v>
      </c>
      <c r="L18" s="374">
        <v>0.25</v>
      </c>
      <c r="M18" s="376">
        <v>19.98</v>
      </c>
      <c r="N18" s="376">
        <v>1.89</v>
      </c>
      <c r="O18" s="376">
        <v>1.27</v>
      </c>
      <c r="P18" s="375">
        <v>19.86</v>
      </c>
    </row>
    <row r="19" spans="1:16">
      <c r="A19" s="100" t="s">
        <v>437</v>
      </c>
      <c r="B19" s="374">
        <v>0.42</v>
      </c>
      <c r="C19" s="376">
        <v>22.89</v>
      </c>
      <c r="D19" s="376">
        <v>2.36</v>
      </c>
      <c r="E19" s="376">
        <v>1.72</v>
      </c>
      <c r="F19" s="375">
        <v>21.3</v>
      </c>
      <c r="G19" s="374">
        <v>0.43</v>
      </c>
      <c r="H19" s="376">
        <v>19.38</v>
      </c>
      <c r="I19" s="376">
        <v>2.62</v>
      </c>
      <c r="J19" s="376">
        <v>1.82</v>
      </c>
      <c r="K19" s="375">
        <v>17.87</v>
      </c>
      <c r="L19" s="374">
        <v>0.43</v>
      </c>
      <c r="M19" s="376">
        <v>21.02</v>
      </c>
      <c r="N19" s="376">
        <v>2.5</v>
      </c>
      <c r="O19" s="376">
        <v>1.77</v>
      </c>
      <c r="P19" s="375">
        <v>19.46</v>
      </c>
    </row>
    <row r="20" spans="1:16">
      <c r="A20" s="100" t="s">
        <v>438</v>
      </c>
      <c r="B20" s="374">
        <v>0.28000000000000003</v>
      </c>
      <c r="C20" s="376">
        <v>20.2</v>
      </c>
      <c r="D20" s="376">
        <v>2.46</v>
      </c>
      <c r="E20" s="376">
        <v>1.23</v>
      </c>
      <c r="F20" s="375">
        <v>23.46</v>
      </c>
      <c r="G20" s="374">
        <v>0.33</v>
      </c>
      <c r="H20" s="376">
        <v>18.54</v>
      </c>
      <c r="I20" s="376">
        <v>2.59</v>
      </c>
      <c r="J20" s="376">
        <v>1.35</v>
      </c>
      <c r="K20" s="375">
        <v>19.489999999999998</v>
      </c>
      <c r="L20" s="374">
        <v>0.31</v>
      </c>
      <c r="M20" s="376">
        <v>19.309999999999999</v>
      </c>
      <c r="N20" s="376">
        <v>2.54</v>
      </c>
      <c r="O20" s="376">
        <v>1.3</v>
      </c>
      <c r="P20" s="375">
        <v>21.34</v>
      </c>
    </row>
    <row r="21" spans="1:16">
      <c r="A21" s="100" t="s">
        <v>439</v>
      </c>
      <c r="B21" s="374">
        <v>0.54</v>
      </c>
      <c r="C21" s="376">
        <v>23.44</v>
      </c>
      <c r="D21" s="376">
        <v>2.5099999999999998</v>
      </c>
      <c r="E21" s="376">
        <v>1.28</v>
      </c>
      <c r="F21" s="375">
        <v>26.37</v>
      </c>
      <c r="G21" s="374">
        <v>0.62</v>
      </c>
      <c r="H21" s="376">
        <v>21.24</v>
      </c>
      <c r="I21" s="376">
        <v>2.5</v>
      </c>
      <c r="J21" s="376">
        <v>1.32</v>
      </c>
      <c r="K21" s="375">
        <v>22.23</v>
      </c>
      <c r="L21" s="374">
        <v>0.59</v>
      </c>
      <c r="M21" s="376">
        <v>22.25</v>
      </c>
      <c r="N21" s="376">
        <v>2.5</v>
      </c>
      <c r="O21" s="376">
        <v>1.3</v>
      </c>
      <c r="P21" s="375">
        <v>24.13</v>
      </c>
    </row>
    <row r="22" spans="1:16">
      <c r="A22" s="100" t="s">
        <v>440</v>
      </c>
      <c r="B22" s="374">
        <v>0.26</v>
      </c>
      <c r="C22" s="376">
        <v>15.15</v>
      </c>
      <c r="D22" s="376">
        <v>2.0699999999999998</v>
      </c>
      <c r="E22" s="376">
        <v>1.39</v>
      </c>
      <c r="F22" s="375">
        <v>25.42</v>
      </c>
      <c r="G22" s="374">
        <v>0.28999999999999998</v>
      </c>
      <c r="H22" s="376">
        <v>13.63</v>
      </c>
      <c r="I22" s="376">
        <v>2.02</v>
      </c>
      <c r="J22" s="376">
        <v>1.77</v>
      </c>
      <c r="K22" s="375">
        <v>20.73</v>
      </c>
      <c r="L22" s="374">
        <v>0.27</v>
      </c>
      <c r="M22" s="376">
        <v>14.32</v>
      </c>
      <c r="N22" s="376">
        <v>2.04</v>
      </c>
      <c r="O22" s="376">
        <v>1.59</v>
      </c>
      <c r="P22" s="375">
        <v>22.9</v>
      </c>
    </row>
    <row r="23" spans="1:16">
      <c r="A23" s="100" t="s">
        <v>441</v>
      </c>
      <c r="B23" s="374">
        <v>0.48</v>
      </c>
      <c r="C23" s="376">
        <v>21.31</v>
      </c>
      <c r="D23" s="376">
        <v>2.15</v>
      </c>
      <c r="E23" s="376">
        <v>1.61</v>
      </c>
      <c r="F23" s="375">
        <v>26.52</v>
      </c>
      <c r="G23" s="374">
        <v>0.49</v>
      </c>
      <c r="H23" s="376">
        <v>18.8</v>
      </c>
      <c r="I23" s="376">
        <v>2.2000000000000002</v>
      </c>
      <c r="J23" s="376">
        <v>1.8</v>
      </c>
      <c r="K23" s="375">
        <v>21.14</v>
      </c>
      <c r="L23" s="374">
        <v>0.49</v>
      </c>
      <c r="M23" s="376">
        <v>19.95</v>
      </c>
      <c r="N23" s="376">
        <v>2.17</v>
      </c>
      <c r="O23" s="376">
        <v>1.71</v>
      </c>
      <c r="P23" s="375">
        <v>23.62</v>
      </c>
    </row>
    <row r="24" spans="1:16">
      <c r="A24" s="100" t="s">
        <v>442</v>
      </c>
      <c r="B24" s="374">
        <v>0.32</v>
      </c>
      <c r="C24" s="376">
        <v>21.32</v>
      </c>
      <c r="D24" s="376">
        <v>1.9</v>
      </c>
      <c r="E24" s="376">
        <v>1.63</v>
      </c>
      <c r="F24" s="375">
        <v>28.87</v>
      </c>
      <c r="G24" s="374">
        <v>0.32</v>
      </c>
      <c r="H24" s="376">
        <v>17.05</v>
      </c>
      <c r="I24" s="376">
        <v>1.76</v>
      </c>
      <c r="J24" s="376">
        <v>1.84</v>
      </c>
      <c r="K24" s="375">
        <v>23.79</v>
      </c>
      <c r="L24" s="374">
        <v>0.32</v>
      </c>
      <c r="M24" s="376">
        <v>19.03</v>
      </c>
      <c r="N24" s="376">
        <v>1.82</v>
      </c>
      <c r="O24" s="376">
        <v>1.74</v>
      </c>
      <c r="P24" s="375">
        <v>26.17</v>
      </c>
    </row>
    <row r="25" spans="1:16">
      <c r="A25" s="100" t="s">
        <v>443</v>
      </c>
      <c r="B25" s="374">
        <v>0.4</v>
      </c>
      <c r="C25" s="376">
        <v>19.14</v>
      </c>
      <c r="D25" s="376">
        <v>2.29</v>
      </c>
      <c r="E25" s="376">
        <v>1.29</v>
      </c>
      <c r="F25" s="375">
        <v>29.02</v>
      </c>
      <c r="G25" s="374">
        <v>0.45</v>
      </c>
      <c r="H25" s="376">
        <v>17.260000000000002</v>
      </c>
      <c r="I25" s="376">
        <v>2.4300000000000002</v>
      </c>
      <c r="J25" s="376">
        <v>1.28</v>
      </c>
      <c r="K25" s="375">
        <v>23.69</v>
      </c>
      <c r="L25" s="374">
        <v>0.43</v>
      </c>
      <c r="M25" s="376">
        <v>18.14</v>
      </c>
      <c r="N25" s="376">
        <v>2.36</v>
      </c>
      <c r="O25" s="376">
        <v>1.28</v>
      </c>
      <c r="P25" s="375">
        <v>26.18</v>
      </c>
    </row>
    <row r="26" spans="1:16">
      <c r="A26" s="100" t="s">
        <v>271</v>
      </c>
      <c r="B26" s="380">
        <v>0.47</v>
      </c>
      <c r="C26" s="381">
        <v>24.83</v>
      </c>
      <c r="D26" s="381">
        <v>2.23</v>
      </c>
      <c r="E26" s="381">
        <v>2.0499999999999998</v>
      </c>
      <c r="F26" s="382">
        <v>22.73</v>
      </c>
      <c r="G26" s="380">
        <v>0.51</v>
      </c>
      <c r="H26" s="381">
        <v>21.51</v>
      </c>
      <c r="I26" s="381">
        <v>2.11</v>
      </c>
      <c r="J26" s="381">
        <v>2.31</v>
      </c>
      <c r="K26" s="382">
        <v>19.21</v>
      </c>
      <c r="L26" s="380">
        <v>0.49</v>
      </c>
      <c r="M26" s="381">
        <v>23.04</v>
      </c>
      <c r="N26" s="381">
        <v>2.16</v>
      </c>
      <c r="O26" s="381">
        <v>2.19</v>
      </c>
      <c r="P26" s="382">
        <v>20.84</v>
      </c>
    </row>
    <row r="27" spans="1:16">
      <c r="A27" s="31" t="s">
        <v>672</v>
      </c>
    </row>
    <row r="28" spans="1:16">
      <c r="A28" s="31" t="s">
        <v>673</v>
      </c>
    </row>
    <row r="29" spans="1:16">
      <c r="A29" s="31" t="s">
        <v>674</v>
      </c>
    </row>
    <row r="30" spans="1:16">
      <c r="A30" s="31" t="s">
        <v>675</v>
      </c>
    </row>
    <row r="31" spans="1:16" ht="17.25">
      <c r="A31" s="49" t="s">
        <v>681</v>
      </c>
    </row>
    <row r="32" spans="1:16" ht="17.25">
      <c r="A32" s="117" t="s">
        <v>682</v>
      </c>
    </row>
    <row r="33" spans="1:16" s="30" customFormat="1" ht="45">
      <c r="A33" s="292" t="s">
        <v>265</v>
      </c>
      <c r="B33" s="279" t="s">
        <v>900</v>
      </c>
      <c r="C33" s="280" t="s">
        <v>930</v>
      </c>
      <c r="D33" s="280" t="s">
        <v>902</v>
      </c>
      <c r="E33" s="280" t="s">
        <v>912</v>
      </c>
      <c r="F33" s="281" t="s">
        <v>903</v>
      </c>
      <c r="G33" s="279" t="s">
        <v>904</v>
      </c>
      <c r="H33" s="280" t="s">
        <v>905</v>
      </c>
      <c r="I33" s="280" t="s">
        <v>906</v>
      </c>
      <c r="J33" s="280" t="s">
        <v>913</v>
      </c>
      <c r="K33" s="281" t="s">
        <v>907</v>
      </c>
      <c r="L33" s="279" t="s">
        <v>908</v>
      </c>
      <c r="M33" s="280" t="s">
        <v>909</v>
      </c>
      <c r="N33" s="280" t="s">
        <v>910</v>
      </c>
      <c r="O33" s="280" t="s">
        <v>914</v>
      </c>
      <c r="P33" s="281" t="s">
        <v>911</v>
      </c>
    </row>
    <row r="34" spans="1:16" s="27" customFormat="1">
      <c r="A34" s="61" t="s">
        <v>423</v>
      </c>
      <c r="B34" s="374">
        <v>2.48</v>
      </c>
      <c r="C34" s="376">
        <v>25.55</v>
      </c>
      <c r="D34" s="376">
        <v>3.9</v>
      </c>
      <c r="E34" s="376">
        <v>2.82</v>
      </c>
      <c r="F34" s="375">
        <v>27.35</v>
      </c>
      <c r="G34" s="374">
        <v>2.42</v>
      </c>
      <c r="H34" s="376">
        <v>22.76</v>
      </c>
      <c r="I34" s="376">
        <v>3.5</v>
      </c>
      <c r="J34" s="376">
        <v>3.25</v>
      </c>
      <c r="K34" s="375">
        <v>24.15</v>
      </c>
      <c r="L34" s="376">
        <v>2.4500000000000002</v>
      </c>
      <c r="M34" s="376">
        <v>24.03</v>
      </c>
      <c r="N34" s="376">
        <v>3.68</v>
      </c>
      <c r="O34" s="376">
        <v>3.05</v>
      </c>
      <c r="P34" s="376">
        <v>25.59</v>
      </c>
    </row>
    <row r="35" spans="1:16" s="27" customFormat="1">
      <c r="A35" s="61" t="s">
        <v>424</v>
      </c>
      <c r="B35" s="374">
        <v>2.0499999999999998</v>
      </c>
      <c r="C35" s="376">
        <v>26.52</v>
      </c>
      <c r="D35" s="376">
        <v>2.97</v>
      </c>
      <c r="E35" s="376">
        <v>2.81</v>
      </c>
      <c r="F35" s="375">
        <v>28.01</v>
      </c>
      <c r="G35" s="374">
        <v>2.2599999999999998</v>
      </c>
      <c r="H35" s="376">
        <v>22.95</v>
      </c>
      <c r="I35" s="376">
        <v>2.82</v>
      </c>
      <c r="J35" s="376">
        <v>3.17</v>
      </c>
      <c r="K35" s="375">
        <v>23.9</v>
      </c>
      <c r="L35" s="376">
        <v>2.17</v>
      </c>
      <c r="M35" s="376">
        <v>24.6</v>
      </c>
      <c r="N35" s="376">
        <v>2.89</v>
      </c>
      <c r="O35" s="376">
        <v>3</v>
      </c>
      <c r="P35" s="376">
        <v>25.8</v>
      </c>
    </row>
    <row r="36" spans="1:16" s="27" customFormat="1">
      <c r="A36" s="61" t="s">
        <v>425</v>
      </c>
      <c r="B36" s="374">
        <v>1.93</v>
      </c>
      <c r="C36" s="376">
        <v>24.19</v>
      </c>
      <c r="D36" s="376">
        <v>3.42</v>
      </c>
      <c r="E36" s="376">
        <v>1.37</v>
      </c>
      <c r="F36" s="375">
        <v>25.97</v>
      </c>
      <c r="G36" s="374">
        <v>2.04</v>
      </c>
      <c r="H36" s="376">
        <v>21.32</v>
      </c>
      <c r="I36" s="376">
        <v>3.3</v>
      </c>
      <c r="J36" s="376">
        <v>1.51</v>
      </c>
      <c r="K36" s="375">
        <v>23.13</v>
      </c>
      <c r="L36" s="376">
        <v>1.98</v>
      </c>
      <c r="M36" s="376">
        <v>22.65</v>
      </c>
      <c r="N36" s="376">
        <v>3.35</v>
      </c>
      <c r="O36" s="376">
        <v>1.44</v>
      </c>
      <c r="P36" s="376">
        <v>24.46</v>
      </c>
    </row>
    <row r="37" spans="1:16" s="27" customFormat="1">
      <c r="A37" s="61" t="s">
        <v>426</v>
      </c>
      <c r="B37" s="374">
        <v>0.85</v>
      </c>
      <c r="C37" s="376">
        <v>22.91</v>
      </c>
      <c r="D37" s="376">
        <v>2.75</v>
      </c>
      <c r="E37" s="376">
        <v>1.34</v>
      </c>
      <c r="F37" s="375">
        <v>27.38</v>
      </c>
      <c r="G37" s="374">
        <v>0.73</v>
      </c>
      <c r="H37" s="376">
        <v>19.600000000000001</v>
      </c>
      <c r="I37" s="376">
        <v>2.6</v>
      </c>
      <c r="J37" s="376">
        <v>1.46</v>
      </c>
      <c r="K37" s="375">
        <v>23.75</v>
      </c>
      <c r="L37" s="376">
        <v>0.78</v>
      </c>
      <c r="M37" s="376">
        <v>21.15</v>
      </c>
      <c r="N37" s="376">
        <v>2.66</v>
      </c>
      <c r="O37" s="376">
        <v>1.4</v>
      </c>
      <c r="P37" s="376">
        <v>25.45</v>
      </c>
    </row>
    <row r="38" spans="1:16" s="27" customFormat="1">
      <c r="A38" s="61" t="s">
        <v>427</v>
      </c>
      <c r="B38" s="374">
        <v>1.02</v>
      </c>
      <c r="C38" s="376">
        <v>21.29</v>
      </c>
      <c r="D38" s="376">
        <v>2.58</v>
      </c>
      <c r="E38" s="376">
        <v>1.65</v>
      </c>
      <c r="F38" s="375">
        <v>27.96</v>
      </c>
      <c r="G38" s="374">
        <v>1.08</v>
      </c>
      <c r="H38" s="376">
        <v>18.489999999999998</v>
      </c>
      <c r="I38" s="376">
        <v>2.42</v>
      </c>
      <c r="J38" s="376">
        <v>1.93</v>
      </c>
      <c r="K38" s="375">
        <v>24.04</v>
      </c>
      <c r="L38" s="376">
        <v>1.05</v>
      </c>
      <c r="M38" s="376">
        <v>19.82</v>
      </c>
      <c r="N38" s="376">
        <v>2.5</v>
      </c>
      <c r="O38" s="376">
        <v>1.79</v>
      </c>
      <c r="P38" s="376">
        <v>25.91</v>
      </c>
    </row>
    <row r="39" spans="1:16" s="27" customFormat="1">
      <c r="A39" s="61" t="s">
        <v>428</v>
      </c>
      <c r="B39" s="374">
        <v>1.49</v>
      </c>
      <c r="C39" s="376">
        <v>20.66</v>
      </c>
      <c r="D39" s="376">
        <v>2.36</v>
      </c>
      <c r="E39" s="376">
        <v>1.92</v>
      </c>
      <c r="F39" s="375">
        <v>30.45</v>
      </c>
      <c r="G39" s="374">
        <v>1.36</v>
      </c>
      <c r="H39" s="376">
        <v>18.489999999999998</v>
      </c>
      <c r="I39" s="376">
        <v>2.2000000000000002</v>
      </c>
      <c r="J39" s="376">
        <v>1.95</v>
      </c>
      <c r="K39" s="375">
        <v>26.4</v>
      </c>
      <c r="L39" s="376">
        <v>1.42</v>
      </c>
      <c r="M39" s="376">
        <v>19.53</v>
      </c>
      <c r="N39" s="376">
        <v>2.27</v>
      </c>
      <c r="O39" s="376">
        <v>1.93</v>
      </c>
      <c r="P39" s="376">
        <v>28.34</v>
      </c>
    </row>
    <row r="40" spans="1:16" s="27" customFormat="1">
      <c r="A40" s="61" t="s">
        <v>429</v>
      </c>
      <c r="B40" s="374">
        <v>2.86</v>
      </c>
      <c r="C40" s="376">
        <v>21.96</v>
      </c>
      <c r="D40" s="376">
        <v>2.73</v>
      </c>
      <c r="E40" s="376">
        <v>2.35</v>
      </c>
      <c r="F40" s="375">
        <v>29.58</v>
      </c>
      <c r="G40" s="374">
        <v>2.67</v>
      </c>
      <c r="H40" s="376">
        <v>19.14</v>
      </c>
      <c r="I40" s="376">
        <v>2.59</v>
      </c>
      <c r="J40" s="376">
        <v>2.5299999999999998</v>
      </c>
      <c r="K40" s="375">
        <v>25.99</v>
      </c>
      <c r="L40" s="376">
        <v>2.76</v>
      </c>
      <c r="M40" s="376">
        <v>20.47</v>
      </c>
      <c r="N40" s="376">
        <v>2.65</v>
      </c>
      <c r="O40" s="376">
        <v>2.44</v>
      </c>
      <c r="P40" s="376">
        <v>27.67</v>
      </c>
    </row>
    <row r="41" spans="1:16" s="27" customFormat="1">
      <c r="A41" s="61" t="s">
        <v>430</v>
      </c>
      <c r="B41" s="374">
        <v>2.88</v>
      </c>
      <c r="C41" s="376">
        <v>19.96</v>
      </c>
      <c r="D41" s="376">
        <v>2.56</v>
      </c>
      <c r="E41" s="376">
        <v>1.42</v>
      </c>
      <c r="F41" s="375">
        <v>28.35</v>
      </c>
      <c r="G41" s="374">
        <v>2.83</v>
      </c>
      <c r="H41" s="376">
        <v>17.32</v>
      </c>
      <c r="I41" s="376">
        <v>2.6</v>
      </c>
      <c r="J41" s="376">
        <v>1.38</v>
      </c>
      <c r="K41" s="375">
        <v>24.72</v>
      </c>
      <c r="L41" s="376">
        <v>2.85</v>
      </c>
      <c r="M41" s="376">
        <v>18.579999999999998</v>
      </c>
      <c r="N41" s="376">
        <v>2.57</v>
      </c>
      <c r="O41" s="376">
        <v>1.38</v>
      </c>
      <c r="P41" s="376">
        <v>26.42</v>
      </c>
    </row>
    <row r="42" spans="1:16" s="27" customFormat="1">
      <c r="A42" s="61" t="s">
        <v>431</v>
      </c>
      <c r="B42" s="374">
        <v>1.54</v>
      </c>
      <c r="C42" s="376">
        <v>22.77</v>
      </c>
      <c r="D42" s="376">
        <v>2.15</v>
      </c>
      <c r="E42" s="376">
        <v>1.41</v>
      </c>
      <c r="F42" s="375">
        <v>27.62</v>
      </c>
      <c r="G42" s="374">
        <v>1.52</v>
      </c>
      <c r="H42" s="376">
        <v>20.38</v>
      </c>
      <c r="I42" s="376">
        <v>2.1800000000000002</v>
      </c>
      <c r="J42" s="376">
        <v>1.54</v>
      </c>
      <c r="K42" s="375">
        <v>23.85</v>
      </c>
      <c r="L42" s="376">
        <v>1.53</v>
      </c>
      <c r="M42" s="376">
        <v>21.52</v>
      </c>
      <c r="N42" s="376">
        <v>2.17</v>
      </c>
      <c r="O42" s="376">
        <v>1.47</v>
      </c>
      <c r="P42" s="376">
        <v>25.64</v>
      </c>
    </row>
    <row r="43" spans="1:16" s="27" customFormat="1">
      <c r="A43" s="61" t="s">
        <v>432</v>
      </c>
      <c r="B43" s="374">
        <v>1.79</v>
      </c>
      <c r="C43" s="376">
        <v>23.92</v>
      </c>
      <c r="D43" s="376">
        <v>3.03</v>
      </c>
      <c r="E43" s="376">
        <v>2.42</v>
      </c>
      <c r="F43" s="375">
        <v>28.69</v>
      </c>
      <c r="G43" s="374">
        <v>1.77</v>
      </c>
      <c r="H43" s="376">
        <v>21.03</v>
      </c>
      <c r="I43" s="376">
        <v>2.82</v>
      </c>
      <c r="J43" s="376">
        <v>2.7</v>
      </c>
      <c r="K43" s="375">
        <v>25.31</v>
      </c>
      <c r="L43" s="376">
        <v>1.78</v>
      </c>
      <c r="M43" s="376">
        <v>22.35</v>
      </c>
      <c r="N43" s="376">
        <v>2.92</v>
      </c>
      <c r="O43" s="376">
        <v>2.57</v>
      </c>
      <c r="P43" s="376">
        <v>26.87</v>
      </c>
    </row>
    <row r="44" spans="1:16" s="27" customFormat="1">
      <c r="A44" s="61" t="s">
        <v>433</v>
      </c>
      <c r="B44" s="374">
        <v>2.58</v>
      </c>
      <c r="C44" s="376">
        <v>21.34</v>
      </c>
      <c r="D44" s="376">
        <v>2.48</v>
      </c>
      <c r="E44" s="376">
        <v>2.2999999999999998</v>
      </c>
      <c r="F44" s="375">
        <v>24.73</v>
      </c>
      <c r="G44" s="374">
        <v>2.57</v>
      </c>
      <c r="H44" s="376">
        <v>18.57</v>
      </c>
      <c r="I44" s="376">
        <v>2.46</v>
      </c>
      <c r="J44" s="376">
        <v>2.52</v>
      </c>
      <c r="K44" s="375">
        <v>22</v>
      </c>
      <c r="L44" s="376">
        <v>2.58</v>
      </c>
      <c r="M44" s="376">
        <v>19.87</v>
      </c>
      <c r="N44" s="376">
        <v>2.4700000000000002</v>
      </c>
      <c r="O44" s="376">
        <v>2.41</v>
      </c>
      <c r="P44" s="376">
        <v>23.3</v>
      </c>
    </row>
    <row r="45" spans="1:16" s="27" customFormat="1">
      <c r="A45" s="61" t="s">
        <v>434</v>
      </c>
      <c r="B45" s="374">
        <v>1.76</v>
      </c>
      <c r="C45" s="376">
        <v>19.850000000000001</v>
      </c>
      <c r="D45" s="376">
        <v>2.59</v>
      </c>
      <c r="E45" s="376">
        <v>3.56</v>
      </c>
      <c r="F45" s="375">
        <v>26.73</v>
      </c>
      <c r="G45" s="374">
        <v>1.72</v>
      </c>
      <c r="H45" s="376">
        <v>17.34</v>
      </c>
      <c r="I45" s="376">
        <v>2.5499999999999998</v>
      </c>
      <c r="J45" s="376">
        <v>4.03</v>
      </c>
      <c r="K45" s="375">
        <v>23.29</v>
      </c>
      <c r="L45" s="376">
        <v>1.74</v>
      </c>
      <c r="M45" s="376">
        <v>18.52</v>
      </c>
      <c r="N45" s="376">
        <v>2.57</v>
      </c>
      <c r="O45" s="376">
        <v>3.81</v>
      </c>
      <c r="P45" s="376">
        <v>24.89</v>
      </c>
    </row>
    <row r="46" spans="1:16" s="27" customFormat="1">
      <c r="A46" s="61" t="s">
        <v>435</v>
      </c>
      <c r="B46" s="374">
        <v>1.51</v>
      </c>
      <c r="C46" s="376">
        <v>17.7</v>
      </c>
      <c r="D46" s="376">
        <v>2.34</v>
      </c>
      <c r="E46" s="376">
        <v>1.43</v>
      </c>
      <c r="F46" s="375">
        <v>26.69</v>
      </c>
      <c r="G46" s="374">
        <v>1.7</v>
      </c>
      <c r="H46" s="376">
        <v>16.38</v>
      </c>
      <c r="I46" s="376">
        <v>2.56</v>
      </c>
      <c r="J46" s="376">
        <v>1.68</v>
      </c>
      <c r="K46" s="375">
        <v>23.35</v>
      </c>
      <c r="L46" s="376">
        <v>1.62</v>
      </c>
      <c r="M46" s="376">
        <v>17</v>
      </c>
      <c r="N46" s="376">
        <v>2.4500000000000002</v>
      </c>
      <c r="O46" s="376">
        <v>1.56</v>
      </c>
      <c r="P46" s="376">
        <v>24.92</v>
      </c>
    </row>
    <row r="47" spans="1:16" s="27" customFormat="1">
      <c r="A47" s="61" t="s">
        <v>436</v>
      </c>
      <c r="B47" s="374">
        <v>1.53</v>
      </c>
      <c r="C47" s="376">
        <v>22.74</v>
      </c>
      <c r="D47" s="376">
        <v>2.33</v>
      </c>
      <c r="E47" s="376">
        <v>1.42</v>
      </c>
      <c r="F47" s="375">
        <v>24.4</v>
      </c>
      <c r="G47" s="374">
        <v>1.32</v>
      </c>
      <c r="H47" s="376">
        <v>20.059999999999999</v>
      </c>
      <c r="I47" s="376">
        <v>2.38</v>
      </c>
      <c r="J47" s="376">
        <v>1.52</v>
      </c>
      <c r="K47" s="375">
        <v>21.4</v>
      </c>
      <c r="L47" s="376">
        <v>1.42</v>
      </c>
      <c r="M47" s="376">
        <v>21.31</v>
      </c>
      <c r="N47" s="376">
        <v>2.35</v>
      </c>
      <c r="O47" s="376">
        <v>1.46</v>
      </c>
      <c r="P47" s="376">
        <v>22.81</v>
      </c>
    </row>
    <row r="48" spans="1:16" s="27" customFormat="1">
      <c r="A48" s="61" t="s">
        <v>437</v>
      </c>
      <c r="B48" s="374">
        <v>1.22</v>
      </c>
      <c r="C48" s="376">
        <v>22.71</v>
      </c>
      <c r="D48" s="376">
        <v>2.99</v>
      </c>
      <c r="E48" s="376">
        <v>1.65</v>
      </c>
      <c r="F48" s="375">
        <v>27.29</v>
      </c>
      <c r="G48" s="374">
        <v>1.18</v>
      </c>
      <c r="H48" s="376">
        <v>20.2</v>
      </c>
      <c r="I48" s="376">
        <v>2.98</v>
      </c>
      <c r="J48" s="376">
        <v>1.8</v>
      </c>
      <c r="K48" s="375">
        <v>24.41</v>
      </c>
      <c r="L48" s="376">
        <v>1.19</v>
      </c>
      <c r="M48" s="376">
        <v>21.38</v>
      </c>
      <c r="N48" s="376">
        <v>2.98</v>
      </c>
      <c r="O48" s="376">
        <v>1.72</v>
      </c>
      <c r="P48" s="376">
        <v>25.76</v>
      </c>
    </row>
    <row r="49" spans="1:16" s="27" customFormat="1">
      <c r="A49" s="61" t="s">
        <v>438</v>
      </c>
      <c r="B49" s="374">
        <v>1.42</v>
      </c>
      <c r="C49" s="376">
        <v>18.77</v>
      </c>
      <c r="D49" s="376">
        <v>2.94</v>
      </c>
      <c r="E49" s="376">
        <v>1.54</v>
      </c>
      <c r="F49" s="375">
        <v>29.09</v>
      </c>
      <c r="G49" s="374">
        <v>1.39</v>
      </c>
      <c r="H49" s="376">
        <v>16.5</v>
      </c>
      <c r="I49" s="376">
        <v>3.03</v>
      </c>
      <c r="J49" s="376">
        <v>1.52</v>
      </c>
      <c r="K49" s="375">
        <v>24.92</v>
      </c>
      <c r="L49" s="376">
        <v>1.41</v>
      </c>
      <c r="M49" s="376">
        <v>17.57</v>
      </c>
      <c r="N49" s="376">
        <v>2.98</v>
      </c>
      <c r="O49" s="376">
        <v>1.53</v>
      </c>
      <c r="P49" s="376">
        <v>26.89</v>
      </c>
    </row>
    <row r="50" spans="1:16" s="27" customFormat="1">
      <c r="A50" s="61" t="s">
        <v>439</v>
      </c>
      <c r="B50" s="374">
        <v>1.58</v>
      </c>
      <c r="C50" s="376">
        <v>24.49</v>
      </c>
      <c r="D50" s="376">
        <v>3.57</v>
      </c>
      <c r="E50" s="376">
        <v>1.06</v>
      </c>
      <c r="F50" s="375">
        <v>29.12</v>
      </c>
      <c r="G50" s="374">
        <v>1.78</v>
      </c>
      <c r="H50" s="376">
        <v>22.32</v>
      </c>
      <c r="I50" s="376">
        <v>3.47</v>
      </c>
      <c r="J50" s="376">
        <v>1.1200000000000001</v>
      </c>
      <c r="K50" s="375">
        <v>25.32</v>
      </c>
      <c r="L50" s="376">
        <v>1.69</v>
      </c>
      <c r="M50" s="376">
        <v>23.34</v>
      </c>
      <c r="N50" s="376">
        <v>3.52</v>
      </c>
      <c r="O50" s="376">
        <v>1.0900000000000001</v>
      </c>
      <c r="P50" s="376">
        <v>27.1</v>
      </c>
    </row>
    <row r="51" spans="1:16" s="27" customFormat="1">
      <c r="A51" s="61" t="s">
        <v>440</v>
      </c>
      <c r="B51" s="374">
        <v>1.68</v>
      </c>
      <c r="C51" s="376">
        <v>17.28</v>
      </c>
      <c r="D51" s="376">
        <v>2.9</v>
      </c>
      <c r="E51" s="376">
        <v>1.4</v>
      </c>
      <c r="F51" s="375">
        <v>30.08</v>
      </c>
      <c r="G51" s="374">
        <v>1.47</v>
      </c>
      <c r="H51" s="376">
        <v>15.34</v>
      </c>
      <c r="I51" s="376">
        <v>2.89</v>
      </c>
      <c r="J51" s="376">
        <v>1.6</v>
      </c>
      <c r="K51" s="375">
        <v>25.52</v>
      </c>
      <c r="L51" s="376">
        <v>1.57</v>
      </c>
      <c r="M51" s="376">
        <v>16.239999999999998</v>
      </c>
      <c r="N51" s="376">
        <v>2.9</v>
      </c>
      <c r="O51" s="376">
        <v>1.5</v>
      </c>
      <c r="P51" s="376">
        <v>27.66</v>
      </c>
    </row>
    <row r="52" spans="1:16" s="27" customFormat="1">
      <c r="A52" s="61" t="s">
        <v>441</v>
      </c>
      <c r="B52" s="374">
        <v>2.15</v>
      </c>
      <c r="C52" s="376">
        <v>18.260000000000002</v>
      </c>
      <c r="D52" s="376">
        <v>3.17</v>
      </c>
      <c r="E52" s="376">
        <v>2.69</v>
      </c>
      <c r="F52" s="375">
        <v>31.19</v>
      </c>
      <c r="G52" s="374">
        <v>2.13</v>
      </c>
      <c r="H52" s="376">
        <v>16.89</v>
      </c>
      <c r="I52" s="376">
        <v>3.09</v>
      </c>
      <c r="J52" s="376">
        <v>3.17</v>
      </c>
      <c r="K52" s="375">
        <v>27</v>
      </c>
      <c r="L52" s="376">
        <v>2.14</v>
      </c>
      <c r="M52" s="376">
        <v>17.53</v>
      </c>
      <c r="N52" s="376">
        <v>3.13</v>
      </c>
      <c r="O52" s="376">
        <v>2.94</v>
      </c>
      <c r="P52" s="376">
        <v>28.98</v>
      </c>
    </row>
    <row r="53" spans="1:16" s="27" customFormat="1">
      <c r="A53" s="61" t="s">
        <v>442</v>
      </c>
      <c r="B53" s="374">
        <v>2.41</v>
      </c>
      <c r="C53" s="376">
        <v>20.04</v>
      </c>
      <c r="D53" s="376">
        <v>2.46</v>
      </c>
      <c r="E53" s="376">
        <v>2.13</v>
      </c>
      <c r="F53" s="375">
        <v>32.06</v>
      </c>
      <c r="G53" s="374">
        <v>2.25</v>
      </c>
      <c r="H53" s="376">
        <v>17.54</v>
      </c>
      <c r="I53" s="376">
        <v>2.5499999999999998</v>
      </c>
      <c r="J53" s="376">
        <v>2.2000000000000002</v>
      </c>
      <c r="K53" s="375">
        <v>26.22</v>
      </c>
      <c r="L53" s="376">
        <v>2.33</v>
      </c>
      <c r="M53" s="376">
        <v>18.73</v>
      </c>
      <c r="N53" s="376">
        <v>2.5</v>
      </c>
      <c r="O53" s="376">
        <v>2.16</v>
      </c>
      <c r="P53" s="376">
        <v>29.01</v>
      </c>
    </row>
    <row r="54" spans="1:16" s="27" customFormat="1">
      <c r="A54" s="61" t="s">
        <v>443</v>
      </c>
      <c r="B54" s="374">
        <v>2.12</v>
      </c>
      <c r="C54" s="376">
        <v>17.66</v>
      </c>
      <c r="D54" s="376">
        <v>2.87</v>
      </c>
      <c r="E54" s="376">
        <v>1</v>
      </c>
      <c r="F54" s="375">
        <v>30.23</v>
      </c>
      <c r="G54" s="374">
        <v>2.27</v>
      </c>
      <c r="H54" s="376">
        <v>15.9</v>
      </c>
      <c r="I54" s="376">
        <v>3.02</v>
      </c>
      <c r="J54" s="376">
        <v>1.06</v>
      </c>
      <c r="K54" s="375">
        <v>25.7</v>
      </c>
      <c r="L54" s="376">
        <v>2.2000000000000002</v>
      </c>
      <c r="M54" s="376">
        <v>16.72</v>
      </c>
      <c r="N54" s="376">
        <v>2.95</v>
      </c>
      <c r="O54" s="376">
        <v>1.03</v>
      </c>
      <c r="P54" s="376">
        <v>27.83</v>
      </c>
    </row>
    <row r="55" spans="1:16" s="27" customFormat="1">
      <c r="A55" s="61" t="s">
        <v>271</v>
      </c>
      <c r="B55" s="380">
        <v>1.89</v>
      </c>
      <c r="C55" s="381">
        <v>22.35</v>
      </c>
      <c r="D55" s="381">
        <v>2.99</v>
      </c>
      <c r="E55" s="381">
        <v>2.35</v>
      </c>
      <c r="F55" s="382">
        <v>27.77</v>
      </c>
      <c r="G55" s="380">
        <v>1.87</v>
      </c>
      <c r="H55" s="381">
        <v>19.760000000000002</v>
      </c>
      <c r="I55" s="381">
        <v>2.87</v>
      </c>
      <c r="J55" s="381">
        <v>2.63</v>
      </c>
      <c r="K55" s="382">
        <v>24.21</v>
      </c>
      <c r="L55" s="376">
        <v>1.88</v>
      </c>
      <c r="M55" s="376">
        <v>20.96</v>
      </c>
      <c r="N55" s="376">
        <v>2.93</v>
      </c>
      <c r="O55" s="376">
        <v>2.4900000000000002</v>
      </c>
      <c r="P55" s="376">
        <v>25.87</v>
      </c>
    </row>
    <row r="56" spans="1:16">
      <c r="A56" s="31" t="s">
        <v>672</v>
      </c>
    </row>
    <row r="57" spans="1:16">
      <c r="A57" s="31" t="s">
        <v>673</v>
      </c>
    </row>
    <row r="58" spans="1:16">
      <c r="A58" s="31" t="s">
        <v>674</v>
      </c>
    </row>
    <row r="59" spans="1:16">
      <c r="A59" s="31" t="s">
        <v>675</v>
      </c>
    </row>
  </sheetData>
  <pageMargins left="0.7" right="0.7" top="0.75" bottom="0.75" header="0.3" footer="0.3"/>
  <drawing r:id="rId1"/>
  <tableParts count="2">
    <tablePart r:id="rId2"/>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BCDE0-1C06-48DF-B120-0F35F3569E4C}">
  <dimension ref="A1:P18"/>
  <sheetViews>
    <sheetView zoomScaleNormal="100" workbookViewId="0"/>
  </sheetViews>
  <sheetFormatPr defaultColWidth="9.33203125" defaultRowHeight="13.5"/>
  <cols>
    <col min="1" max="1" width="22.83203125" style="25" customWidth="1"/>
    <col min="2" max="2" width="18" style="25" bestFit="1" customWidth="1"/>
    <col min="3" max="3" width="16.5" style="25" bestFit="1" customWidth="1"/>
    <col min="4" max="4" width="17.83203125" style="25" bestFit="1" customWidth="1"/>
    <col min="5" max="5" width="37.1640625" style="25" bestFit="1" customWidth="1"/>
    <col min="6" max="6" width="20.1640625" style="25" customWidth="1"/>
    <col min="7" max="7" width="18" style="25" bestFit="1" customWidth="1"/>
    <col min="8" max="8" width="16.5" style="25" bestFit="1" customWidth="1"/>
    <col min="9" max="9" width="17.83203125" style="25" bestFit="1" customWidth="1"/>
    <col min="10" max="10" width="37.1640625" style="25" bestFit="1" customWidth="1"/>
    <col min="11" max="11" width="18.5" style="25" customWidth="1"/>
    <col min="12" max="12" width="18" style="25" bestFit="1" customWidth="1"/>
    <col min="13" max="13" width="16.5" style="25" bestFit="1" customWidth="1"/>
    <col min="14" max="14" width="17.83203125" style="25" bestFit="1" customWidth="1"/>
    <col min="15" max="15" width="37.1640625" style="25" bestFit="1" customWidth="1"/>
    <col min="16" max="16" width="19.33203125" style="25" customWidth="1"/>
    <col min="17" max="16384" width="9.33203125" style="25"/>
  </cols>
  <sheetData>
    <row r="1" spans="1:16">
      <c r="A1" s="77" t="s">
        <v>683</v>
      </c>
    </row>
    <row r="2" spans="1:16" ht="17.25">
      <c r="A2" s="49" t="s">
        <v>684</v>
      </c>
    </row>
    <row r="3" spans="1:16" ht="17.25">
      <c r="A3" s="117" t="s">
        <v>685</v>
      </c>
    </row>
    <row r="4" spans="1:16" s="105" customFormat="1" ht="45">
      <c r="A4" s="292" t="s">
        <v>291</v>
      </c>
      <c r="B4" s="279" t="s">
        <v>900</v>
      </c>
      <c r="C4" s="280" t="s">
        <v>901</v>
      </c>
      <c r="D4" s="280" t="s">
        <v>902</v>
      </c>
      <c r="E4" s="280" t="s">
        <v>912</v>
      </c>
      <c r="F4" s="281" t="s">
        <v>903</v>
      </c>
      <c r="G4" s="279" t="s">
        <v>904</v>
      </c>
      <c r="H4" s="280" t="s">
        <v>905</v>
      </c>
      <c r="I4" s="280" t="s">
        <v>906</v>
      </c>
      <c r="J4" s="280" t="s">
        <v>913</v>
      </c>
      <c r="K4" s="281" t="s">
        <v>907</v>
      </c>
      <c r="L4" s="279" t="s">
        <v>908</v>
      </c>
      <c r="M4" s="280" t="s">
        <v>909</v>
      </c>
      <c r="N4" s="280" t="s">
        <v>910</v>
      </c>
      <c r="O4" s="280" t="s">
        <v>914</v>
      </c>
      <c r="P4" s="281" t="s">
        <v>911</v>
      </c>
    </row>
    <row r="5" spans="1:16" s="27" customFormat="1">
      <c r="A5" s="61" t="s">
        <v>269</v>
      </c>
      <c r="B5" s="374">
        <v>0.49</v>
      </c>
      <c r="C5" s="376">
        <v>23.2</v>
      </c>
      <c r="D5" s="376">
        <v>2.2200000000000002</v>
      </c>
      <c r="E5" s="376">
        <v>2.09</v>
      </c>
      <c r="F5" s="375">
        <v>22.83</v>
      </c>
      <c r="G5" s="374">
        <v>0.56000000000000005</v>
      </c>
      <c r="H5" s="376">
        <v>20.010000000000002</v>
      </c>
      <c r="I5" s="376">
        <v>2.17</v>
      </c>
      <c r="J5" s="376">
        <v>2.35</v>
      </c>
      <c r="K5" s="375">
        <v>19.14</v>
      </c>
      <c r="L5" s="376">
        <v>0.53</v>
      </c>
      <c r="M5" s="376">
        <v>21.48</v>
      </c>
      <c r="N5" s="376">
        <v>2.19</v>
      </c>
      <c r="O5" s="376">
        <v>2.23</v>
      </c>
      <c r="P5" s="376">
        <v>20.87</v>
      </c>
    </row>
    <row r="6" spans="1:16" s="27" customFormat="1">
      <c r="A6" s="61" t="s">
        <v>624</v>
      </c>
      <c r="B6" s="380">
        <v>0.47</v>
      </c>
      <c r="C6" s="381">
        <v>25.71</v>
      </c>
      <c r="D6" s="381">
        <v>2.2799999999999998</v>
      </c>
      <c r="E6" s="381">
        <v>2.0099999999999998</v>
      </c>
      <c r="F6" s="382">
        <v>22.77</v>
      </c>
      <c r="G6" s="380">
        <v>0.49</v>
      </c>
      <c r="H6" s="381">
        <v>22.35</v>
      </c>
      <c r="I6" s="381">
        <v>2.13</v>
      </c>
      <c r="J6" s="381">
        <v>2.2599999999999998</v>
      </c>
      <c r="K6" s="382">
        <v>19.34</v>
      </c>
      <c r="L6" s="376">
        <v>0.48</v>
      </c>
      <c r="M6" s="376">
        <v>23.91</v>
      </c>
      <c r="N6" s="376">
        <v>2.2000000000000002</v>
      </c>
      <c r="O6" s="376">
        <v>2.14</v>
      </c>
      <c r="P6" s="376">
        <v>20.92</v>
      </c>
    </row>
    <row r="7" spans="1:16">
      <c r="A7" s="31" t="s">
        <v>672</v>
      </c>
    </row>
    <row r="8" spans="1:16">
      <c r="A8" s="31" t="s">
        <v>673</v>
      </c>
    </row>
    <row r="9" spans="1:16">
      <c r="A9" s="31" t="s">
        <v>674</v>
      </c>
    </row>
    <row r="10" spans="1:16" ht="17.25">
      <c r="A10" s="49" t="s">
        <v>686</v>
      </c>
    </row>
    <row r="11" spans="1:16" ht="17.25">
      <c r="A11" s="117" t="s">
        <v>687</v>
      </c>
    </row>
    <row r="12" spans="1:16" s="30" customFormat="1" ht="45">
      <c r="A12" s="292" t="s">
        <v>291</v>
      </c>
      <c r="B12" s="279" t="s">
        <v>900</v>
      </c>
      <c r="C12" s="280" t="s">
        <v>901</v>
      </c>
      <c r="D12" s="280" t="s">
        <v>902</v>
      </c>
      <c r="E12" s="280" t="s">
        <v>912</v>
      </c>
      <c r="F12" s="281" t="s">
        <v>903</v>
      </c>
      <c r="G12" s="279" t="s">
        <v>904</v>
      </c>
      <c r="H12" s="280" t="s">
        <v>905</v>
      </c>
      <c r="I12" s="280" t="s">
        <v>906</v>
      </c>
      <c r="J12" s="280" t="s">
        <v>913</v>
      </c>
      <c r="K12" s="281" t="s">
        <v>907</v>
      </c>
      <c r="L12" s="279" t="s">
        <v>908</v>
      </c>
      <c r="M12" s="280" t="s">
        <v>909</v>
      </c>
      <c r="N12" s="280" t="s">
        <v>910</v>
      </c>
      <c r="O12" s="280" t="s">
        <v>914</v>
      </c>
      <c r="P12" s="281" t="s">
        <v>911</v>
      </c>
    </row>
    <row r="13" spans="1:16" s="27" customFormat="1">
      <c r="A13" s="27" t="s">
        <v>269</v>
      </c>
      <c r="B13" s="399">
        <v>0.5</v>
      </c>
      <c r="C13" s="400">
        <v>23.78</v>
      </c>
      <c r="D13" s="400">
        <v>2.5099999999999998</v>
      </c>
      <c r="E13" s="400">
        <v>2.1</v>
      </c>
      <c r="F13" s="401">
        <v>26.82</v>
      </c>
      <c r="G13" s="374">
        <v>0.56000000000000005</v>
      </c>
      <c r="H13" s="376">
        <v>20.79</v>
      </c>
      <c r="I13" s="376">
        <v>2.48</v>
      </c>
      <c r="J13" s="376">
        <v>2.34</v>
      </c>
      <c r="K13" s="375">
        <v>23.16</v>
      </c>
      <c r="L13" s="374">
        <v>0.53</v>
      </c>
      <c r="M13" s="376">
        <v>22.19</v>
      </c>
      <c r="N13" s="376">
        <v>2.4900000000000002</v>
      </c>
      <c r="O13" s="376">
        <v>2.2200000000000002</v>
      </c>
      <c r="P13" s="375">
        <v>24.89</v>
      </c>
    </row>
    <row r="14" spans="1:16" s="27" customFormat="1">
      <c r="A14" s="27" t="s">
        <v>624</v>
      </c>
      <c r="B14" s="380">
        <v>2.81</v>
      </c>
      <c r="C14" s="381">
        <v>21.6</v>
      </c>
      <c r="D14" s="381">
        <v>3.37</v>
      </c>
      <c r="E14" s="381">
        <v>2.4700000000000002</v>
      </c>
      <c r="F14" s="382">
        <v>28.36</v>
      </c>
      <c r="G14" s="380">
        <v>2.68</v>
      </c>
      <c r="H14" s="381">
        <v>19.29</v>
      </c>
      <c r="I14" s="381">
        <v>3.18</v>
      </c>
      <c r="J14" s="381">
        <v>2.78</v>
      </c>
      <c r="K14" s="382">
        <v>24.78</v>
      </c>
      <c r="L14" s="380">
        <v>2.74</v>
      </c>
      <c r="M14" s="381">
        <v>20.36</v>
      </c>
      <c r="N14" s="381">
        <v>3.27</v>
      </c>
      <c r="O14" s="381">
        <v>2.64</v>
      </c>
      <c r="P14" s="382">
        <v>26.43</v>
      </c>
    </row>
    <row r="15" spans="1:16">
      <c r="A15" s="31" t="s">
        <v>672</v>
      </c>
    </row>
    <row r="16" spans="1:16">
      <c r="A16" s="31" t="s">
        <v>673</v>
      </c>
    </row>
    <row r="17" spans="1:1">
      <c r="A17" s="31" t="s">
        <v>674</v>
      </c>
    </row>
    <row r="18" spans="1:1">
      <c r="A18" s="31" t="s">
        <v>675</v>
      </c>
    </row>
  </sheetData>
  <pageMargins left="0.7" right="0.7" top="0.75" bottom="0.75" header="0.3" footer="0.3"/>
  <drawing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dimension ref="A1:M290"/>
  <sheetViews>
    <sheetView zoomScaleNormal="100" workbookViewId="0"/>
  </sheetViews>
  <sheetFormatPr defaultColWidth="9.33203125" defaultRowHeight="19.5"/>
  <cols>
    <col min="1" max="1" width="99.1640625" style="354" customWidth="1"/>
    <col min="2" max="2" width="20.83203125" style="38" customWidth="1"/>
    <col min="3" max="4" width="20.6640625" style="38" customWidth="1"/>
    <col min="5" max="5" width="24.6640625" style="38" customWidth="1"/>
    <col min="6" max="13" width="20.6640625" style="38" customWidth="1"/>
    <col min="14" max="28" width="8.1640625" style="38" customWidth="1"/>
    <col min="29" max="16384" width="9.33203125" style="38"/>
  </cols>
  <sheetData>
    <row r="1" spans="1:13">
      <c r="A1" s="344" t="s">
        <v>1039</v>
      </c>
    </row>
    <row r="2" spans="1:13" s="39" customFormat="1" ht="17.25">
      <c r="A2" s="345" t="s">
        <v>106</v>
      </c>
      <c r="B2" s="42"/>
      <c r="C2" s="42"/>
    </row>
    <row r="3" spans="1:13" ht="121.5">
      <c r="A3" s="343" t="s">
        <v>1040</v>
      </c>
      <c r="B3" s="28"/>
      <c r="C3" s="28"/>
    </row>
    <row r="4" spans="1:13" s="39" customFormat="1" ht="40.5">
      <c r="A4" s="346" t="s">
        <v>107</v>
      </c>
      <c r="B4" s="43"/>
      <c r="C4" s="43"/>
    </row>
    <row r="5" spans="1:13" s="39" customFormat="1" ht="67.5">
      <c r="A5" s="347" t="s">
        <v>108</v>
      </c>
      <c r="B5" s="44"/>
      <c r="C5" s="43"/>
    </row>
    <row r="6" spans="1:13" s="39" customFormat="1" ht="81">
      <c r="A6" s="355" t="s">
        <v>1037</v>
      </c>
      <c r="B6" s="44"/>
      <c r="C6" s="43"/>
    </row>
    <row r="7" spans="1:13" s="39" customFormat="1" ht="67.5">
      <c r="A7" s="347" t="s">
        <v>109</v>
      </c>
      <c r="B7" s="44"/>
      <c r="C7" s="43"/>
    </row>
    <row r="8" spans="1:13" s="39" customFormat="1" ht="40.5">
      <c r="A8" s="347" t="s">
        <v>110</v>
      </c>
      <c r="B8" s="44"/>
      <c r="C8" s="43"/>
    </row>
    <row r="9" spans="1:13" s="39" customFormat="1" ht="40.5">
      <c r="A9" s="355" t="s">
        <v>1038</v>
      </c>
      <c r="B9" s="58"/>
      <c r="C9" s="45"/>
      <c r="D9" s="40"/>
      <c r="E9" s="40"/>
      <c r="F9" s="40"/>
      <c r="G9" s="40"/>
      <c r="H9" s="40"/>
      <c r="I9" s="40"/>
      <c r="J9" s="40"/>
      <c r="K9" s="40"/>
      <c r="L9" s="40"/>
      <c r="M9" s="40"/>
    </row>
    <row r="10" spans="1:13" s="39" customFormat="1" ht="17.25">
      <c r="A10" s="345" t="s">
        <v>16</v>
      </c>
      <c r="B10" s="46"/>
      <c r="C10" s="41"/>
      <c r="D10" s="41"/>
      <c r="E10" s="41"/>
      <c r="F10" s="41"/>
      <c r="G10" s="41"/>
      <c r="H10" s="41"/>
      <c r="I10" s="41"/>
      <c r="J10" s="41"/>
      <c r="K10" s="41"/>
      <c r="L10" s="41"/>
      <c r="M10" s="41"/>
    </row>
    <row r="11" spans="1:13" s="39" customFormat="1" ht="175.5">
      <c r="A11" s="347" t="s">
        <v>111</v>
      </c>
      <c r="B11" s="44"/>
      <c r="C11" s="43"/>
    </row>
    <row r="12" spans="1:13" s="39" customFormat="1" ht="12">
      <c r="A12" s="348"/>
      <c r="B12" s="43"/>
      <c r="C12" s="43"/>
    </row>
    <row r="13" spans="1:13" s="39" customFormat="1" ht="17.25">
      <c r="A13" s="345"/>
      <c r="B13" s="43"/>
      <c r="C13" s="43"/>
    </row>
    <row r="14" spans="1:13" s="39" customFormat="1" ht="13.5">
      <c r="A14" s="349"/>
      <c r="B14" s="43"/>
      <c r="C14" s="43"/>
    </row>
    <row r="15" spans="1:13" s="39" customFormat="1" ht="12">
      <c r="A15" s="350"/>
      <c r="B15" s="43"/>
      <c r="C15" s="43"/>
    </row>
    <row r="16" spans="1:13" s="39" customFormat="1" ht="12">
      <c r="A16" s="350"/>
      <c r="B16" s="43"/>
      <c r="C16" s="43"/>
    </row>
    <row r="17" spans="1:3" s="39" customFormat="1" ht="12">
      <c r="A17" s="351"/>
      <c r="B17" s="43"/>
      <c r="C17" s="43"/>
    </row>
    <row r="18" spans="1:3" s="39" customFormat="1" ht="12">
      <c r="A18" s="352"/>
    </row>
    <row r="19" spans="1:3" s="39" customFormat="1" ht="12">
      <c r="A19" s="353"/>
    </row>
    <row r="20" spans="1:3" s="39" customFormat="1" ht="12">
      <c r="A20" s="353"/>
    </row>
    <row r="21" spans="1:3" s="39" customFormat="1" ht="12">
      <c r="A21" s="353"/>
    </row>
    <row r="22" spans="1:3" s="39" customFormat="1" ht="12">
      <c r="A22" s="353"/>
    </row>
    <row r="23" spans="1:3" s="39" customFormat="1" ht="12">
      <c r="A23" s="353"/>
    </row>
    <row r="24" spans="1:3" s="39" customFormat="1" ht="12">
      <c r="A24" s="353"/>
    </row>
    <row r="25" spans="1:3" s="39" customFormat="1" ht="12">
      <c r="A25" s="353"/>
    </row>
    <row r="26" spans="1:3" s="39" customFormat="1" ht="12">
      <c r="A26" s="353"/>
    </row>
    <row r="27" spans="1:3" s="39" customFormat="1" ht="12">
      <c r="A27" s="353"/>
    </row>
    <row r="28" spans="1:3" s="39" customFormat="1" ht="12">
      <c r="A28" s="353"/>
    </row>
    <row r="29" spans="1:3" s="39" customFormat="1" ht="12">
      <c r="A29" s="353"/>
    </row>
    <row r="30" spans="1:3" s="39" customFormat="1" ht="12">
      <c r="A30" s="353"/>
    </row>
    <row r="31" spans="1:3" s="39" customFormat="1" ht="12">
      <c r="A31" s="353"/>
    </row>
    <row r="32" spans="1:3" s="39" customFormat="1" ht="12">
      <c r="A32" s="353"/>
    </row>
    <row r="33" spans="1:9" s="39" customFormat="1" ht="12">
      <c r="A33" s="353"/>
    </row>
    <row r="34" spans="1:9" s="39" customFormat="1" ht="12">
      <c r="A34" s="353"/>
    </row>
    <row r="35" spans="1:9" s="39" customFormat="1" ht="12">
      <c r="A35" s="353"/>
    </row>
    <row r="36" spans="1:9" s="39" customFormat="1" ht="12">
      <c r="A36" s="353"/>
    </row>
    <row r="37" spans="1:9" s="39" customFormat="1" ht="12">
      <c r="A37" s="353"/>
    </row>
    <row r="38" spans="1:9" s="39" customFormat="1" ht="12">
      <c r="A38" s="353"/>
    </row>
    <row r="39" spans="1:9" s="39" customFormat="1" ht="12">
      <c r="A39" s="353"/>
    </row>
    <row r="40" spans="1:9" s="39" customFormat="1" ht="12">
      <c r="A40" s="353"/>
    </row>
    <row r="41" spans="1:9" s="39" customFormat="1" ht="12">
      <c r="A41" s="353"/>
    </row>
    <row r="42" spans="1:9" s="39" customFormat="1" ht="12">
      <c r="A42" s="353"/>
    </row>
    <row r="43" spans="1:9" s="39" customFormat="1" ht="12">
      <c r="A43" s="353"/>
    </row>
    <row r="44" spans="1:9" s="39" customFormat="1" ht="12">
      <c r="A44" s="353"/>
    </row>
    <row r="45" spans="1:9" s="39" customFormat="1" ht="12">
      <c r="A45" s="353"/>
    </row>
    <row r="46" spans="1:9" s="39" customFormat="1" ht="12">
      <c r="A46" s="353"/>
    </row>
    <row r="47" spans="1:9" s="39" customFormat="1" ht="12">
      <c r="A47" s="353"/>
    </row>
    <row r="48" spans="1:9" s="39" customFormat="1" ht="12">
      <c r="A48" s="353"/>
      <c r="I48" s="39" t="s">
        <v>17</v>
      </c>
    </row>
    <row r="49" spans="1:9" s="39" customFormat="1" ht="12">
      <c r="A49" s="353"/>
      <c r="I49" s="39" t="s">
        <v>18</v>
      </c>
    </row>
    <row r="50" spans="1:9" s="39" customFormat="1" ht="12">
      <c r="A50" s="353"/>
    </row>
    <row r="51" spans="1:9" s="39" customFormat="1" ht="12">
      <c r="A51" s="353"/>
    </row>
    <row r="52" spans="1:9" s="39" customFormat="1" ht="12">
      <c r="A52" s="353"/>
    </row>
    <row r="53" spans="1:9" s="39" customFormat="1" ht="12">
      <c r="A53" s="353"/>
    </row>
    <row r="54" spans="1:9" s="39" customFormat="1" ht="12">
      <c r="A54" s="353"/>
    </row>
    <row r="55" spans="1:9" s="39" customFormat="1" ht="12">
      <c r="A55" s="353"/>
    </row>
    <row r="56" spans="1:9" s="39" customFormat="1" ht="12">
      <c r="A56" s="353"/>
    </row>
    <row r="57" spans="1:9" s="39" customFormat="1" ht="12">
      <c r="A57" s="353"/>
    </row>
    <row r="58" spans="1:9" s="39" customFormat="1" ht="12">
      <c r="A58" s="353"/>
    </row>
    <row r="59" spans="1:9" s="39" customFormat="1" ht="12">
      <c r="A59" s="353"/>
    </row>
    <row r="60" spans="1:9" s="39" customFormat="1" ht="12">
      <c r="A60" s="353"/>
    </row>
    <row r="61" spans="1:9" s="39" customFormat="1" ht="12">
      <c r="A61" s="353"/>
    </row>
    <row r="62" spans="1:9" s="39" customFormat="1" ht="12">
      <c r="A62" s="353"/>
    </row>
    <row r="63" spans="1:9" s="39" customFormat="1" ht="12">
      <c r="A63" s="353"/>
    </row>
    <row r="64" spans="1:9" s="39" customFormat="1" ht="12">
      <c r="A64" s="353"/>
    </row>
    <row r="65" spans="1:1" s="39" customFormat="1" ht="12">
      <c r="A65" s="353"/>
    </row>
    <row r="66" spans="1:1" s="39" customFormat="1" ht="12">
      <c r="A66" s="353"/>
    </row>
    <row r="67" spans="1:1" s="39" customFormat="1" ht="12">
      <c r="A67" s="353"/>
    </row>
    <row r="68" spans="1:1" s="39" customFormat="1" ht="12">
      <c r="A68" s="353"/>
    </row>
    <row r="69" spans="1:1" s="39" customFormat="1" ht="12">
      <c r="A69" s="353"/>
    </row>
    <row r="70" spans="1:1" s="39" customFormat="1" ht="12">
      <c r="A70" s="353"/>
    </row>
    <row r="71" spans="1:1" s="39" customFormat="1" ht="12">
      <c r="A71" s="353"/>
    </row>
    <row r="72" spans="1:1" s="39" customFormat="1" ht="12">
      <c r="A72" s="353"/>
    </row>
    <row r="73" spans="1:1" s="39" customFormat="1" ht="12">
      <c r="A73" s="353"/>
    </row>
    <row r="74" spans="1:1" s="39" customFormat="1" ht="12">
      <c r="A74" s="353"/>
    </row>
    <row r="75" spans="1:1" s="39" customFormat="1" ht="12">
      <c r="A75" s="353"/>
    </row>
    <row r="76" spans="1:1" s="39" customFormat="1" ht="12">
      <c r="A76" s="353"/>
    </row>
    <row r="77" spans="1:1" s="39" customFormat="1" ht="12">
      <c r="A77" s="353"/>
    </row>
    <row r="78" spans="1:1" s="39" customFormat="1" ht="12">
      <c r="A78" s="353"/>
    </row>
    <row r="79" spans="1:1" s="39" customFormat="1" ht="12">
      <c r="A79" s="353"/>
    </row>
    <row r="80" spans="1:1" s="39" customFormat="1" ht="12">
      <c r="A80" s="353"/>
    </row>
    <row r="81" spans="1:1" s="39" customFormat="1" ht="12">
      <c r="A81" s="353"/>
    </row>
    <row r="82" spans="1:1" s="39" customFormat="1" ht="12">
      <c r="A82" s="353"/>
    </row>
    <row r="83" spans="1:1" s="39" customFormat="1" ht="12">
      <c r="A83" s="353"/>
    </row>
    <row r="84" spans="1:1" s="39" customFormat="1" ht="12">
      <c r="A84" s="353"/>
    </row>
    <row r="85" spans="1:1" s="39" customFormat="1" ht="12">
      <c r="A85" s="353"/>
    </row>
    <row r="86" spans="1:1" s="39" customFormat="1" ht="12">
      <c r="A86" s="353"/>
    </row>
    <row r="87" spans="1:1" s="39" customFormat="1" ht="12">
      <c r="A87" s="353"/>
    </row>
    <row r="88" spans="1:1" s="39" customFormat="1" ht="12">
      <c r="A88" s="353"/>
    </row>
    <row r="89" spans="1:1" s="39" customFormat="1" ht="12">
      <c r="A89" s="353"/>
    </row>
    <row r="90" spans="1:1" s="39" customFormat="1" ht="12">
      <c r="A90" s="353"/>
    </row>
    <row r="91" spans="1:1" s="39" customFormat="1" ht="12">
      <c r="A91" s="353"/>
    </row>
    <row r="92" spans="1:1" s="39" customFormat="1" ht="12">
      <c r="A92" s="353"/>
    </row>
    <row r="93" spans="1:1" s="39" customFormat="1" ht="12">
      <c r="A93" s="353"/>
    </row>
    <row r="94" spans="1:1" s="39" customFormat="1" ht="12">
      <c r="A94" s="353"/>
    </row>
    <row r="95" spans="1:1" s="39" customFormat="1" ht="12">
      <c r="A95" s="353"/>
    </row>
    <row r="96" spans="1:1" s="39" customFormat="1" ht="12">
      <c r="A96" s="353"/>
    </row>
    <row r="97" spans="1:1" s="39" customFormat="1" ht="12">
      <c r="A97" s="353"/>
    </row>
    <row r="98" spans="1:1" s="39" customFormat="1" ht="12">
      <c r="A98" s="353"/>
    </row>
    <row r="99" spans="1:1" s="39" customFormat="1" ht="12">
      <c r="A99" s="353"/>
    </row>
    <row r="100" spans="1:1" s="39" customFormat="1" ht="12">
      <c r="A100" s="353"/>
    </row>
    <row r="101" spans="1:1" s="39" customFormat="1" ht="12">
      <c r="A101" s="353"/>
    </row>
    <row r="102" spans="1:1" s="39" customFormat="1" ht="12">
      <c r="A102" s="353"/>
    </row>
    <row r="103" spans="1:1" s="39" customFormat="1" ht="12">
      <c r="A103" s="353"/>
    </row>
    <row r="104" spans="1:1" s="39" customFormat="1" ht="12">
      <c r="A104" s="353"/>
    </row>
    <row r="105" spans="1:1" s="39" customFormat="1" ht="12">
      <c r="A105" s="353"/>
    </row>
    <row r="106" spans="1:1" s="39" customFormat="1" ht="12">
      <c r="A106" s="353"/>
    </row>
    <row r="107" spans="1:1" s="39" customFormat="1" ht="12">
      <c r="A107" s="353"/>
    </row>
    <row r="108" spans="1:1" s="39" customFormat="1" ht="12">
      <c r="A108" s="353"/>
    </row>
    <row r="109" spans="1:1" s="39" customFormat="1" ht="12">
      <c r="A109" s="353"/>
    </row>
    <row r="110" spans="1:1" s="39" customFormat="1" ht="12">
      <c r="A110" s="353"/>
    </row>
    <row r="111" spans="1:1" s="39" customFormat="1" ht="12">
      <c r="A111" s="353"/>
    </row>
    <row r="112" spans="1:1" s="39" customFormat="1" ht="12">
      <c r="A112" s="353"/>
    </row>
    <row r="113" spans="1:1" s="39" customFormat="1" ht="12">
      <c r="A113" s="353"/>
    </row>
    <row r="114" spans="1:1" s="39" customFormat="1" ht="12">
      <c r="A114" s="353"/>
    </row>
    <row r="115" spans="1:1" s="39" customFormat="1" ht="12">
      <c r="A115" s="353"/>
    </row>
    <row r="116" spans="1:1" s="39" customFormat="1" ht="12">
      <c r="A116" s="353"/>
    </row>
    <row r="117" spans="1:1" s="39" customFormat="1" ht="12">
      <c r="A117" s="353"/>
    </row>
    <row r="118" spans="1:1" s="39" customFormat="1" ht="12">
      <c r="A118" s="353"/>
    </row>
    <row r="119" spans="1:1" s="39" customFormat="1" ht="12">
      <c r="A119" s="353"/>
    </row>
    <row r="120" spans="1:1" s="39" customFormat="1" ht="12">
      <c r="A120" s="353"/>
    </row>
    <row r="121" spans="1:1" s="39" customFormat="1" ht="12">
      <c r="A121" s="353"/>
    </row>
    <row r="122" spans="1:1" s="39" customFormat="1" ht="12">
      <c r="A122" s="353"/>
    </row>
    <row r="123" spans="1:1" s="39" customFormat="1" ht="12">
      <c r="A123" s="353"/>
    </row>
    <row r="124" spans="1:1" s="39" customFormat="1" ht="12">
      <c r="A124" s="353"/>
    </row>
    <row r="125" spans="1:1" s="39" customFormat="1" ht="12">
      <c r="A125" s="353"/>
    </row>
    <row r="126" spans="1:1" s="39" customFormat="1" ht="12">
      <c r="A126" s="353"/>
    </row>
    <row r="127" spans="1:1" s="39" customFormat="1" ht="12">
      <c r="A127" s="353"/>
    </row>
    <row r="128" spans="1:1" s="39" customFormat="1" ht="12">
      <c r="A128" s="353"/>
    </row>
    <row r="129" spans="1:1" s="39" customFormat="1" ht="12">
      <c r="A129" s="353"/>
    </row>
    <row r="130" spans="1:1" s="39" customFormat="1" ht="12">
      <c r="A130" s="353"/>
    </row>
    <row r="131" spans="1:1" s="39" customFormat="1" ht="12">
      <c r="A131" s="353"/>
    </row>
    <row r="132" spans="1:1" s="39" customFormat="1" ht="12">
      <c r="A132" s="353"/>
    </row>
    <row r="133" spans="1:1" s="39" customFormat="1" ht="12">
      <c r="A133" s="353"/>
    </row>
    <row r="134" spans="1:1" s="39" customFormat="1" ht="12">
      <c r="A134" s="353"/>
    </row>
    <row r="135" spans="1:1" s="39" customFormat="1" ht="12">
      <c r="A135" s="353"/>
    </row>
    <row r="136" spans="1:1" s="39" customFormat="1" ht="12">
      <c r="A136" s="353"/>
    </row>
    <row r="137" spans="1:1" s="39" customFormat="1" ht="12">
      <c r="A137" s="353"/>
    </row>
    <row r="138" spans="1:1" s="39" customFormat="1" ht="12">
      <c r="A138" s="353"/>
    </row>
    <row r="139" spans="1:1" s="39" customFormat="1" ht="12">
      <c r="A139" s="353"/>
    </row>
    <row r="140" spans="1:1" s="39" customFormat="1" ht="12">
      <c r="A140" s="353"/>
    </row>
    <row r="141" spans="1:1" s="39" customFormat="1" ht="12">
      <c r="A141" s="353"/>
    </row>
    <row r="142" spans="1:1" s="39" customFormat="1" ht="12">
      <c r="A142" s="353"/>
    </row>
    <row r="143" spans="1:1" s="39" customFormat="1" ht="12">
      <c r="A143" s="353"/>
    </row>
    <row r="144" spans="1:1" s="39" customFormat="1" ht="12">
      <c r="A144" s="353"/>
    </row>
    <row r="145" spans="1:1" s="39" customFormat="1" ht="12">
      <c r="A145" s="353"/>
    </row>
    <row r="146" spans="1:1" s="39" customFormat="1" ht="12">
      <c r="A146" s="353"/>
    </row>
    <row r="147" spans="1:1" s="39" customFormat="1" ht="12">
      <c r="A147" s="353"/>
    </row>
    <row r="148" spans="1:1" s="39" customFormat="1" ht="12">
      <c r="A148" s="353"/>
    </row>
    <row r="149" spans="1:1" s="39" customFormat="1" ht="12">
      <c r="A149" s="353"/>
    </row>
    <row r="150" spans="1:1" s="39" customFormat="1" ht="12">
      <c r="A150" s="353"/>
    </row>
    <row r="151" spans="1:1" s="39" customFormat="1" ht="12">
      <c r="A151" s="353"/>
    </row>
    <row r="152" spans="1:1" s="39" customFormat="1" ht="12">
      <c r="A152" s="353"/>
    </row>
    <row r="153" spans="1:1" s="39" customFormat="1" ht="12">
      <c r="A153" s="353"/>
    </row>
    <row r="154" spans="1:1" s="39" customFormat="1" ht="12">
      <c r="A154" s="353"/>
    </row>
    <row r="155" spans="1:1" s="39" customFormat="1" ht="12">
      <c r="A155" s="353"/>
    </row>
    <row r="156" spans="1:1" s="39" customFormat="1" ht="12">
      <c r="A156" s="353"/>
    </row>
    <row r="157" spans="1:1" s="39" customFormat="1" ht="12">
      <c r="A157" s="353"/>
    </row>
    <row r="158" spans="1:1" s="39" customFormat="1" ht="12">
      <c r="A158" s="353"/>
    </row>
    <row r="159" spans="1:1" s="39" customFormat="1" ht="12">
      <c r="A159" s="353"/>
    </row>
    <row r="160" spans="1:1" s="39" customFormat="1" ht="12">
      <c r="A160" s="353"/>
    </row>
    <row r="161" spans="1:1" s="39" customFormat="1" ht="12">
      <c r="A161" s="353"/>
    </row>
    <row r="162" spans="1:1" s="39" customFormat="1" ht="12">
      <c r="A162" s="353"/>
    </row>
    <row r="163" spans="1:1" s="39" customFormat="1" ht="12">
      <c r="A163" s="353"/>
    </row>
    <row r="164" spans="1:1" s="39" customFormat="1" ht="12">
      <c r="A164" s="353"/>
    </row>
    <row r="165" spans="1:1" s="39" customFormat="1" ht="12">
      <c r="A165" s="353"/>
    </row>
    <row r="166" spans="1:1" s="39" customFormat="1" ht="12">
      <c r="A166" s="353"/>
    </row>
    <row r="167" spans="1:1" s="39" customFormat="1" ht="12">
      <c r="A167" s="353"/>
    </row>
    <row r="168" spans="1:1" s="39" customFormat="1" ht="12">
      <c r="A168" s="353"/>
    </row>
    <row r="169" spans="1:1" s="39" customFormat="1" ht="12">
      <c r="A169" s="353"/>
    </row>
    <row r="170" spans="1:1" s="39" customFormat="1" ht="12">
      <c r="A170" s="353"/>
    </row>
    <row r="171" spans="1:1" s="39" customFormat="1" ht="12">
      <c r="A171" s="353"/>
    </row>
    <row r="172" spans="1:1" s="39" customFormat="1" ht="12">
      <c r="A172" s="353"/>
    </row>
    <row r="173" spans="1:1" s="39" customFormat="1" ht="12">
      <c r="A173" s="353"/>
    </row>
    <row r="174" spans="1:1" s="39" customFormat="1" ht="12">
      <c r="A174" s="353"/>
    </row>
    <row r="175" spans="1:1" s="39" customFormat="1" ht="12">
      <c r="A175" s="353"/>
    </row>
    <row r="176" spans="1:1" s="39" customFormat="1" ht="12">
      <c r="A176" s="353"/>
    </row>
    <row r="177" spans="1:1" s="39" customFormat="1" ht="12">
      <c r="A177" s="353"/>
    </row>
    <row r="178" spans="1:1" s="39" customFormat="1" ht="12">
      <c r="A178" s="353"/>
    </row>
    <row r="179" spans="1:1" s="39" customFormat="1" ht="12">
      <c r="A179" s="353"/>
    </row>
    <row r="180" spans="1:1" s="39" customFormat="1" ht="12">
      <c r="A180" s="353"/>
    </row>
    <row r="181" spans="1:1" s="39" customFormat="1" ht="12">
      <c r="A181" s="353"/>
    </row>
    <row r="182" spans="1:1" s="39" customFormat="1" ht="12">
      <c r="A182" s="353"/>
    </row>
    <row r="183" spans="1:1" s="39" customFormat="1" ht="12">
      <c r="A183" s="353"/>
    </row>
    <row r="184" spans="1:1" s="39" customFormat="1" ht="12">
      <c r="A184" s="353"/>
    </row>
    <row r="185" spans="1:1" s="39" customFormat="1" ht="12">
      <c r="A185" s="353"/>
    </row>
    <row r="186" spans="1:1" s="39" customFormat="1" ht="12">
      <c r="A186" s="353"/>
    </row>
    <row r="187" spans="1:1" s="39" customFormat="1" ht="12">
      <c r="A187" s="353"/>
    </row>
    <row r="188" spans="1:1" s="39" customFormat="1" ht="12">
      <c r="A188" s="353"/>
    </row>
    <row r="189" spans="1:1" s="39" customFormat="1" ht="12">
      <c r="A189" s="353"/>
    </row>
    <row r="190" spans="1:1" s="39" customFormat="1" ht="12">
      <c r="A190" s="353"/>
    </row>
    <row r="191" spans="1:1" s="39" customFormat="1" ht="12">
      <c r="A191" s="353"/>
    </row>
    <row r="192" spans="1:1" s="39" customFormat="1" ht="12">
      <c r="A192" s="353"/>
    </row>
    <row r="193" spans="1:1" s="39" customFormat="1" ht="12">
      <c r="A193" s="353"/>
    </row>
    <row r="194" spans="1:1" s="39" customFormat="1" ht="12">
      <c r="A194" s="353"/>
    </row>
    <row r="195" spans="1:1" s="39" customFormat="1" ht="12">
      <c r="A195" s="353"/>
    </row>
    <row r="196" spans="1:1" s="39" customFormat="1" ht="12">
      <c r="A196" s="353"/>
    </row>
    <row r="197" spans="1:1" s="39" customFormat="1" ht="12">
      <c r="A197" s="353"/>
    </row>
    <row r="198" spans="1:1" s="39" customFormat="1" ht="12">
      <c r="A198" s="353"/>
    </row>
    <row r="199" spans="1:1" s="39" customFormat="1" ht="12">
      <c r="A199" s="353"/>
    </row>
    <row r="200" spans="1:1" s="39" customFormat="1" ht="12">
      <c r="A200" s="353"/>
    </row>
    <row r="201" spans="1:1" s="39" customFormat="1" ht="12">
      <c r="A201" s="353"/>
    </row>
    <row r="202" spans="1:1" s="39" customFormat="1" ht="12">
      <c r="A202" s="353"/>
    </row>
    <row r="203" spans="1:1" s="39" customFormat="1" ht="12">
      <c r="A203" s="353"/>
    </row>
    <row r="204" spans="1:1" s="39" customFormat="1" ht="12">
      <c r="A204" s="353"/>
    </row>
    <row r="205" spans="1:1" s="39" customFormat="1" ht="12">
      <c r="A205" s="353"/>
    </row>
    <row r="206" spans="1:1" s="39" customFormat="1" ht="12">
      <c r="A206" s="353"/>
    </row>
    <row r="207" spans="1:1" s="39" customFormat="1" ht="12">
      <c r="A207" s="353"/>
    </row>
    <row r="208" spans="1:1" s="39" customFormat="1" ht="12">
      <c r="A208" s="353"/>
    </row>
    <row r="209" spans="1:1" s="39" customFormat="1" ht="12">
      <c r="A209" s="353"/>
    </row>
    <row r="210" spans="1:1" s="39" customFormat="1" ht="12">
      <c r="A210" s="353"/>
    </row>
    <row r="211" spans="1:1" s="39" customFormat="1" ht="12">
      <c r="A211" s="353"/>
    </row>
    <row r="212" spans="1:1" s="39" customFormat="1" ht="12">
      <c r="A212" s="353"/>
    </row>
    <row r="213" spans="1:1" s="39" customFormat="1" ht="12">
      <c r="A213" s="353"/>
    </row>
    <row r="214" spans="1:1" s="39" customFormat="1" ht="12">
      <c r="A214" s="353"/>
    </row>
    <row r="215" spans="1:1" s="39" customFormat="1" ht="12">
      <c r="A215" s="353"/>
    </row>
    <row r="216" spans="1:1" s="39" customFormat="1" ht="12">
      <c r="A216" s="353"/>
    </row>
    <row r="217" spans="1:1" s="39" customFormat="1" ht="12">
      <c r="A217" s="353"/>
    </row>
    <row r="218" spans="1:1" s="39" customFormat="1" ht="12">
      <c r="A218" s="353"/>
    </row>
    <row r="219" spans="1:1" s="39" customFormat="1" ht="12">
      <c r="A219" s="353"/>
    </row>
    <row r="220" spans="1:1" s="39" customFormat="1" ht="12">
      <c r="A220" s="353"/>
    </row>
    <row r="221" spans="1:1" s="39" customFormat="1" ht="12">
      <c r="A221" s="353"/>
    </row>
    <row r="222" spans="1:1" s="39" customFormat="1" ht="12">
      <c r="A222" s="353"/>
    </row>
    <row r="223" spans="1:1" s="39" customFormat="1" ht="12">
      <c r="A223" s="353"/>
    </row>
    <row r="224" spans="1:1" s="39" customFormat="1" ht="12">
      <c r="A224" s="353"/>
    </row>
    <row r="225" spans="1:1" s="39" customFormat="1" ht="12">
      <c r="A225" s="353"/>
    </row>
    <row r="226" spans="1:1" s="39" customFormat="1" ht="12">
      <c r="A226" s="353"/>
    </row>
    <row r="227" spans="1:1" s="39" customFormat="1" ht="12">
      <c r="A227" s="353"/>
    </row>
    <row r="228" spans="1:1" s="39" customFormat="1" ht="12">
      <c r="A228" s="353"/>
    </row>
    <row r="229" spans="1:1" s="39" customFormat="1" ht="12">
      <c r="A229" s="353"/>
    </row>
    <row r="230" spans="1:1" s="39" customFormat="1" ht="12">
      <c r="A230" s="353"/>
    </row>
    <row r="231" spans="1:1" s="39" customFormat="1" ht="12">
      <c r="A231" s="353"/>
    </row>
    <row r="232" spans="1:1" s="39" customFormat="1" ht="12">
      <c r="A232" s="353"/>
    </row>
    <row r="233" spans="1:1" s="39" customFormat="1" ht="12">
      <c r="A233" s="353"/>
    </row>
    <row r="234" spans="1:1" s="39" customFormat="1" ht="12">
      <c r="A234" s="353"/>
    </row>
    <row r="235" spans="1:1" s="39" customFormat="1" ht="12">
      <c r="A235" s="353"/>
    </row>
    <row r="236" spans="1:1" s="39" customFormat="1" ht="12">
      <c r="A236" s="353"/>
    </row>
    <row r="237" spans="1:1" s="39" customFormat="1" ht="12">
      <c r="A237" s="353"/>
    </row>
    <row r="238" spans="1:1" s="39" customFormat="1" ht="12">
      <c r="A238" s="353"/>
    </row>
    <row r="239" spans="1:1" s="39" customFormat="1" ht="12">
      <c r="A239" s="353"/>
    </row>
    <row r="240" spans="1:1" s="39" customFormat="1" ht="12">
      <c r="A240" s="353"/>
    </row>
    <row r="241" spans="1:1" s="39" customFormat="1" ht="12">
      <c r="A241" s="353"/>
    </row>
    <row r="242" spans="1:1" s="39" customFormat="1" ht="12">
      <c r="A242" s="353"/>
    </row>
    <row r="243" spans="1:1" s="39" customFormat="1" ht="12">
      <c r="A243" s="353"/>
    </row>
    <row r="244" spans="1:1" s="39" customFormat="1" ht="12">
      <c r="A244" s="353"/>
    </row>
    <row r="245" spans="1:1" s="39" customFormat="1" ht="12">
      <c r="A245" s="353"/>
    </row>
    <row r="246" spans="1:1" s="39" customFormat="1" ht="12">
      <c r="A246" s="353"/>
    </row>
    <row r="247" spans="1:1" s="39" customFormat="1" ht="12">
      <c r="A247" s="353"/>
    </row>
    <row r="248" spans="1:1" s="39" customFormat="1" ht="12">
      <c r="A248" s="353"/>
    </row>
    <row r="249" spans="1:1" s="39" customFormat="1" ht="12">
      <c r="A249" s="353"/>
    </row>
    <row r="250" spans="1:1" s="39" customFormat="1" ht="12">
      <c r="A250" s="353"/>
    </row>
    <row r="251" spans="1:1" s="39" customFormat="1" ht="12">
      <c r="A251" s="353"/>
    </row>
    <row r="252" spans="1:1" s="39" customFormat="1" ht="12">
      <c r="A252" s="353"/>
    </row>
    <row r="253" spans="1:1" s="39" customFormat="1" ht="12">
      <c r="A253" s="353"/>
    </row>
    <row r="254" spans="1:1" s="39" customFormat="1" ht="12">
      <c r="A254" s="353"/>
    </row>
    <row r="255" spans="1:1" s="39" customFormat="1" ht="12">
      <c r="A255" s="353"/>
    </row>
    <row r="256" spans="1:1" s="39" customFormat="1" ht="12">
      <c r="A256" s="353"/>
    </row>
    <row r="257" spans="1:1" s="39" customFormat="1" ht="12">
      <c r="A257" s="353"/>
    </row>
    <row r="258" spans="1:1" s="39" customFormat="1" ht="12">
      <c r="A258" s="353"/>
    </row>
    <row r="259" spans="1:1" s="39" customFormat="1" ht="12">
      <c r="A259" s="353"/>
    </row>
    <row r="260" spans="1:1" s="39" customFormat="1" ht="12">
      <c r="A260" s="353"/>
    </row>
    <row r="261" spans="1:1" s="39" customFormat="1" ht="12">
      <c r="A261" s="353"/>
    </row>
    <row r="262" spans="1:1" s="39" customFormat="1" ht="12">
      <c r="A262" s="353"/>
    </row>
    <row r="263" spans="1:1" s="39" customFormat="1" ht="12">
      <c r="A263" s="353"/>
    </row>
    <row r="264" spans="1:1" s="39" customFormat="1" ht="12">
      <c r="A264" s="353"/>
    </row>
    <row r="265" spans="1:1" s="39" customFormat="1" ht="12">
      <c r="A265" s="353"/>
    </row>
    <row r="266" spans="1:1" s="39" customFormat="1" ht="12">
      <c r="A266" s="353"/>
    </row>
    <row r="267" spans="1:1" s="39" customFormat="1" ht="12">
      <c r="A267" s="353"/>
    </row>
    <row r="268" spans="1:1" s="39" customFormat="1" ht="12">
      <c r="A268" s="353"/>
    </row>
    <row r="269" spans="1:1" s="39" customFormat="1" ht="12">
      <c r="A269" s="353"/>
    </row>
    <row r="270" spans="1:1" s="39" customFormat="1" ht="12">
      <c r="A270" s="353"/>
    </row>
    <row r="271" spans="1:1" s="39" customFormat="1" ht="12">
      <c r="A271" s="353"/>
    </row>
    <row r="272" spans="1:1" s="39" customFormat="1" ht="12">
      <c r="A272" s="353"/>
    </row>
    <row r="273" spans="1:1" s="39" customFormat="1" ht="12">
      <c r="A273" s="353"/>
    </row>
    <row r="274" spans="1:1" s="39" customFormat="1" ht="12">
      <c r="A274" s="353"/>
    </row>
    <row r="275" spans="1:1" s="39" customFormat="1" ht="12">
      <c r="A275" s="353"/>
    </row>
    <row r="276" spans="1:1" s="39" customFormat="1" ht="12">
      <c r="A276" s="353"/>
    </row>
    <row r="277" spans="1:1" s="39" customFormat="1" ht="12">
      <c r="A277" s="353"/>
    </row>
    <row r="278" spans="1:1" s="39" customFormat="1" ht="12">
      <c r="A278" s="353"/>
    </row>
    <row r="279" spans="1:1" s="39" customFormat="1" ht="12">
      <c r="A279" s="353"/>
    </row>
    <row r="280" spans="1:1" s="39" customFormat="1" ht="12">
      <c r="A280" s="353"/>
    </row>
    <row r="281" spans="1:1" s="39" customFormat="1" ht="12">
      <c r="A281" s="353"/>
    </row>
    <row r="282" spans="1:1" s="39" customFormat="1" ht="12">
      <c r="A282" s="353"/>
    </row>
    <row r="283" spans="1:1" s="39" customFormat="1" ht="12">
      <c r="A283" s="353"/>
    </row>
    <row r="284" spans="1:1" s="39" customFormat="1" ht="12">
      <c r="A284" s="353"/>
    </row>
    <row r="285" spans="1:1" s="39" customFormat="1" ht="12">
      <c r="A285" s="353"/>
    </row>
    <row r="286" spans="1:1" s="39" customFormat="1" ht="12">
      <c r="A286" s="353"/>
    </row>
    <row r="287" spans="1:1" s="39" customFormat="1" ht="12">
      <c r="A287" s="353"/>
    </row>
    <row r="288" spans="1:1" s="39" customFormat="1" ht="12">
      <c r="A288" s="353"/>
    </row>
    <row r="289" spans="1:1" s="39" customFormat="1" ht="12">
      <c r="A289" s="353"/>
    </row>
    <row r="290" spans="1:1" s="39" customFormat="1" ht="12">
      <c r="A290" s="353"/>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BF8-176B-44D5-990A-7669C1FBF8D3}">
  <dimension ref="A1:P22"/>
  <sheetViews>
    <sheetView zoomScaleNormal="100" workbookViewId="0"/>
  </sheetViews>
  <sheetFormatPr defaultColWidth="9.33203125" defaultRowHeight="13.5"/>
  <cols>
    <col min="1" max="1" width="21.6640625" style="25" customWidth="1"/>
    <col min="2" max="2" width="17.5" style="25" bestFit="1" customWidth="1"/>
    <col min="3" max="3" width="15.6640625" style="25" bestFit="1" customWidth="1"/>
    <col min="4" max="4" width="17" style="25" bestFit="1" customWidth="1"/>
    <col min="5" max="5" width="35.5" style="25" bestFit="1" customWidth="1"/>
    <col min="6" max="6" width="18.6640625" style="25" customWidth="1"/>
    <col min="7" max="7" width="17.5" style="25" bestFit="1" customWidth="1"/>
    <col min="8" max="8" width="15.6640625" style="25" bestFit="1" customWidth="1"/>
    <col min="9" max="9" width="17" style="25" bestFit="1" customWidth="1"/>
    <col min="10" max="10" width="35.5" style="25" bestFit="1" customWidth="1"/>
    <col min="11" max="11" width="19" style="25" customWidth="1"/>
    <col min="12" max="12" width="17.5" style="25" bestFit="1" customWidth="1"/>
    <col min="13" max="13" width="15.6640625" style="25" bestFit="1" customWidth="1"/>
    <col min="14" max="14" width="17" style="25" bestFit="1" customWidth="1"/>
    <col min="15" max="15" width="35.5" style="25" bestFit="1" customWidth="1"/>
    <col min="16" max="16" width="19.33203125" style="25" customWidth="1"/>
    <col min="17" max="16384" width="9.33203125" style="25"/>
  </cols>
  <sheetData>
    <row r="1" spans="1:16">
      <c r="A1" s="77" t="s">
        <v>688</v>
      </c>
    </row>
    <row r="2" spans="1:16" ht="17.25">
      <c r="A2" s="49" t="s">
        <v>689</v>
      </c>
    </row>
    <row r="3" spans="1:16" ht="17.25">
      <c r="A3" s="117" t="s">
        <v>690</v>
      </c>
    </row>
    <row r="4" spans="1:16" s="30" customFormat="1" ht="45">
      <c r="A4" s="36" t="s">
        <v>289</v>
      </c>
      <c r="B4" s="168" t="s">
        <v>900</v>
      </c>
      <c r="C4" s="169" t="s">
        <v>901</v>
      </c>
      <c r="D4" s="169" t="s">
        <v>902</v>
      </c>
      <c r="E4" s="169" t="s">
        <v>912</v>
      </c>
      <c r="F4" s="170" t="s">
        <v>903</v>
      </c>
      <c r="G4" s="168" t="s">
        <v>904</v>
      </c>
      <c r="H4" s="169" t="s">
        <v>905</v>
      </c>
      <c r="I4" s="169" t="s">
        <v>906</v>
      </c>
      <c r="J4" s="169" t="s">
        <v>913</v>
      </c>
      <c r="K4" s="170" t="s">
        <v>907</v>
      </c>
      <c r="L4" s="168" t="s">
        <v>908</v>
      </c>
      <c r="M4" s="169" t="s">
        <v>909</v>
      </c>
      <c r="N4" s="169" t="s">
        <v>910</v>
      </c>
      <c r="O4" s="169" t="s">
        <v>914</v>
      </c>
      <c r="P4" s="170" t="s">
        <v>911</v>
      </c>
    </row>
    <row r="5" spans="1:16" s="27" customFormat="1">
      <c r="A5" s="27" t="s">
        <v>464</v>
      </c>
      <c r="B5" s="374">
        <v>0.62</v>
      </c>
      <c r="C5" s="376">
        <v>30.14</v>
      </c>
      <c r="D5" s="376">
        <v>4.47</v>
      </c>
      <c r="E5" s="376">
        <v>2.16</v>
      </c>
      <c r="F5" s="375">
        <v>26.51</v>
      </c>
      <c r="G5" s="374">
        <v>0.76</v>
      </c>
      <c r="H5" s="376">
        <v>30.22</v>
      </c>
      <c r="I5" s="376">
        <v>5.23</v>
      </c>
      <c r="J5" s="376">
        <v>2.5299999999999998</v>
      </c>
      <c r="K5" s="375">
        <v>23.82</v>
      </c>
      <c r="L5" s="374">
        <v>0.68</v>
      </c>
      <c r="M5" s="376">
        <v>30.16</v>
      </c>
      <c r="N5" s="376">
        <v>4.8</v>
      </c>
      <c r="O5" s="376">
        <v>2.3199999999999998</v>
      </c>
      <c r="P5" s="375">
        <v>25.32</v>
      </c>
    </row>
    <row r="6" spans="1:16" s="27" customFormat="1">
      <c r="A6" s="27" t="s">
        <v>465</v>
      </c>
      <c r="B6" s="374">
        <v>0.43</v>
      </c>
      <c r="C6" s="376">
        <v>26.09</v>
      </c>
      <c r="D6" s="376">
        <v>2.39</v>
      </c>
      <c r="E6" s="376">
        <v>2.11</v>
      </c>
      <c r="F6" s="375">
        <v>24.28</v>
      </c>
      <c r="G6" s="374">
        <v>0.48</v>
      </c>
      <c r="H6" s="376">
        <v>23.8</v>
      </c>
      <c r="I6" s="376">
        <v>2.54</v>
      </c>
      <c r="J6" s="376">
        <v>2.37</v>
      </c>
      <c r="K6" s="375">
        <v>21.02</v>
      </c>
      <c r="L6" s="374">
        <v>0.46</v>
      </c>
      <c r="M6" s="376">
        <v>24.95</v>
      </c>
      <c r="N6" s="376">
        <v>2.4700000000000002</v>
      </c>
      <c r="O6" s="376">
        <v>2.2400000000000002</v>
      </c>
      <c r="P6" s="375">
        <v>22.55</v>
      </c>
    </row>
    <row r="7" spans="1:16" s="27" customFormat="1">
      <c r="A7" s="27" t="s">
        <v>466</v>
      </c>
      <c r="B7" s="374">
        <v>0.38</v>
      </c>
      <c r="C7" s="376">
        <v>25.01</v>
      </c>
      <c r="D7" s="376">
        <v>1.89</v>
      </c>
      <c r="E7" s="376">
        <v>2.23</v>
      </c>
      <c r="F7" s="375">
        <v>21.46</v>
      </c>
      <c r="G7" s="374">
        <v>0.4</v>
      </c>
      <c r="H7" s="376">
        <v>21.24</v>
      </c>
      <c r="I7" s="376">
        <v>1.74</v>
      </c>
      <c r="J7" s="376">
        <v>2.6</v>
      </c>
      <c r="K7" s="375">
        <v>18.399999999999999</v>
      </c>
      <c r="L7" s="374">
        <v>0.39</v>
      </c>
      <c r="M7" s="376">
        <v>22.97</v>
      </c>
      <c r="N7" s="376">
        <v>1.81</v>
      </c>
      <c r="O7" s="376">
        <v>2.4300000000000002</v>
      </c>
      <c r="P7" s="375">
        <v>19.75</v>
      </c>
    </row>
    <row r="8" spans="1:16" s="27" customFormat="1">
      <c r="A8" s="27" t="s">
        <v>467</v>
      </c>
      <c r="B8" s="380">
        <v>0.44</v>
      </c>
      <c r="C8" s="381">
        <v>24.55</v>
      </c>
      <c r="D8" s="381">
        <v>1.57</v>
      </c>
      <c r="E8" s="381">
        <v>2.41</v>
      </c>
      <c r="F8" s="382">
        <v>19.309999999999999</v>
      </c>
      <c r="G8" s="380">
        <v>0.43</v>
      </c>
      <c r="H8" s="381">
        <v>20.239999999999998</v>
      </c>
      <c r="I8" s="381">
        <v>1.37</v>
      </c>
      <c r="J8" s="381">
        <v>2.75</v>
      </c>
      <c r="K8" s="382">
        <v>16.559999999999999</v>
      </c>
      <c r="L8" s="380">
        <v>0.43</v>
      </c>
      <c r="M8" s="381">
        <v>21.96</v>
      </c>
      <c r="N8" s="381">
        <v>1.45</v>
      </c>
      <c r="O8" s="381">
        <v>2.61</v>
      </c>
      <c r="P8" s="382">
        <v>17.739999999999998</v>
      </c>
    </row>
    <row r="9" spans="1:16">
      <c r="A9" s="31" t="s">
        <v>1068</v>
      </c>
    </row>
    <row r="10" spans="1:16">
      <c r="A10" s="31" t="s">
        <v>673</v>
      </c>
    </row>
    <row r="11" spans="1:16">
      <c r="A11" s="31" t="s">
        <v>674</v>
      </c>
    </row>
    <row r="12" spans="1:16" ht="17.25">
      <c r="A12" s="49" t="s">
        <v>691</v>
      </c>
    </row>
    <row r="13" spans="1:16" ht="17.25">
      <c r="A13" s="117" t="s">
        <v>692</v>
      </c>
    </row>
    <row r="14" spans="1:16" s="105" customFormat="1" ht="45">
      <c r="A14" s="36" t="s">
        <v>289</v>
      </c>
      <c r="B14" s="168" t="s">
        <v>900</v>
      </c>
      <c r="C14" s="169" t="s">
        <v>901</v>
      </c>
      <c r="D14" s="169" t="s">
        <v>902</v>
      </c>
      <c r="E14" s="169" t="s">
        <v>912</v>
      </c>
      <c r="F14" s="170" t="s">
        <v>903</v>
      </c>
      <c r="G14" s="168" t="s">
        <v>904</v>
      </c>
      <c r="H14" s="169" t="s">
        <v>905</v>
      </c>
      <c r="I14" s="169" t="s">
        <v>906</v>
      </c>
      <c r="J14" s="169" t="s">
        <v>913</v>
      </c>
      <c r="K14" s="170" t="s">
        <v>907</v>
      </c>
      <c r="L14" s="168" t="s">
        <v>908</v>
      </c>
      <c r="M14" s="169" t="s">
        <v>909</v>
      </c>
      <c r="N14" s="169" t="s">
        <v>910</v>
      </c>
      <c r="O14" s="169" t="s">
        <v>914</v>
      </c>
      <c r="P14" s="170" t="s">
        <v>911</v>
      </c>
    </row>
    <row r="15" spans="1:16" s="27" customFormat="1">
      <c r="A15" s="61" t="s">
        <v>464</v>
      </c>
      <c r="B15" s="374">
        <v>2.04</v>
      </c>
      <c r="C15" s="376">
        <v>27.44</v>
      </c>
      <c r="D15" s="376">
        <v>4.5599999999999996</v>
      </c>
      <c r="E15" s="376">
        <v>2.2799999999999998</v>
      </c>
      <c r="F15" s="375">
        <v>30.87</v>
      </c>
      <c r="G15" s="374">
        <v>2.11</v>
      </c>
      <c r="H15" s="376">
        <v>27.44</v>
      </c>
      <c r="I15" s="376">
        <v>5.12</v>
      </c>
      <c r="J15" s="376">
        <v>2.65</v>
      </c>
      <c r="K15" s="375">
        <v>27.85</v>
      </c>
      <c r="L15" s="374">
        <v>2.0699999999999998</v>
      </c>
      <c r="M15" s="376">
        <v>27.39</v>
      </c>
      <c r="N15" s="376">
        <v>4.79</v>
      </c>
      <c r="O15" s="376">
        <v>2.44</v>
      </c>
      <c r="P15" s="375">
        <v>29.46</v>
      </c>
    </row>
    <row r="16" spans="1:16" s="27" customFormat="1">
      <c r="A16" s="61" t="s">
        <v>465</v>
      </c>
      <c r="B16" s="374">
        <v>1.93</v>
      </c>
      <c r="C16" s="376">
        <v>24.44</v>
      </c>
      <c r="D16" s="376">
        <v>3.2</v>
      </c>
      <c r="E16" s="376">
        <v>2.39</v>
      </c>
      <c r="F16" s="375">
        <v>28.44</v>
      </c>
      <c r="G16" s="374">
        <v>1.94</v>
      </c>
      <c r="H16" s="376">
        <v>22.28</v>
      </c>
      <c r="I16" s="376">
        <v>3.23</v>
      </c>
      <c r="J16" s="376">
        <v>2.72</v>
      </c>
      <c r="K16" s="375">
        <v>24.86</v>
      </c>
      <c r="L16" s="374">
        <v>1.93</v>
      </c>
      <c r="M16" s="376">
        <v>23.33</v>
      </c>
      <c r="N16" s="376">
        <v>3.22</v>
      </c>
      <c r="O16" s="376">
        <v>2.56</v>
      </c>
      <c r="P16" s="375">
        <v>26.54</v>
      </c>
    </row>
    <row r="17" spans="1:16" s="27" customFormat="1">
      <c r="A17" s="61" t="s">
        <v>466</v>
      </c>
      <c r="B17" s="374">
        <v>1.97</v>
      </c>
      <c r="C17" s="376">
        <v>22.65</v>
      </c>
      <c r="D17" s="376">
        <v>2.69</v>
      </c>
      <c r="E17" s="376">
        <v>2.61</v>
      </c>
      <c r="F17" s="375">
        <v>26.2</v>
      </c>
      <c r="G17" s="374">
        <v>1.92</v>
      </c>
      <c r="H17" s="376">
        <v>19.62</v>
      </c>
      <c r="I17" s="376">
        <v>2.5099999999999998</v>
      </c>
      <c r="J17" s="376">
        <v>3.04</v>
      </c>
      <c r="K17" s="375">
        <v>22.92</v>
      </c>
      <c r="L17" s="374">
        <v>1.95</v>
      </c>
      <c r="M17" s="376">
        <v>21</v>
      </c>
      <c r="N17" s="376">
        <v>2.59</v>
      </c>
      <c r="O17" s="376">
        <v>2.84</v>
      </c>
      <c r="P17" s="375">
        <v>24.37</v>
      </c>
    </row>
    <row r="18" spans="1:16" s="27" customFormat="1">
      <c r="A18" s="61" t="s">
        <v>467</v>
      </c>
      <c r="B18" s="380">
        <v>2.04</v>
      </c>
      <c r="C18" s="381">
        <v>21.69</v>
      </c>
      <c r="D18" s="381">
        <v>2.38</v>
      </c>
      <c r="E18" s="381">
        <v>2.92</v>
      </c>
      <c r="F18" s="382">
        <v>25.01</v>
      </c>
      <c r="G18" s="380">
        <v>1.94</v>
      </c>
      <c r="H18" s="381">
        <v>18.61</v>
      </c>
      <c r="I18" s="381">
        <v>2.13</v>
      </c>
      <c r="J18" s="381">
        <v>3.35</v>
      </c>
      <c r="K18" s="382">
        <v>21.52</v>
      </c>
      <c r="L18" s="380">
        <v>1.98</v>
      </c>
      <c r="M18" s="381">
        <v>19.93</v>
      </c>
      <c r="N18" s="381">
        <v>2.2400000000000002</v>
      </c>
      <c r="O18" s="381">
        <v>3.16</v>
      </c>
      <c r="P18" s="382">
        <v>23.11</v>
      </c>
    </row>
    <row r="19" spans="1:16">
      <c r="A19" s="25" t="s">
        <v>1068</v>
      </c>
    </row>
    <row r="20" spans="1:16">
      <c r="A20" s="25" t="s">
        <v>673</v>
      </c>
    </row>
    <row r="21" spans="1:16">
      <c r="A21" s="25" t="s">
        <v>674</v>
      </c>
    </row>
    <row r="22" spans="1:16">
      <c r="A22" s="25" t="s">
        <v>675</v>
      </c>
    </row>
  </sheetData>
  <pageMargins left="0.7" right="0.7" top="0.75" bottom="0.75" header="0.3" footer="0.3"/>
  <drawing r:id="rId1"/>
  <tableParts count="2">
    <tablePart r:id="rId2"/>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B261B-97DC-43A8-802F-E959F3E170E2}">
  <dimension ref="A1:W103"/>
  <sheetViews>
    <sheetView zoomScaleNormal="100" workbookViewId="0"/>
  </sheetViews>
  <sheetFormatPr defaultColWidth="9.33203125" defaultRowHeight="13.5"/>
  <cols>
    <col min="1" max="1" width="6.6640625" style="25" customWidth="1"/>
    <col min="2" max="2" width="13.1640625" style="25" bestFit="1" customWidth="1"/>
    <col min="3" max="3" width="30.6640625" style="25" bestFit="1" customWidth="1"/>
    <col min="4" max="4" width="32.1640625" style="25" bestFit="1" customWidth="1"/>
    <col min="5" max="5" width="36.5" style="25" bestFit="1" customWidth="1"/>
    <col min="6" max="6" width="30.6640625" style="25" bestFit="1" customWidth="1"/>
    <col min="7" max="7" width="32.1640625" style="25" bestFit="1" customWidth="1"/>
    <col min="8" max="8" width="34.6640625" style="25" bestFit="1" customWidth="1"/>
    <col min="9" max="9" width="35.6640625" style="25" bestFit="1" customWidth="1"/>
    <col min="10" max="10" width="34.33203125" style="25" bestFit="1" customWidth="1"/>
    <col min="11" max="11" width="35.83203125" style="25" bestFit="1" customWidth="1"/>
    <col min="12" max="12" width="38.33203125" style="25" bestFit="1" customWidth="1"/>
    <col min="13" max="13" width="34.33203125" style="25" bestFit="1" customWidth="1"/>
    <col min="14" max="14" width="35.83203125" style="25" bestFit="1" customWidth="1"/>
    <col min="15" max="15" width="38.33203125" style="25" bestFit="1" customWidth="1"/>
    <col min="16" max="16" width="30.1640625" style="25" bestFit="1" customWidth="1"/>
    <col min="17" max="17" width="32.1640625" style="25" bestFit="1" customWidth="1"/>
    <col min="18" max="18" width="33.83203125" style="25" bestFit="1" customWidth="1"/>
    <col min="19" max="19" width="36.5" style="25" bestFit="1" customWidth="1"/>
    <col min="20" max="20" width="32.1640625" style="25" bestFit="1" customWidth="1"/>
    <col min="21" max="21" width="33.83203125" style="25" bestFit="1" customWidth="1"/>
    <col min="22" max="22" width="36.1640625" style="25" bestFit="1" customWidth="1"/>
    <col min="23" max="23" width="30.1640625" style="25" bestFit="1" customWidth="1"/>
    <col min="24" max="16384" width="9.33203125" style="25"/>
  </cols>
  <sheetData>
    <row r="1" spans="1:23">
      <c r="A1" s="77" t="s">
        <v>693</v>
      </c>
    </row>
    <row r="2" spans="1:23" ht="17.25">
      <c r="A2" s="49" t="s">
        <v>694</v>
      </c>
    </row>
    <row r="3" spans="1:23" ht="17.25">
      <c r="A3" s="117" t="s">
        <v>695</v>
      </c>
    </row>
    <row r="4" spans="1:23" s="190" customFormat="1" ht="30">
      <c r="A4" s="138" t="s">
        <v>244</v>
      </c>
      <c r="B4" s="138" t="s">
        <v>671</v>
      </c>
      <c r="C4" s="138" t="s">
        <v>696</v>
      </c>
      <c r="D4" s="138" t="s">
        <v>697</v>
      </c>
      <c r="E4" s="138" t="s">
        <v>698</v>
      </c>
      <c r="F4" s="138" t="s">
        <v>699</v>
      </c>
      <c r="G4" s="138" t="s">
        <v>700</v>
      </c>
      <c r="H4" s="138" t="s">
        <v>701</v>
      </c>
      <c r="I4" s="138" t="s">
        <v>702</v>
      </c>
      <c r="J4" s="138" t="s">
        <v>703</v>
      </c>
      <c r="K4" s="138" t="s">
        <v>704</v>
      </c>
      <c r="L4" s="138" t="s">
        <v>705</v>
      </c>
      <c r="M4" s="138" t="s">
        <v>706</v>
      </c>
      <c r="N4" s="138" t="s">
        <v>707</v>
      </c>
      <c r="O4" s="138" t="s">
        <v>708</v>
      </c>
      <c r="P4" s="138" t="s">
        <v>709</v>
      </c>
      <c r="Q4" s="138" t="s">
        <v>710</v>
      </c>
      <c r="R4" s="138" t="s">
        <v>711</v>
      </c>
      <c r="S4" s="138" t="s">
        <v>712</v>
      </c>
      <c r="T4" s="138" t="s">
        <v>713</v>
      </c>
      <c r="U4" s="138" t="s">
        <v>714</v>
      </c>
      <c r="V4" s="138" t="s">
        <v>715</v>
      </c>
      <c r="W4" s="138" t="s">
        <v>716</v>
      </c>
    </row>
    <row r="5" spans="1:23">
      <c r="A5" s="179">
        <v>2015</v>
      </c>
      <c r="B5" s="128" t="s">
        <v>380</v>
      </c>
      <c r="C5" s="130">
        <v>3613</v>
      </c>
      <c r="D5" s="130">
        <v>2971</v>
      </c>
      <c r="E5" s="130">
        <v>1842</v>
      </c>
      <c r="F5" s="130">
        <v>17999</v>
      </c>
      <c r="G5" s="130">
        <v>20790</v>
      </c>
      <c r="H5" s="130">
        <v>5494</v>
      </c>
      <c r="I5" s="131">
        <v>452</v>
      </c>
      <c r="J5" s="129">
        <v>3756</v>
      </c>
      <c r="K5" s="130">
        <v>2775</v>
      </c>
      <c r="L5" s="130">
        <v>1467</v>
      </c>
      <c r="M5" s="130">
        <v>20137</v>
      </c>
      <c r="N5" s="130">
        <v>23326</v>
      </c>
      <c r="O5" s="130">
        <v>6014</v>
      </c>
      <c r="P5" s="131">
        <v>458</v>
      </c>
      <c r="Q5" s="129">
        <v>7369</v>
      </c>
      <c r="R5" s="130">
        <v>5746</v>
      </c>
      <c r="S5" s="130">
        <v>3309</v>
      </c>
      <c r="T5" s="130">
        <v>38136</v>
      </c>
      <c r="U5" s="130">
        <v>44116</v>
      </c>
      <c r="V5" s="130">
        <v>11508</v>
      </c>
      <c r="W5" s="130">
        <v>910</v>
      </c>
    </row>
    <row r="6" spans="1:23">
      <c r="A6" s="179">
        <v>2015</v>
      </c>
      <c r="B6" s="128" t="s">
        <v>366</v>
      </c>
      <c r="C6" s="130">
        <v>2791</v>
      </c>
      <c r="D6" s="130">
        <v>2413</v>
      </c>
      <c r="E6" s="130">
        <v>1463</v>
      </c>
      <c r="F6" s="130">
        <v>14383</v>
      </c>
      <c r="G6" s="130">
        <v>20974</v>
      </c>
      <c r="H6" s="130">
        <v>6695</v>
      </c>
      <c r="I6" s="131">
        <v>578</v>
      </c>
      <c r="J6" s="129">
        <v>3077</v>
      </c>
      <c r="K6" s="130">
        <v>2433</v>
      </c>
      <c r="L6" s="130">
        <v>1285</v>
      </c>
      <c r="M6" s="130">
        <v>16468</v>
      </c>
      <c r="N6" s="130">
        <v>23790</v>
      </c>
      <c r="O6" s="130">
        <v>7176</v>
      </c>
      <c r="P6" s="131">
        <v>621</v>
      </c>
      <c r="Q6" s="129">
        <v>5868</v>
      </c>
      <c r="R6" s="130">
        <v>4846</v>
      </c>
      <c r="S6" s="130">
        <v>2748</v>
      </c>
      <c r="T6" s="130">
        <v>30851</v>
      </c>
      <c r="U6" s="130">
        <v>44764</v>
      </c>
      <c r="V6" s="130">
        <v>13871</v>
      </c>
      <c r="W6" s="130">
        <v>1199</v>
      </c>
    </row>
    <row r="7" spans="1:23">
      <c r="A7" s="179">
        <v>2015</v>
      </c>
      <c r="B7" s="128" t="s">
        <v>367</v>
      </c>
      <c r="C7" s="130">
        <v>3076</v>
      </c>
      <c r="D7" s="130">
        <v>2658</v>
      </c>
      <c r="E7" s="130">
        <v>1615</v>
      </c>
      <c r="F7" s="130">
        <v>15419</v>
      </c>
      <c r="G7" s="130">
        <v>25699</v>
      </c>
      <c r="H7" s="130">
        <v>9539</v>
      </c>
      <c r="I7" s="131">
        <v>766</v>
      </c>
      <c r="J7" s="129">
        <v>3694</v>
      </c>
      <c r="K7" s="130">
        <v>2957</v>
      </c>
      <c r="L7" s="130">
        <v>1551</v>
      </c>
      <c r="M7" s="130">
        <v>18150</v>
      </c>
      <c r="N7" s="130">
        <v>29534</v>
      </c>
      <c r="O7" s="130">
        <v>10294</v>
      </c>
      <c r="P7" s="131">
        <v>811</v>
      </c>
      <c r="Q7" s="129">
        <v>6770</v>
      </c>
      <c r="R7" s="130">
        <v>5615</v>
      </c>
      <c r="S7" s="130">
        <v>3166</v>
      </c>
      <c r="T7" s="130">
        <v>33569</v>
      </c>
      <c r="U7" s="130">
        <v>55233</v>
      </c>
      <c r="V7" s="130">
        <v>19833</v>
      </c>
      <c r="W7" s="130">
        <v>1577</v>
      </c>
    </row>
    <row r="8" spans="1:23">
      <c r="A8" s="179">
        <v>2015</v>
      </c>
      <c r="B8" s="128" t="s">
        <v>368</v>
      </c>
      <c r="C8" s="130">
        <v>3907</v>
      </c>
      <c r="D8" s="130">
        <v>3357</v>
      </c>
      <c r="E8" s="130">
        <v>1884</v>
      </c>
      <c r="F8" s="130">
        <v>17460</v>
      </c>
      <c r="G8" s="130">
        <v>32632</v>
      </c>
      <c r="H8" s="130">
        <v>14312</v>
      </c>
      <c r="I8" s="131">
        <v>1081</v>
      </c>
      <c r="J8" s="129">
        <v>4569</v>
      </c>
      <c r="K8" s="130">
        <v>3628</v>
      </c>
      <c r="L8" s="130">
        <v>1826</v>
      </c>
      <c r="M8" s="130">
        <v>19392</v>
      </c>
      <c r="N8" s="130">
        <v>35787</v>
      </c>
      <c r="O8" s="130">
        <v>15173</v>
      </c>
      <c r="P8" s="131">
        <v>1210</v>
      </c>
      <c r="Q8" s="129">
        <v>8476</v>
      </c>
      <c r="R8" s="130">
        <v>6985</v>
      </c>
      <c r="S8" s="130">
        <v>3710</v>
      </c>
      <c r="T8" s="130">
        <v>36852</v>
      </c>
      <c r="U8" s="130">
        <v>68419</v>
      </c>
      <c r="V8" s="130">
        <v>29485</v>
      </c>
      <c r="W8" s="130">
        <v>2291</v>
      </c>
    </row>
    <row r="9" spans="1:23">
      <c r="A9" s="179">
        <v>2015</v>
      </c>
      <c r="B9" s="128" t="s">
        <v>369</v>
      </c>
      <c r="C9" s="130">
        <v>4877</v>
      </c>
      <c r="D9" s="130">
        <v>3984</v>
      </c>
      <c r="E9" s="130">
        <v>2420</v>
      </c>
      <c r="F9" s="130">
        <v>18098</v>
      </c>
      <c r="G9" s="130">
        <v>37393</v>
      </c>
      <c r="H9" s="130">
        <v>20704</v>
      </c>
      <c r="I9" s="131">
        <v>1640</v>
      </c>
      <c r="J9" s="129">
        <v>5867</v>
      </c>
      <c r="K9" s="130">
        <v>4531</v>
      </c>
      <c r="L9" s="130">
        <v>2446</v>
      </c>
      <c r="M9" s="130">
        <v>20674</v>
      </c>
      <c r="N9" s="130">
        <v>39874</v>
      </c>
      <c r="O9" s="130">
        <v>21382</v>
      </c>
      <c r="P9" s="131">
        <v>1702</v>
      </c>
      <c r="Q9" s="129">
        <v>10744</v>
      </c>
      <c r="R9" s="130">
        <v>8515</v>
      </c>
      <c r="S9" s="130">
        <v>4866</v>
      </c>
      <c r="T9" s="130">
        <v>38772</v>
      </c>
      <c r="U9" s="130">
        <v>77267</v>
      </c>
      <c r="V9" s="130">
        <v>42086</v>
      </c>
      <c r="W9" s="130">
        <v>3342</v>
      </c>
    </row>
    <row r="10" spans="1:23">
      <c r="A10" s="179">
        <v>2015</v>
      </c>
      <c r="B10" s="128" t="s">
        <v>370</v>
      </c>
      <c r="C10" s="130">
        <v>6267</v>
      </c>
      <c r="D10" s="130">
        <v>5258</v>
      </c>
      <c r="E10" s="130">
        <v>3166</v>
      </c>
      <c r="F10" s="130">
        <v>19894</v>
      </c>
      <c r="G10" s="130">
        <v>41485</v>
      </c>
      <c r="H10" s="130">
        <v>27283</v>
      </c>
      <c r="I10" s="131">
        <v>2227</v>
      </c>
      <c r="J10" s="129">
        <v>7322</v>
      </c>
      <c r="K10" s="130">
        <v>5609</v>
      </c>
      <c r="L10" s="130">
        <v>3183</v>
      </c>
      <c r="M10" s="130">
        <v>22563</v>
      </c>
      <c r="N10" s="130">
        <v>42653</v>
      </c>
      <c r="O10" s="130">
        <v>27038</v>
      </c>
      <c r="P10" s="131">
        <v>2249</v>
      </c>
      <c r="Q10" s="129">
        <v>13589</v>
      </c>
      <c r="R10" s="130">
        <v>10867</v>
      </c>
      <c r="S10" s="130">
        <v>6349</v>
      </c>
      <c r="T10" s="130">
        <v>42457</v>
      </c>
      <c r="U10" s="130">
        <v>84138</v>
      </c>
      <c r="V10" s="130">
        <v>54321</v>
      </c>
      <c r="W10" s="130">
        <v>4476</v>
      </c>
    </row>
    <row r="11" spans="1:23">
      <c r="A11" s="179">
        <v>2015</v>
      </c>
      <c r="B11" s="128" t="s">
        <v>371</v>
      </c>
      <c r="C11" s="130">
        <v>8045</v>
      </c>
      <c r="D11" s="130">
        <v>6938</v>
      </c>
      <c r="E11" s="130">
        <v>4317</v>
      </c>
      <c r="F11" s="130">
        <v>21772</v>
      </c>
      <c r="G11" s="130">
        <v>43835</v>
      </c>
      <c r="H11" s="130">
        <v>31327</v>
      </c>
      <c r="I11" s="131">
        <v>2952</v>
      </c>
      <c r="J11" s="129">
        <v>9033</v>
      </c>
      <c r="K11" s="130">
        <v>6954</v>
      </c>
      <c r="L11" s="130">
        <v>4108</v>
      </c>
      <c r="M11" s="130">
        <v>23958</v>
      </c>
      <c r="N11" s="130">
        <v>41925</v>
      </c>
      <c r="O11" s="130">
        <v>29274</v>
      </c>
      <c r="P11" s="131">
        <v>2799</v>
      </c>
      <c r="Q11" s="129">
        <v>17078</v>
      </c>
      <c r="R11" s="130">
        <v>13892</v>
      </c>
      <c r="S11" s="130">
        <v>8425</v>
      </c>
      <c r="T11" s="130">
        <v>45730</v>
      </c>
      <c r="U11" s="130">
        <v>85760</v>
      </c>
      <c r="V11" s="130">
        <v>60601</v>
      </c>
      <c r="W11" s="130">
        <v>5751</v>
      </c>
    </row>
    <row r="12" spans="1:23">
      <c r="A12" s="179">
        <v>2015</v>
      </c>
      <c r="B12" s="128" t="s">
        <v>372</v>
      </c>
      <c r="C12" s="130">
        <v>11299</v>
      </c>
      <c r="D12" s="130">
        <v>10509</v>
      </c>
      <c r="E12" s="130">
        <v>6718</v>
      </c>
      <c r="F12" s="130">
        <v>24741</v>
      </c>
      <c r="G12" s="130">
        <v>45541</v>
      </c>
      <c r="H12" s="130">
        <v>33939</v>
      </c>
      <c r="I12" s="131">
        <v>4019</v>
      </c>
      <c r="J12" s="129">
        <v>11851</v>
      </c>
      <c r="K12" s="130">
        <v>9879</v>
      </c>
      <c r="L12" s="130">
        <v>6000</v>
      </c>
      <c r="M12" s="130">
        <v>26246</v>
      </c>
      <c r="N12" s="130">
        <v>42207</v>
      </c>
      <c r="O12" s="130">
        <v>30786</v>
      </c>
      <c r="P12" s="131">
        <v>3277</v>
      </c>
      <c r="Q12" s="129">
        <v>23150</v>
      </c>
      <c r="R12" s="130">
        <v>20388</v>
      </c>
      <c r="S12" s="130">
        <v>12718</v>
      </c>
      <c r="T12" s="130">
        <v>50987</v>
      </c>
      <c r="U12" s="130">
        <v>87748</v>
      </c>
      <c r="V12" s="130">
        <v>64725</v>
      </c>
      <c r="W12" s="130">
        <v>7296</v>
      </c>
    </row>
    <row r="13" spans="1:23">
      <c r="A13" s="179">
        <v>2015</v>
      </c>
      <c r="B13" s="128" t="s">
        <v>373</v>
      </c>
      <c r="C13" s="130">
        <v>15731</v>
      </c>
      <c r="D13" s="130">
        <v>15172</v>
      </c>
      <c r="E13" s="130">
        <v>9952</v>
      </c>
      <c r="F13" s="130">
        <v>28860</v>
      </c>
      <c r="G13" s="130">
        <v>46456</v>
      </c>
      <c r="H13" s="130">
        <v>35045</v>
      </c>
      <c r="I13" s="131">
        <v>4980</v>
      </c>
      <c r="J13" s="129">
        <v>15912</v>
      </c>
      <c r="K13" s="130">
        <v>14431</v>
      </c>
      <c r="L13" s="130">
        <v>8925</v>
      </c>
      <c r="M13" s="130">
        <v>29294</v>
      </c>
      <c r="N13" s="130">
        <v>41039</v>
      </c>
      <c r="O13" s="130">
        <v>30973</v>
      </c>
      <c r="P13" s="131">
        <v>4200</v>
      </c>
      <c r="Q13" s="129">
        <v>31643</v>
      </c>
      <c r="R13" s="130">
        <v>29603</v>
      </c>
      <c r="S13" s="130">
        <v>18877</v>
      </c>
      <c r="T13" s="130">
        <v>58154</v>
      </c>
      <c r="U13" s="130">
        <v>87495</v>
      </c>
      <c r="V13" s="130">
        <v>66018</v>
      </c>
      <c r="W13" s="130">
        <v>9180</v>
      </c>
    </row>
    <row r="14" spans="1:23">
      <c r="A14" s="179">
        <v>2015</v>
      </c>
      <c r="B14" s="128" t="s">
        <v>374</v>
      </c>
      <c r="C14" s="130">
        <v>15847</v>
      </c>
      <c r="D14" s="130">
        <v>14766</v>
      </c>
      <c r="E14" s="130">
        <v>10028</v>
      </c>
      <c r="F14" s="130">
        <v>24888</v>
      </c>
      <c r="G14" s="130">
        <v>35092</v>
      </c>
      <c r="H14" s="130">
        <v>26079</v>
      </c>
      <c r="I14" s="131">
        <v>4464</v>
      </c>
      <c r="J14" s="129">
        <v>15691</v>
      </c>
      <c r="K14" s="130">
        <v>13982</v>
      </c>
      <c r="L14" s="130">
        <v>9293</v>
      </c>
      <c r="M14" s="130">
        <v>25157</v>
      </c>
      <c r="N14" s="130">
        <v>31306</v>
      </c>
      <c r="O14" s="130">
        <v>22725</v>
      </c>
      <c r="P14" s="131">
        <v>3779</v>
      </c>
      <c r="Q14" s="129">
        <v>31538</v>
      </c>
      <c r="R14" s="130">
        <v>28748</v>
      </c>
      <c r="S14" s="130">
        <v>19321</v>
      </c>
      <c r="T14" s="130">
        <v>50045</v>
      </c>
      <c r="U14" s="130">
        <v>66398</v>
      </c>
      <c r="V14" s="130">
        <v>48804</v>
      </c>
      <c r="W14" s="130">
        <v>8243</v>
      </c>
    </row>
    <row r="15" spans="1:23">
      <c r="A15" s="179">
        <v>2015</v>
      </c>
      <c r="B15" s="128" t="s">
        <v>375</v>
      </c>
      <c r="C15" s="130">
        <v>11065</v>
      </c>
      <c r="D15" s="130">
        <v>10033</v>
      </c>
      <c r="E15" s="130">
        <v>6812</v>
      </c>
      <c r="F15" s="130">
        <v>15343</v>
      </c>
      <c r="G15" s="130">
        <v>18568</v>
      </c>
      <c r="H15" s="130">
        <v>13290</v>
      </c>
      <c r="I15" s="131">
        <v>2730</v>
      </c>
      <c r="J15" s="129">
        <v>11879</v>
      </c>
      <c r="K15" s="130">
        <v>10601</v>
      </c>
      <c r="L15" s="130">
        <v>7056</v>
      </c>
      <c r="M15" s="130">
        <v>16144</v>
      </c>
      <c r="N15" s="130">
        <v>18007</v>
      </c>
      <c r="O15" s="130">
        <v>12444</v>
      </c>
      <c r="P15" s="131">
        <v>2631</v>
      </c>
      <c r="Q15" s="129">
        <v>22944</v>
      </c>
      <c r="R15" s="130">
        <v>20634</v>
      </c>
      <c r="S15" s="130">
        <v>13868</v>
      </c>
      <c r="T15" s="130">
        <v>31487</v>
      </c>
      <c r="U15" s="130">
        <v>36575</v>
      </c>
      <c r="V15" s="130">
        <v>25734</v>
      </c>
      <c r="W15" s="130">
        <v>5361</v>
      </c>
    </row>
    <row r="16" spans="1:23">
      <c r="A16" s="179">
        <v>2015</v>
      </c>
      <c r="B16" s="128" t="s">
        <v>376</v>
      </c>
      <c r="C16" s="130">
        <v>7735</v>
      </c>
      <c r="D16" s="130">
        <v>6611</v>
      </c>
      <c r="E16" s="130">
        <v>4534</v>
      </c>
      <c r="F16" s="130">
        <v>9630</v>
      </c>
      <c r="G16" s="130">
        <v>10444</v>
      </c>
      <c r="H16" s="130">
        <v>6965</v>
      </c>
      <c r="I16" s="131">
        <v>1824</v>
      </c>
      <c r="J16" s="129">
        <v>9399</v>
      </c>
      <c r="K16" s="130">
        <v>7898</v>
      </c>
      <c r="L16" s="130">
        <v>5421</v>
      </c>
      <c r="M16" s="130">
        <v>11127</v>
      </c>
      <c r="N16" s="130">
        <v>11106</v>
      </c>
      <c r="O16" s="130">
        <v>7452</v>
      </c>
      <c r="P16" s="131">
        <v>1931</v>
      </c>
      <c r="Q16" s="129">
        <v>17134</v>
      </c>
      <c r="R16" s="130">
        <v>14509</v>
      </c>
      <c r="S16" s="130">
        <v>9955</v>
      </c>
      <c r="T16" s="130">
        <v>20757</v>
      </c>
      <c r="U16" s="130">
        <v>21550</v>
      </c>
      <c r="V16" s="130">
        <v>14417</v>
      </c>
      <c r="W16" s="130">
        <v>3755</v>
      </c>
    </row>
    <row r="17" spans="1:23">
      <c r="A17" s="179">
        <v>2015</v>
      </c>
      <c r="B17" s="128" t="s">
        <v>377</v>
      </c>
      <c r="C17" s="130">
        <v>4319</v>
      </c>
      <c r="D17" s="130">
        <v>3584</v>
      </c>
      <c r="E17" s="130">
        <v>2642</v>
      </c>
      <c r="F17" s="130">
        <v>4924</v>
      </c>
      <c r="G17" s="130">
        <v>4785</v>
      </c>
      <c r="H17" s="130">
        <v>3034</v>
      </c>
      <c r="I17" s="131">
        <v>1015</v>
      </c>
      <c r="J17" s="129">
        <v>6102</v>
      </c>
      <c r="K17" s="130">
        <v>5029</v>
      </c>
      <c r="L17" s="130">
        <v>3567</v>
      </c>
      <c r="M17" s="130">
        <v>6549</v>
      </c>
      <c r="N17" s="130">
        <v>5808</v>
      </c>
      <c r="O17" s="130">
        <v>3845</v>
      </c>
      <c r="P17" s="131">
        <v>1224</v>
      </c>
      <c r="Q17" s="129">
        <v>10421</v>
      </c>
      <c r="R17" s="130">
        <v>8613</v>
      </c>
      <c r="S17" s="130">
        <v>6209</v>
      </c>
      <c r="T17" s="130">
        <v>11473</v>
      </c>
      <c r="U17" s="130">
        <v>10593</v>
      </c>
      <c r="V17" s="130">
        <v>6879</v>
      </c>
      <c r="W17" s="130">
        <v>2239</v>
      </c>
    </row>
    <row r="18" spans="1:23">
      <c r="A18" s="179">
        <v>2015</v>
      </c>
      <c r="B18" s="180" t="s">
        <v>378</v>
      </c>
      <c r="C18" s="130">
        <v>1752</v>
      </c>
      <c r="D18" s="130">
        <v>1280</v>
      </c>
      <c r="E18" s="130">
        <v>950</v>
      </c>
      <c r="F18" s="130">
        <v>1737</v>
      </c>
      <c r="G18" s="130">
        <v>1474</v>
      </c>
      <c r="H18" s="130">
        <v>954</v>
      </c>
      <c r="I18" s="131">
        <v>393</v>
      </c>
      <c r="J18" s="129">
        <v>2798</v>
      </c>
      <c r="K18" s="130">
        <v>2135</v>
      </c>
      <c r="L18" s="130">
        <v>1629</v>
      </c>
      <c r="M18" s="130">
        <v>2651</v>
      </c>
      <c r="N18" s="130">
        <v>2093</v>
      </c>
      <c r="O18" s="130">
        <v>1303</v>
      </c>
      <c r="P18" s="131">
        <v>663</v>
      </c>
      <c r="Q18" s="129">
        <v>4550</v>
      </c>
      <c r="R18" s="130">
        <v>3415</v>
      </c>
      <c r="S18" s="130">
        <v>2579</v>
      </c>
      <c r="T18" s="130">
        <v>4388</v>
      </c>
      <c r="U18" s="130">
        <v>3567</v>
      </c>
      <c r="V18" s="130">
        <v>2257</v>
      </c>
      <c r="W18" s="130">
        <v>1056</v>
      </c>
    </row>
    <row r="19" spans="1:23">
      <c r="A19" s="179">
        <v>2015</v>
      </c>
      <c r="B19" s="180" t="s">
        <v>285</v>
      </c>
      <c r="C19" s="130">
        <v>100324</v>
      </c>
      <c r="D19" s="130">
        <v>89534</v>
      </c>
      <c r="E19" s="130">
        <v>58343</v>
      </c>
      <c r="F19" s="130">
        <v>235148</v>
      </c>
      <c r="G19" s="130">
        <v>385168</v>
      </c>
      <c r="H19" s="130">
        <v>234660</v>
      </c>
      <c r="I19" s="131">
        <v>29121</v>
      </c>
      <c r="J19" s="129">
        <v>110950</v>
      </c>
      <c r="K19" s="130">
        <v>92842</v>
      </c>
      <c r="L19" s="130">
        <v>57757</v>
      </c>
      <c r="M19" s="130">
        <v>258510</v>
      </c>
      <c r="N19" s="130">
        <v>388455</v>
      </c>
      <c r="O19" s="130">
        <v>225879</v>
      </c>
      <c r="P19" s="131">
        <v>27555</v>
      </c>
      <c r="Q19" s="129">
        <v>211274</v>
      </c>
      <c r="R19" s="130">
        <v>182376</v>
      </c>
      <c r="S19" s="130">
        <v>116100</v>
      </c>
      <c r="T19" s="130">
        <v>493658</v>
      </c>
      <c r="U19" s="130">
        <v>773623</v>
      </c>
      <c r="V19" s="130">
        <v>460539</v>
      </c>
      <c r="W19" s="130">
        <v>56676</v>
      </c>
    </row>
    <row r="20" spans="1:23">
      <c r="A20" s="191">
        <v>2024</v>
      </c>
      <c r="B20" s="192" t="s">
        <v>380</v>
      </c>
      <c r="C20" s="196">
        <v>2074</v>
      </c>
      <c r="D20" s="196">
        <v>1869</v>
      </c>
      <c r="E20" s="196">
        <v>1507</v>
      </c>
      <c r="F20" s="196">
        <v>9145</v>
      </c>
      <c r="G20" s="196">
        <v>11256</v>
      </c>
      <c r="H20" s="196">
        <v>3278</v>
      </c>
      <c r="I20" s="197">
        <v>130</v>
      </c>
      <c r="J20" s="198">
        <v>2248</v>
      </c>
      <c r="K20" s="196">
        <v>1806</v>
      </c>
      <c r="L20" s="196">
        <v>1257</v>
      </c>
      <c r="M20" s="196">
        <v>10228</v>
      </c>
      <c r="N20" s="196">
        <v>12167</v>
      </c>
      <c r="O20" s="196">
        <v>3385</v>
      </c>
      <c r="P20" s="197">
        <v>104</v>
      </c>
      <c r="Q20" s="198">
        <v>4322</v>
      </c>
      <c r="R20" s="196">
        <v>3675</v>
      </c>
      <c r="S20" s="196">
        <v>2764</v>
      </c>
      <c r="T20" s="196">
        <v>19373</v>
      </c>
      <c r="U20" s="196">
        <v>23423</v>
      </c>
      <c r="V20" s="196">
        <v>6663</v>
      </c>
      <c r="W20" s="196">
        <v>234</v>
      </c>
    </row>
    <row r="21" spans="1:23">
      <c r="A21" s="179">
        <v>2024</v>
      </c>
      <c r="B21" s="128" t="s">
        <v>366</v>
      </c>
      <c r="C21" s="130">
        <v>2562</v>
      </c>
      <c r="D21" s="130">
        <v>2327</v>
      </c>
      <c r="E21" s="130">
        <v>1769</v>
      </c>
      <c r="F21" s="130">
        <v>11955</v>
      </c>
      <c r="G21" s="130">
        <v>16813</v>
      </c>
      <c r="H21" s="130">
        <v>5599</v>
      </c>
      <c r="I21" s="131">
        <v>196</v>
      </c>
      <c r="J21" s="129">
        <v>2808</v>
      </c>
      <c r="K21" s="130">
        <v>2392</v>
      </c>
      <c r="L21" s="130">
        <v>1655</v>
      </c>
      <c r="M21" s="130">
        <v>13909</v>
      </c>
      <c r="N21" s="130">
        <v>18750</v>
      </c>
      <c r="O21" s="130">
        <v>5954</v>
      </c>
      <c r="P21" s="131">
        <v>204</v>
      </c>
      <c r="Q21" s="129">
        <v>5370</v>
      </c>
      <c r="R21" s="130">
        <v>4719</v>
      </c>
      <c r="S21" s="130">
        <v>3424</v>
      </c>
      <c r="T21" s="130">
        <v>25864</v>
      </c>
      <c r="U21" s="130">
        <v>35563</v>
      </c>
      <c r="V21" s="130">
        <v>11553</v>
      </c>
      <c r="W21" s="130">
        <v>400</v>
      </c>
    </row>
    <row r="22" spans="1:23">
      <c r="A22" s="179">
        <v>2024</v>
      </c>
      <c r="B22" s="128" t="s">
        <v>367</v>
      </c>
      <c r="C22" s="130">
        <v>2466</v>
      </c>
      <c r="D22" s="130">
        <v>2392</v>
      </c>
      <c r="E22" s="130">
        <v>1785</v>
      </c>
      <c r="F22" s="130">
        <v>12438</v>
      </c>
      <c r="G22" s="130">
        <v>18897</v>
      </c>
      <c r="H22" s="130">
        <v>6581</v>
      </c>
      <c r="I22" s="131">
        <v>262</v>
      </c>
      <c r="J22" s="129">
        <v>2975</v>
      </c>
      <c r="K22" s="130">
        <v>2642</v>
      </c>
      <c r="L22" s="130">
        <v>1865</v>
      </c>
      <c r="M22" s="130">
        <v>14466</v>
      </c>
      <c r="N22" s="130">
        <v>21758</v>
      </c>
      <c r="O22" s="130">
        <v>7226</v>
      </c>
      <c r="P22" s="131">
        <v>288</v>
      </c>
      <c r="Q22" s="129">
        <v>5441</v>
      </c>
      <c r="R22" s="130">
        <v>5034</v>
      </c>
      <c r="S22" s="130">
        <v>3650</v>
      </c>
      <c r="T22" s="130">
        <v>26904</v>
      </c>
      <c r="U22" s="130">
        <v>40655</v>
      </c>
      <c r="V22" s="130">
        <v>13807</v>
      </c>
      <c r="W22" s="130">
        <v>550</v>
      </c>
    </row>
    <row r="23" spans="1:23">
      <c r="A23" s="179">
        <v>2024</v>
      </c>
      <c r="B23" s="128" t="s">
        <v>368</v>
      </c>
      <c r="C23" s="130">
        <v>2492</v>
      </c>
      <c r="D23" s="130">
        <v>2362</v>
      </c>
      <c r="E23" s="130">
        <v>1904</v>
      </c>
      <c r="F23" s="130">
        <v>12282</v>
      </c>
      <c r="G23" s="130">
        <v>20743</v>
      </c>
      <c r="H23" s="130">
        <v>7822</v>
      </c>
      <c r="I23" s="131">
        <v>308</v>
      </c>
      <c r="J23" s="129">
        <v>3205</v>
      </c>
      <c r="K23" s="130">
        <v>2813</v>
      </c>
      <c r="L23" s="130">
        <v>1961</v>
      </c>
      <c r="M23" s="130">
        <v>14607</v>
      </c>
      <c r="N23" s="130">
        <v>23056</v>
      </c>
      <c r="O23" s="130">
        <v>8427</v>
      </c>
      <c r="P23" s="131">
        <v>344</v>
      </c>
      <c r="Q23" s="129">
        <v>5697</v>
      </c>
      <c r="R23" s="130">
        <v>5175</v>
      </c>
      <c r="S23" s="130">
        <v>3865</v>
      </c>
      <c r="T23" s="130">
        <v>26889</v>
      </c>
      <c r="U23" s="130">
        <v>43799</v>
      </c>
      <c r="V23" s="130">
        <v>16249</v>
      </c>
      <c r="W23" s="130">
        <v>652</v>
      </c>
    </row>
    <row r="24" spans="1:23">
      <c r="A24" s="179">
        <v>2024</v>
      </c>
      <c r="B24" s="128" t="s">
        <v>369</v>
      </c>
      <c r="C24" s="130">
        <v>2902</v>
      </c>
      <c r="D24" s="130">
        <v>2680</v>
      </c>
      <c r="E24" s="130">
        <v>2100</v>
      </c>
      <c r="F24" s="130">
        <v>13437</v>
      </c>
      <c r="G24" s="130">
        <v>24138</v>
      </c>
      <c r="H24" s="130">
        <v>10559</v>
      </c>
      <c r="I24" s="131">
        <v>364</v>
      </c>
      <c r="J24" s="129">
        <v>3640</v>
      </c>
      <c r="K24" s="130">
        <v>3119</v>
      </c>
      <c r="L24" s="130">
        <v>2224</v>
      </c>
      <c r="M24" s="130">
        <v>15539</v>
      </c>
      <c r="N24" s="130">
        <v>26433</v>
      </c>
      <c r="O24" s="130">
        <v>11091</v>
      </c>
      <c r="P24" s="131">
        <v>446</v>
      </c>
      <c r="Q24" s="129">
        <v>6542</v>
      </c>
      <c r="R24" s="130">
        <v>5799</v>
      </c>
      <c r="S24" s="130">
        <v>4324</v>
      </c>
      <c r="T24" s="130">
        <v>28976</v>
      </c>
      <c r="U24" s="130">
        <v>50571</v>
      </c>
      <c r="V24" s="130">
        <v>21650</v>
      </c>
      <c r="W24" s="130">
        <v>810</v>
      </c>
    </row>
    <row r="25" spans="1:23">
      <c r="A25" s="179">
        <v>2024</v>
      </c>
      <c r="B25" s="128" t="s">
        <v>370</v>
      </c>
      <c r="C25" s="130">
        <v>3610</v>
      </c>
      <c r="D25" s="130">
        <v>3421</v>
      </c>
      <c r="E25" s="130">
        <v>2678</v>
      </c>
      <c r="F25" s="130">
        <v>14294</v>
      </c>
      <c r="G25" s="130">
        <v>29038</v>
      </c>
      <c r="H25" s="130">
        <v>15534</v>
      </c>
      <c r="I25" s="131">
        <v>619</v>
      </c>
      <c r="J25" s="129">
        <v>4761</v>
      </c>
      <c r="K25" s="130">
        <v>3908</v>
      </c>
      <c r="L25" s="130">
        <v>2703</v>
      </c>
      <c r="M25" s="130">
        <v>16606</v>
      </c>
      <c r="N25" s="130">
        <v>30277</v>
      </c>
      <c r="O25" s="130">
        <v>15781</v>
      </c>
      <c r="P25" s="131">
        <v>654</v>
      </c>
      <c r="Q25" s="129">
        <v>8371</v>
      </c>
      <c r="R25" s="130">
        <v>7329</v>
      </c>
      <c r="S25" s="130">
        <v>5381</v>
      </c>
      <c r="T25" s="130">
        <v>30900</v>
      </c>
      <c r="U25" s="130">
        <v>59315</v>
      </c>
      <c r="V25" s="130">
        <v>31315</v>
      </c>
      <c r="W25" s="130">
        <v>1273</v>
      </c>
    </row>
    <row r="26" spans="1:23">
      <c r="A26" s="179">
        <v>2024</v>
      </c>
      <c r="B26" s="128" t="s">
        <v>371</v>
      </c>
      <c r="C26" s="130">
        <v>4727</v>
      </c>
      <c r="D26" s="130">
        <v>4550</v>
      </c>
      <c r="E26" s="130">
        <v>3438</v>
      </c>
      <c r="F26" s="130">
        <v>15527</v>
      </c>
      <c r="G26" s="130">
        <v>33122</v>
      </c>
      <c r="H26" s="130">
        <v>21783</v>
      </c>
      <c r="I26" s="131">
        <v>893</v>
      </c>
      <c r="J26" s="129">
        <v>5701</v>
      </c>
      <c r="K26" s="130">
        <v>4955</v>
      </c>
      <c r="L26" s="130">
        <v>3430</v>
      </c>
      <c r="M26" s="130">
        <v>17726</v>
      </c>
      <c r="N26" s="130">
        <v>32524</v>
      </c>
      <c r="O26" s="130">
        <v>20838</v>
      </c>
      <c r="P26" s="131">
        <v>812</v>
      </c>
      <c r="Q26" s="129">
        <v>10428</v>
      </c>
      <c r="R26" s="130">
        <v>9505</v>
      </c>
      <c r="S26" s="130">
        <v>6868</v>
      </c>
      <c r="T26" s="130">
        <v>33253</v>
      </c>
      <c r="U26" s="130">
        <v>65646</v>
      </c>
      <c r="V26" s="130">
        <v>42621</v>
      </c>
      <c r="W26" s="130">
        <v>1705</v>
      </c>
    </row>
    <row r="27" spans="1:23">
      <c r="A27" s="179">
        <v>2024</v>
      </c>
      <c r="B27" s="128" t="s">
        <v>372</v>
      </c>
      <c r="C27" s="130">
        <v>5669</v>
      </c>
      <c r="D27" s="130">
        <v>5357</v>
      </c>
      <c r="E27" s="130">
        <v>4263</v>
      </c>
      <c r="F27" s="130">
        <v>15744</v>
      </c>
      <c r="G27" s="130">
        <v>33924</v>
      </c>
      <c r="H27" s="130">
        <v>24999</v>
      </c>
      <c r="I27" s="131">
        <v>1190</v>
      </c>
      <c r="J27" s="129">
        <v>6520</v>
      </c>
      <c r="K27" s="130">
        <v>5716</v>
      </c>
      <c r="L27" s="130">
        <v>4131</v>
      </c>
      <c r="M27" s="130">
        <v>17622</v>
      </c>
      <c r="N27" s="130">
        <v>32488</v>
      </c>
      <c r="O27" s="130">
        <v>23406</v>
      </c>
      <c r="P27" s="131">
        <v>1055</v>
      </c>
      <c r="Q27" s="129">
        <v>12189</v>
      </c>
      <c r="R27" s="130">
        <v>11073</v>
      </c>
      <c r="S27" s="130">
        <v>8394</v>
      </c>
      <c r="T27" s="130">
        <v>33366</v>
      </c>
      <c r="U27" s="130">
        <v>66412</v>
      </c>
      <c r="V27" s="130">
        <v>48405</v>
      </c>
      <c r="W27" s="130">
        <v>2245</v>
      </c>
    </row>
    <row r="28" spans="1:23">
      <c r="A28" s="179">
        <v>2024</v>
      </c>
      <c r="B28" s="128" t="s">
        <v>373</v>
      </c>
      <c r="C28" s="130">
        <v>7090</v>
      </c>
      <c r="D28" s="130">
        <v>7269</v>
      </c>
      <c r="E28" s="130">
        <v>5784</v>
      </c>
      <c r="F28" s="130">
        <v>16449</v>
      </c>
      <c r="G28" s="130">
        <v>34087</v>
      </c>
      <c r="H28" s="130">
        <v>27418</v>
      </c>
      <c r="I28" s="131">
        <v>1595</v>
      </c>
      <c r="J28" s="129">
        <v>7843</v>
      </c>
      <c r="K28" s="130">
        <v>7276</v>
      </c>
      <c r="L28" s="130">
        <v>5412</v>
      </c>
      <c r="M28" s="130">
        <v>18402</v>
      </c>
      <c r="N28" s="130">
        <v>32174</v>
      </c>
      <c r="O28" s="130">
        <v>25005</v>
      </c>
      <c r="P28" s="131">
        <v>1376</v>
      </c>
      <c r="Q28" s="129">
        <v>14933</v>
      </c>
      <c r="R28" s="130">
        <v>14545</v>
      </c>
      <c r="S28" s="130">
        <v>11196</v>
      </c>
      <c r="T28" s="130">
        <v>34851</v>
      </c>
      <c r="U28" s="130">
        <v>66261</v>
      </c>
      <c r="V28" s="130">
        <v>52423</v>
      </c>
      <c r="W28" s="130">
        <v>2971</v>
      </c>
    </row>
    <row r="29" spans="1:23">
      <c r="A29" s="179">
        <v>2024</v>
      </c>
      <c r="B29" s="128" t="s">
        <v>374</v>
      </c>
      <c r="C29" s="130">
        <v>8827</v>
      </c>
      <c r="D29" s="130">
        <v>9432</v>
      </c>
      <c r="E29" s="130">
        <v>8051</v>
      </c>
      <c r="F29" s="130">
        <v>17172</v>
      </c>
      <c r="G29" s="130">
        <v>31731</v>
      </c>
      <c r="H29" s="130">
        <v>26056</v>
      </c>
      <c r="I29" s="131">
        <v>1984</v>
      </c>
      <c r="J29" s="129">
        <v>9413</v>
      </c>
      <c r="K29" s="130">
        <v>9340</v>
      </c>
      <c r="L29" s="130">
        <v>7641</v>
      </c>
      <c r="M29" s="130">
        <v>18312</v>
      </c>
      <c r="N29" s="130">
        <v>29857</v>
      </c>
      <c r="O29" s="130">
        <v>24468</v>
      </c>
      <c r="P29" s="131">
        <v>1727</v>
      </c>
      <c r="Q29" s="129">
        <v>18240</v>
      </c>
      <c r="R29" s="130">
        <v>18772</v>
      </c>
      <c r="S29" s="130">
        <v>15692</v>
      </c>
      <c r="T29" s="130">
        <v>35484</v>
      </c>
      <c r="U29" s="130">
        <v>61588</v>
      </c>
      <c r="V29" s="130">
        <v>50524</v>
      </c>
      <c r="W29" s="130">
        <v>3711</v>
      </c>
    </row>
    <row r="30" spans="1:23">
      <c r="A30" s="179">
        <v>2024</v>
      </c>
      <c r="B30" s="128" t="s">
        <v>375</v>
      </c>
      <c r="C30" s="130">
        <v>10488</v>
      </c>
      <c r="D30" s="130">
        <v>11809</v>
      </c>
      <c r="E30" s="130">
        <v>10779</v>
      </c>
      <c r="F30" s="130">
        <v>17647</v>
      </c>
      <c r="G30" s="130">
        <v>29213</v>
      </c>
      <c r="H30" s="130">
        <v>24213</v>
      </c>
      <c r="I30" s="131">
        <v>2484</v>
      </c>
      <c r="J30" s="129">
        <v>11237</v>
      </c>
      <c r="K30" s="130">
        <v>11950</v>
      </c>
      <c r="L30" s="130">
        <v>10404</v>
      </c>
      <c r="M30" s="130">
        <v>18593</v>
      </c>
      <c r="N30" s="130">
        <v>26853</v>
      </c>
      <c r="O30" s="130">
        <v>22363</v>
      </c>
      <c r="P30" s="131">
        <v>2265</v>
      </c>
      <c r="Q30" s="129">
        <v>21725</v>
      </c>
      <c r="R30" s="130">
        <v>23759</v>
      </c>
      <c r="S30" s="130">
        <v>21183</v>
      </c>
      <c r="T30" s="130">
        <v>36240</v>
      </c>
      <c r="U30" s="130">
        <v>56066</v>
      </c>
      <c r="V30" s="130">
        <v>46576</v>
      </c>
      <c r="W30" s="130">
        <v>4749</v>
      </c>
    </row>
    <row r="31" spans="1:23">
      <c r="A31" s="179">
        <v>2024</v>
      </c>
      <c r="B31" s="128" t="s">
        <v>376</v>
      </c>
      <c r="C31" s="130">
        <v>8148</v>
      </c>
      <c r="D31" s="130">
        <v>8862</v>
      </c>
      <c r="E31" s="130">
        <v>8306</v>
      </c>
      <c r="F31" s="130">
        <v>11779</v>
      </c>
      <c r="G31" s="130">
        <v>17133</v>
      </c>
      <c r="H31" s="130">
        <v>13841</v>
      </c>
      <c r="I31" s="131">
        <v>1790</v>
      </c>
      <c r="J31" s="129">
        <v>8710</v>
      </c>
      <c r="K31" s="130">
        <v>9635</v>
      </c>
      <c r="L31" s="130">
        <v>8366</v>
      </c>
      <c r="M31" s="130">
        <v>12548</v>
      </c>
      <c r="N31" s="130">
        <v>16311</v>
      </c>
      <c r="O31" s="130">
        <v>13188</v>
      </c>
      <c r="P31" s="131">
        <v>1654</v>
      </c>
      <c r="Q31" s="129">
        <v>16858</v>
      </c>
      <c r="R31" s="130">
        <v>18497</v>
      </c>
      <c r="S31" s="130">
        <v>16672</v>
      </c>
      <c r="T31" s="130">
        <v>24327</v>
      </c>
      <c r="U31" s="130">
        <v>33444</v>
      </c>
      <c r="V31" s="130">
        <v>27029</v>
      </c>
      <c r="W31" s="130">
        <v>3444</v>
      </c>
    </row>
    <row r="32" spans="1:23">
      <c r="A32" s="179">
        <v>2024</v>
      </c>
      <c r="B32" s="128" t="s">
        <v>377</v>
      </c>
      <c r="C32" s="130">
        <v>4061</v>
      </c>
      <c r="D32" s="130">
        <v>4301</v>
      </c>
      <c r="E32" s="130">
        <v>4007</v>
      </c>
      <c r="F32" s="130">
        <v>5095</v>
      </c>
      <c r="G32" s="130">
        <v>6513</v>
      </c>
      <c r="H32" s="130">
        <v>5109</v>
      </c>
      <c r="I32" s="131">
        <v>899</v>
      </c>
      <c r="J32" s="129">
        <v>4867</v>
      </c>
      <c r="K32" s="130">
        <v>5269</v>
      </c>
      <c r="L32" s="130">
        <v>4846</v>
      </c>
      <c r="M32" s="130">
        <v>6108</v>
      </c>
      <c r="N32" s="130">
        <v>7213</v>
      </c>
      <c r="O32" s="130">
        <v>5622</v>
      </c>
      <c r="P32" s="131">
        <v>974</v>
      </c>
      <c r="Q32" s="129">
        <v>8928</v>
      </c>
      <c r="R32" s="130">
        <v>9570</v>
      </c>
      <c r="S32" s="130">
        <v>8853</v>
      </c>
      <c r="T32" s="130">
        <v>11203</v>
      </c>
      <c r="U32" s="130">
        <v>13726</v>
      </c>
      <c r="V32" s="130">
        <v>10731</v>
      </c>
      <c r="W32" s="130">
        <v>1873</v>
      </c>
    </row>
    <row r="33" spans="1:23">
      <c r="A33" s="179">
        <v>2024</v>
      </c>
      <c r="B33" s="180" t="s">
        <v>378</v>
      </c>
      <c r="C33" s="130">
        <v>1470</v>
      </c>
      <c r="D33" s="130">
        <v>1489</v>
      </c>
      <c r="E33" s="130">
        <v>1444</v>
      </c>
      <c r="F33" s="130">
        <v>1665</v>
      </c>
      <c r="G33" s="130">
        <v>1947</v>
      </c>
      <c r="H33" s="130">
        <v>1448</v>
      </c>
      <c r="I33" s="131">
        <v>307</v>
      </c>
      <c r="J33" s="129">
        <v>2360</v>
      </c>
      <c r="K33" s="130">
        <v>2404</v>
      </c>
      <c r="L33" s="130">
        <v>2249</v>
      </c>
      <c r="M33" s="130">
        <v>2472</v>
      </c>
      <c r="N33" s="130">
        <v>2582</v>
      </c>
      <c r="O33" s="130">
        <v>1990</v>
      </c>
      <c r="P33" s="131">
        <v>512</v>
      </c>
      <c r="Q33" s="129">
        <v>3830</v>
      </c>
      <c r="R33" s="130">
        <v>3893</v>
      </c>
      <c r="S33" s="130">
        <v>3693</v>
      </c>
      <c r="T33" s="130">
        <v>4137</v>
      </c>
      <c r="U33" s="130">
        <v>4529</v>
      </c>
      <c r="V33" s="130">
        <v>3438</v>
      </c>
      <c r="W33" s="130">
        <v>819</v>
      </c>
    </row>
    <row r="34" spans="1:23">
      <c r="A34" s="204">
        <v>2024</v>
      </c>
      <c r="B34" s="200" t="s">
        <v>285</v>
      </c>
      <c r="C34" s="205">
        <v>66586</v>
      </c>
      <c r="D34" s="205">
        <v>68120</v>
      </c>
      <c r="E34" s="205">
        <v>57815</v>
      </c>
      <c r="F34" s="205">
        <v>174629</v>
      </c>
      <c r="G34" s="205">
        <v>308555</v>
      </c>
      <c r="H34" s="205">
        <v>194240</v>
      </c>
      <c r="I34" s="206">
        <v>13021</v>
      </c>
      <c r="J34" s="207">
        <v>76288</v>
      </c>
      <c r="K34" s="205">
        <v>73225</v>
      </c>
      <c r="L34" s="205">
        <v>58144</v>
      </c>
      <c r="M34" s="205">
        <v>197138</v>
      </c>
      <c r="N34" s="205">
        <v>312443</v>
      </c>
      <c r="O34" s="205">
        <v>188744</v>
      </c>
      <c r="P34" s="206">
        <v>12415</v>
      </c>
      <c r="Q34" s="207">
        <v>142874</v>
      </c>
      <c r="R34" s="205">
        <v>141345</v>
      </c>
      <c r="S34" s="205">
        <v>115959</v>
      </c>
      <c r="T34" s="205">
        <v>371767</v>
      </c>
      <c r="U34" s="205">
        <v>620998</v>
      </c>
      <c r="V34" s="205">
        <v>382984</v>
      </c>
      <c r="W34" s="205">
        <v>25436</v>
      </c>
    </row>
    <row r="35" spans="1:23">
      <c r="A35" s="31" t="s">
        <v>672</v>
      </c>
      <c r="B35" s="2"/>
      <c r="C35" s="2"/>
      <c r="D35" s="2"/>
      <c r="E35" s="2"/>
      <c r="F35" s="2"/>
      <c r="G35" s="2"/>
      <c r="H35" s="2"/>
      <c r="I35" s="2"/>
      <c r="J35" s="2"/>
      <c r="K35" s="2"/>
      <c r="L35" s="2"/>
      <c r="M35" s="2"/>
      <c r="N35" s="2"/>
      <c r="O35" s="2"/>
      <c r="P35" s="2"/>
      <c r="Q35" s="2"/>
      <c r="R35" s="2"/>
      <c r="S35" s="2"/>
      <c r="T35" s="2"/>
      <c r="U35" s="2"/>
      <c r="V35" s="2"/>
      <c r="W35" s="2"/>
    </row>
    <row r="36" spans="1:23" ht="17.25">
      <c r="A36" s="49" t="s">
        <v>717</v>
      </c>
    </row>
    <row r="37" spans="1:23" ht="17.25">
      <c r="A37" s="117" t="s">
        <v>718</v>
      </c>
    </row>
    <row r="38" spans="1:23" ht="30" customHeight="1">
      <c r="A38" s="138" t="s">
        <v>244</v>
      </c>
      <c r="B38" s="138" t="s">
        <v>671</v>
      </c>
      <c r="C38" s="138" t="s">
        <v>696</v>
      </c>
      <c r="D38" s="138" t="s">
        <v>697</v>
      </c>
      <c r="E38" s="138" t="s">
        <v>698</v>
      </c>
      <c r="F38" s="138" t="s">
        <v>699</v>
      </c>
      <c r="G38" s="138" t="s">
        <v>700</v>
      </c>
      <c r="H38" s="138" t="s">
        <v>701</v>
      </c>
      <c r="I38" s="138" t="s">
        <v>702</v>
      </c>
      <c r="J38" s="138" t="s">
        <v>703</v>
      </c>
      <c r="K38" s="138" t="s">
        <v>704</v>
      </c>
      <c r="L38" s="138" t="s">
        <v>705</v>
      </c>
      <c r="M38" s="138" t="s">
        <v>706</v>
      </c>
      <c r="N38" s="138" t="s">
        <v>707</v>
      </c>
      <c r="O38" s="138" t="s">
        <v>708</v>
      </c>
      <c r="P38" s="138" t="s">
        <v>709</v>
      </c>
      <c r="Q38" s="138" t="s">
        <v>710</v>
      </c>
      <c r="R38" s="138" t="s">
        <v>711</v>
      </c>
      <c r="S38" s="138" t="s">
        <v>712</v>
      </c>
      <c r="T38" s="138" t="s">
        <v>713</v>
      </c>
      <c r="U38" s="138" t="s">
        <v>714</v>
      </c>
      <c r="V38" s="138" t="s">
        <v>715</v>
      </c>
      <c r="W38" s="138" t="s">
        <v>716</v>
      </c>
    </row>
    <row r="39" spans="1:23">
      <c r="A39" s="182">
        <v>2015</v>
      </c>
      <c r="B39" s="128" t="s">
        <v>380</v>
      </c>
      <c r="C39" s="187">
        <v>2.2200000000000002</v>
      </c>
      <c r="D39" s="187">
        <v>1.83</v>
      </c>
      <c r="E39" s="187">
        <v>1.1299999999999999</v>
      </c>
      <c r="F39" s="187">
        <v>11.08</v>
      </c>
      <c r="G39" s="187">
        <v>12.8</v>
      </c>
      <c r="H39" s="187">
        <v>3.38</v>
      </c>
      <c r="I39" s="188">
        <v>0.28000000000000003</v>
      </c>
      <c r="J39" s="189">
        <v>2.02</v>
      </c>
      <c r="K39" s="187">
        <v>1.49</v>
      </c>
      <c r="L39" s="187">
        <v>0.79</v>
      </c>
      <c r="M39" s="187">
        <v>10.84</v>
      </c>
      <c r="N39" s="187">
        <v>12.55</v>
      </c>
      <c r="O39" s="187">
        <v>3.24</v>
      </c>
      <c r="P39" s="188">
        <v>0.25</v>
      </c>
      <c r="Q39" s="189">
        <v>2.12</v>
      </c>
      <c r="R39" s="187">
        <v>1.65</v>
      </c>
      <c r="S39" s="187">
        <v>0.95</v>
      </c>
      <c r="T39" s="187">
        <v>10.95</v>
      </c>
      <c r="U39" s="187">
        <v>12.67</v>
      </c>
      <c r="V39" s="187">
        <v>3.3</v>
      </c>
      <c r="W39" s="187">
        <v>0.26</v>
      </c>
    </row>
    <row r="40" spans="1:23">
      <c r="A40" s="183">
        <v>2015</v>
      </c>
      <c r="B40" s="128" t="s">
        <v>366</v>
      </c>
      <c r="C40" s="187">
        <v>2.29</v>
      </c>
      <c r="D40" s="187">
        <v>1.98</v>
      </c>
      <c r="E40" s="187">
        <v>1.2</v>
      </c>
      <c r="F40" s="187">
        <v>11.78</v>
      </c>
      <c r="G40" s="187">
        <v>17.18</v>
      </c>
      <c r="H40" s="187">
        <v>5.49</v>
      </c>
      <c r="I40" s="188">
        <v>0.47</v>
      </c>
      <c r="J40" s="189">
        <v>2.1800000000000002</v>
      </c>
      <c r="K40" s="187">
        <v>1.72</v>
      </c>
      <c r="L40" s="187">
        <v>0.91</v>
      </c>
      <c r="M40" s="187">
        <v>11.65</v>
      </c>
      <c r="N40" s="187">
        <v>16.829999999999998</v>
      </c>
      <c r="O40" s="187">
        <v>5.08</v>
      </c>
      <c r="P40" s="188">
        <v>0.44</v>
      </c>
      <c r="Q40" s="189">
        <v>2.23</v>
      </c>
      <c r="R40" s="187">
        <v>1.84</v>
      </c>
      <c r="S40" s="187">
        <v>1.04</v>
      </c>
      <c r="T40" s="187">
        <v>11.71</v>
      </c>
      <c r="U40" s="187">
        <v>16.989999999999998</v>
      </c>
      <c r="V40" s="187">
        <v>5.27</v>
      </c>
      <c r="W40" s="187">
        <v>0.46</v>
      </c>
    </row>
    <row r="41" spans="1:23">
      <c r="A41" s="182">
        <v>2015</v>
      </c>
      <c r="B41" s="128" t="s">
        <v>367</v>
      </c>
      <c r="C41" s="187">
        <v>2.2799999999999998</v>
      </c>
      <c r="D41" s="187">
        <v>1.97</v>
      </c>
      <c r="E41" s="187">
        <v>1.2</v>
      </c>
      <c r="F41" s="187">
        <v>11.44</v>
      </c>
      <c r="G41" s="187">
        <v>19.07</v>
      </c>
      <c r="H41" s="187">
        <v>7.08</v>
      </c>
      <c r="I41" s="188">
        <v>0.56999999999999995</v>
      </c>
      <c r="J41" s="189">
        <v>2.39</v>
      </c>
      <c r="K41" s="187">
        <v>1.91</v>
      </c>
      <c r="L41" s="187">
        <v>1</v>
      </c>
      <c r="M41" s="187">
        <v>11.73</v>
      </c>
      <c r="N41" s="187">
        <v>19.100000000000001</v>
      </c>
      <c r="O41" s="187">
        <v>6.66</v>
      </c>
      <c r="P41" s="188">
        <v>0.52</v>
      </c>
      <c r="Q41" s="189">
        <v>2.34</v>
      </c>
      <c r="R41" s="187">
        <v>1.94</v>
      </c>
      <c r="S41" s="187">
        <v>1.0900000000000001</v>
      </c>
      <c r="T41" s="187">
        <v>11.6</v>
      </c>
      <c r="U41" s="187">
        <v>19.079999999999998</v>
      </c>
      <c r="V41" s="187">
        <v>6.85</v>
      </c>
      <c r="W41" s="187">
        <v>0.54</v>
      </c>
    </row>
    <row r="42" spans="1:23">
      <c r="A42" s="183">
        <v>2015</v>
      </c>
      <c r="B42" s="128" t="s">
        <v>368</v>
      </c>
      <c r="C42" s="187">
        <v>2.42</v>
      </c>
      <c r="D42" s="187">
        <v>2.08</v>
      </c>
      <c r="E42" s="187">
        <v>1.17</v>
      </c>
      <c r="F42" s="187">
        <v>10.8</v>
      </c>
      <c r="G42" s="187">
        <v>20.18</v>
      </c>
      <c r="H42" s="187">
        <v>8.85</v>
      </c>
      <c r="I42" s="188">
        <v>0.67</v>
      </c>
      <c r="J42" s="189">
        <v>2.52</v>
      </c>
      <c r="K42" s="187">
        <v>2</v>
      </c>
      <c r="L42" s="187">
        <v>1.01</v>
      </c>
      <c r="M42" s="187">
        <v>10.68</v>
      </c>
      <c r="N42" s="187">
        <v>19.71</v>
      </c>
      <c r="O42" s="187">
        <v>8.36</v>
      </c>
      <c r="P42" s="188">
        <v>0.67</v>
      </c>
      <c r="Q42" s="189">
        <v>2.4700000000000002</v>
      </c>
      <c r="R42" s="187">
        <v>2.0299999999999998</v>
      </c>
      <c r="S42" s="187">
        <v>1.08</v>
      </c>
      <c r="T42" s="187">
        <v>10.73</v>
      </c>
      <c r="U42" s="187">
        <v>19.93</v>
      </c>
      <c r="V42" s="187">
        <v>8.59</v>
      </c>
      <c r="W42" s="187">
        <v>0.67</v>
      </c>
    </row>
    <row r="43" spans="1:23">
      <c r="A43" s="182">
        <v>2015</v>
      </c>
      <c r="B43" s="128" t="s">
        <v>369</v>
      </c>
      <c r="C43" s="187">
        <v>2.74</v>
      </c>
      <c r="D43" s="187">
        <v>2.2400000000000002</v>
      </c>
      <c r="E43" s="187">
        <v>1.36</v>
      </c>
      <c r="F43" s="187">
        <v>10.15</v>
      </c>
      <c r="G43" s="187">
        <v>20.98</v>
      </c>
      <c r="H43" s="187">
        <v>11.62</v>
      </c>
      <c r="I43" s="188">
        <v>0.92</v>
      </c>
      <c r="J43" s="189">
        <v>2.98</v>
      </c>
      <c r="K43" s="187">
        <v>2.2999999999999998</v>
      </c>
      <c r="L43" s="187">
        <v>1.24</v>
      </c>
      <c r="M43" s="187">
        <v>10.51</v>
      </c>
      <c r="N43" s="187">
        <v>20.260000000000002</v>
      </c>
      <c r="O43" s="187">
        <v>10.87</v>
      </c>
      <c r="P43" s="188">
        <v>0.86</v>
      </c>
      <c r="Q43" s="189">
        <v>2.86</v>
      </c>
      <c r="R43" s="187">
        <v>2.27</v>
      </c>
      <c r="S43" s="187">
        <v>1.3</v>
      </c>
      <c r="T43" s="187">
        <v>10.34</v>
      </c>
      <c r="U43" s="187">
        <v>20.6</v>
      </c>
      <c r="V43" s="187">
        <v>11.22</v>
      </c>
      <c r="W43" s="187">
        <v>0.89</v>
      </c>
    </row>
    <row r="44" spans="1:23">
      <c r="A44" s="183">
        <v>2015</v>
      </c>
      <c r="B44" s="128" t="s">
        <v>370</v>
      </c>
      <c r="C44" s="187">
        <v>3.33</v>
      </c>
      <c r="D44" s="187">
        <v>2.79</v>
      </c>
      <c r="E44" s="187">
        <v>1.68</v>
      </c>
      <c r="F44" s="187">
        <v>10.56</v>
      </c>
      <c r="G44" s="187">
        <v>22.02</v>
      </c>
      <c r="H44" s="187">
        <v>14.48</v>
      </c>
      <c r="I44" s="188">
        <v>1.18</v>
      </c>
      <c r="J44" s="189">
        <v>3.56</v>
      </c>
      <c r="K44" s="187">
        <v>2.73</v>
      </c>
      <c r="L44" s="187">
        <v>1.55</v>
      </c>
      <c r="M44" s="187">
        <v>10.97</v>
      </c>
      <c r="N44" s="187">
        <v>20.74</v>
      </c>
      <c r="O44" s="187">
        <v>13.15</v>
      </c>
      <c r="P44" s="188">
        <v>1.0900000000000001</v>
      </c>
      <c r="Q44" s="189">
        <v>3.45</v>
      </c>
      <c r="R44" s="187">
        <v>2.76</v>
      </c>
      <c r="S44" s="187">
        <v>1.61</v>
      </c>
      <c r="T44" s="187">
        <v>10.77</v>
      </c>
      <c r="U44" s="187">
        <v>21.35</v>
      </c>
      <c r="V44" s="187">
        <v>13.79</v>
      </c>
      <c r="W44" s="187">
        <v>1.1399999999999999</v>
      </c>
    </row>
    <row r="45" spans="1:23">
      <c r="A45" s="182">
        <v>2015</v>
      </c>
      <c r="B45" s="128" t="s">
        <v>371</v>
      </c>
      <c r="C45" s="187">
        <v>4.37</v>
      </c>
      <c r="D45" s="187">
        <v>3.77</v>
      </c>
      <c r="E45" s="187">
        <v>2.34</v>
      </c>
      <c r="F45" s="187">
        <v>11.82</v>
      </c>
      <c r="G45" s="187">
        <v>23.8</v>
      </c>
      <c r="H45" s="187">
        <v>17.010000000000002</v>
      </c>
      <c r="I45" s="188">
        <v>1.6</v>
      </c>
      <c r="J45" s="189">
        <v>4.5</v>
      </c>
      <c r="K45" s="187">
        <v>3.47</v>
      </c>
      <c r="L45" s="187">
        <v>2.0499999999999998</v>
      </c>
      <c r="M45" s="187">
        <v>11.95</v>
      </c>
      <c r="N45" s="187">
        <v>20.91</v>
      </c>
      <c r="O45" s="187">
        <v>14.6</v>
      </c>
      <c r="P45" s="188">
        <v>1.4</v>
      </c>
      <c r="Q45" s="189">
        <v>4.4400000000000004</v>
      </c>
      <c r="R45" s="187">
        <v>3.61</v>
      </c>
      <c r="S45" s="187">
        <v>2.19</v>
      </c>
      <c r="T45" s="187">
        <v>11.89</v>
      </c>
      <c r="U45" s="187">
        <v>22.29</v>
      </c>
      <c r="V45" s="187">
        <v>15.75</v>
      </c>
      <c r="W45" s="187">
        <v>1.49</v>
      </c>
    </row>
    <row r="46" spans="1:23">
      <c r="A46" s="183">
        <v>2015</v>
      </c>
      <c r="B46" s="128" t="s">
        <v>372</v>
      </c>
      <c r="C46" s="187">
        <v>5.94</v>
      </c>
      <c r="D46" s="187">
        <v>5.52</v>
      </c>
      <c r="E46" s="187">
        <v>3.53</v>
      </c>
      <c r="F46" s="187">
        <v>13</v>
      </c>
      <c r="G46" s="187">
        <v>23.92</v>
      </c>
      <c r="H46" s="187">
        <v>17.829999999999998</v>
      </c>
      <c r="I46" s="188">
        <v>2.11</v>
      </c>
      <c r="J46" s="189">
        <v>5.69</v>
      </c>
      <c r="K46" s="187">
        <v>4.74</v>
      </c>
      <c r="L46" s="187">
        <v>2.88</v>
      </c>
      <c r="M46" s="187">
        <v>12.6</v>
      </c>
      <c r="N46" s="187">
        <v>20.260000000000002</v>
      </c>
      <c r="O46" s="187">
        <v>14.78</v>
      </c>
      <c r="P46" s="188">
        <v>1.57</v>
      </c>
      <c r="Q46" s="189">
        <v>5.81</v>
      </c>
      <c r="R46" s="187">
        <v>5.1100000000000003</v>
      </c>
      <c r="S46" s="187">
        <v>3.19</v>
      </c>
      <c r="T46" s="187">
        <v>12.79</v>
      </c>
      <c r="U46" s="187">
        <v>22.01</v>
      </c>
      <c r="V46" s="187">
        <v>16.239999999999998</v>
      </c>
      <c r="W46" s="187">
        <v>1.83</v>
      </c>
    </row>
    <row r="47" spans="1:23">
      <c r="A47" s="182">
        <v>2015</v>
      </c>
      <c r="B47" s="128" t="s">
        <v>373</v>
      </c>
      <c r="C47" s="187">
        <v>7.47</v>
      </c>
      <c r="D47" s="187">
        <v>7.21</v>
      </c>
      <c r="E47" s="187">
        <v>4.7300000000000004</v>
      </c>
      <c r="F47" s="187">
        <v>13.71</v>
      </c>
      <c r="G47" s="187">
        <v>22.06</v>
      </c>
      <c r="H47" s="187">
        <v>16.649999999999999</v>
      </c>
      <c r="I47" s="188">
        <v>2.37</v>
      </c>
      <c r="J47" s="189">
        <v>6.89</v>
      </c>
      <c r="K47" s="187">
        <v>6.25</v>
      </c>
      <c r="L47" s="187">
        <v>3.87</v>
      </c>
      <c r="M47" s="187">
        <v>12.69</v>
      </c>
      <c r="N47" s="187">
        <v>17.78</v>
      </c>
      <c r="O47" s="187">
        <v>13.42</v>
      </c>
      <c r="P47" s="188">
        <v>1.82</v>
      </c>
      <c r="Q47" s="189">
        <v>7.17</v>
      </c>
      <c r="R47" s="187">
        <v>6.71</v>
      </c>
      <c r="S47" s="187">
        <v>4.28</v>
      </c>
      <c r="T47" s="187">
        <v>13.17</v>
      </c>
      <c r="U47" s="187">
        <v>19.82</v>
      </c>
      <c r="V47" s="187">
        <v>14.96</v>
      </c>
      <c r="W47" s="187">
        <v>2.08</v>
      </c>
    </row>
    <row r="48" spans="1:23">
      <c r="A48" s="183">
        <v>2015</v>
      </c>
      <c r="B48" s="128" t="s">
        <v>374</v>
      </c>
      <c r="C48" s="187">
        <v>8.64</v>
      </c>
      <c r="D48" s="187">
        <v>8.0500000000000007</v>
      </c>
      <c r="E48" s="187">
        <v>5.47</v>
      </c>
      <c r="F48" s="187">
        <v>13.57</v>
      </c>
      <c r="G48" s="187">
        <v>19.14</v>
      </c>
      <c r="H48" s="187">
        <v>14.22</v>
      </c>
      <c r="I48" s="188">
        <v>2.4300000000000002</v>
      </c>
      <c r="J48" s="189">
        <v>7.81</v>
      </c>
      <c r="K48" s="187">
        <v>6.96</v>
      </c>
      <c r="L48" s="187">
        <v>4.63</v>
      </c>
      <c r="M48" s="187">
        <v>12.53</v>
      </c>
      <c r="N48" s="187">
        <v>15.59</v>
      </c>
      <c r="O48" s="187">
        <v>11.32</v>
      </c>
      <c r="P48" s="188">
        <v>1.88</v>
      </c>
      <c r="Q48" s="189">
        <v>8.2100000000000009</v>
      </c>
      <c r="R48" s="187">
        <v>7.48</v>
      </c>
      <c r="S48" s="187">
        <v>5.03</v>
      </c>
      <c r="T48" s="187">
        <v>13.03</v>
      </c>
      <c r="U48" s="187">
        <v>17.28</v>
      </c>
      <c r="V48" s="187">
        <v>12.7</v>
      </c>
      <c r="W48" s="187">
        <v>2.15</v>
      </c>
    </row>
    <row r="49" spans="1:23">
      <c r="A49" s="182">
        <v>2015</v>
      </c>
      <c r="B49" s="128" t="s">
        <v>375</v>
      </c>
      <c r="C49" s="187">
        <v>9.74</v>
      </c>
      <c r="D49" s="187">
        <v>8.83</v>
      </c>
      <c r="E49" s="187">
        <v>6</v>
      </c>
      <c r="F49" s="187">
        <v>13.51</v>
      </c>
      <c r="G49" s="187">
        <v>16.350000000000001</v>
      </c>
      <c r="H49" s="187">
        <v>11.7</v>
      </c>
      <c r="I49" s="188">
        <v>2.4</v>
      </c>
      <c r="J49" s="189">
        <v>8.85</v>
      </c>
      <c r="K49" s="187">
        <v>7.9</v>
      </c>
      <c r="L49" s="187">
        <v>5.26</v>
      </c>
      <c r="M49" s="187">
        <v>12.03</v>
      </c>
      <c r="N49" s="187">
        <v>13.42</v>
      </c>
      <c r="O49" s="187">
        <v>9.27</v>
      </c>
      <c r="P49" s="188">
        <v>1.96</v>
      </c>
      <c r="Q49" s="189">
        <v>9.26</v>
      </c>
      <c r="R49" s="187">
        <v>8.33</v>
      </c>
      <c r="S49" s="187">
        <v>5.6</v>
      </c>
      <c r="T49" s="187">
        <v>12.71</v>
      </c>
      <c r="U49" s="187">
        <v>14.76</v>
      </c>
      <c r="V49" s="187">
        <v>10.38</v>
      </c>
      <c r="W49" s="187">
        <v>2.16</v>
      </c>
    </row>
    <row r="50" spans="1:23">
      <c r="A50" s="183">
        <v>2015</v>
      </c>
      <c r="B50" s="128" t="s">
        <v>376</v>
      </c>
      <c r="C50" s="187">
        <v>11.22</v>
      </c>
      <c r="D50" s="187">
        <v>9.59</v>
      </c>
      <c r="E50" s="187">
        <v>6.58</v>
      </c>
      <c r="F50" s="187">
        <v>13.97</v>
      </c>
      <c r="G50" s="187">
        <v>15.15</v>
      </c>
      <c r="H50" s="187">
        <v>10.11</v>
      </c>
      <c r="I50" s="188">
        <v>2.65</v>
      </c>
      <c r="J50" s="189">
        <v>10.31</v>
      </c>
      <c r="K50" s="187">
        <v>8.66</v>
      </c>
      <c r="L50" s="187">
        <v>5.95</v>
      </c>
      <c r="M50" s="187">
        <v>12.21</v>
      </c>
      <c r="N50" s="187">
        <v>12.18</v>
      </c>
      <c r="O50" s="187">
        <v>8.18</v>
      </c>
      <c r="P50" s="188">
        <v>2.12</v>
      </c>
      <c r="Q50" s="189">
        <v>10.7</v>
      </c>
      <c r="R50" s="187">
        <v>9.06</v>
      </c>
      <c r="S50" s="187">
        <v>6.22</v>
      </c>
      <c r="T50" s="187">
        <v>12.97</v>
      </c>
      <c r="U50" s="187">
        <v>13.46</v>
      </c>
      <c r="V50" s="187">
        <v>9.01</v>
      </c>
      <c r="W50" s="187">
        <v>2.35</v>
      </c>
    </row>
    <row r="51" spans="1:23">
      <c r="A51" s="182">
        <v>2015</v>
      </c>
      <c r="B51" s="128" t="s">
        <v>377</v>
      </c>
      <c r="C51" s="187">
        <v>12.23</v>
      </c>
      <c r="D51" s="187">
        <v>10.15</v>
      </c>
      <c r="E51" s="187">
        <v>7.48</v>
      </c>
      <c r="F51" s="187">
        <v>13.95</v>
      </c>
      <c r="G51" s="187">
        <v>13.55</v>
      </c>
      <c r="H51" s="187">
        <v>8.59</v>
      </c>
      <c r="I51" s="188">
        <v>2.87</v>
      </c>
      <c r="J51" s="189">
        <v>11.19</v>
      </c>
      <c r="K51" s="187">
        <v>9.2200000000000006</v>
      </c>
      <c r="L51" s="187">
        <v>6.54</v>
      </c>
      <c r="M51" s="187">
        <v>12.01</v>
      </c>
      <c r="N51" s="187">
        <v>10.65</v>
      </c>
      <c r="O51" s="187">
        <v>7.05</v>
      </c>
      <c r="P51" s="188">
        <v>2.25</v>
      </c>
      <c r="Q51" s="189">
        <v>11.6</v>
      </c>
      <c r="R51" s="187">
        <v>9.59</v>
      </c>
      <c r="S51" s="187">
        <v>6.91</v>
      </c>
      <c r="T51" s="187">
        <v>12.77</v>
      </c>
      <c r="U51" s="187">
        <v>11.79</v>
      </c>
      <c r="V51" s="187">
        <v>7.66</v>
      </c>
      <c r="W51" s="187">
        <v>2.4900000000000002</v>
      </c>
    </row>
    <row r="52" spans="1:23">
      <c r="A52" s="183">
        <v>2015</v>
      </c>
      <c r="B52" s="180" t="s">
        <v>378</v>
      </c>
      <c r="C52" s="187">
        <v>13.25</v>
      </c>
      <c r="D52" s="187">
        <v>9.68</v>
      </c>
      <c r="E52" s="187">
        <v>7.19</v>
      </c>
      <c r="F52" s="187">
        <v>13.14</v>
      </c>
      <c r="G52" s="187">
        <v>11.15</v>
      </c>
      <c r="H52" s="187">
        <v>7.22</v>
      </c>
      <c r="I52" s="188">
        <v>2.97</v>
      </c>
      <c r="J52" s="189">
        <v>11.61</v>
      </c>
      <c r="K52" s="187">
        <v>8.86</v>
      </c>
      <c r="L52" s="187">
        <v>6.76</v>
      </c>
      <c r="M52" s="187">
        <v>11</v>
      </c>
      <c r="N52" s="187">
        <v>8.68</v>
      </c>
      <c r="O52" s="187">
        <v>5.41</v>
      </c>
      <c r="P52" s="188">
        <v>2.75</v>
      </c>
      <c r="Q52" s="189">
        <v>12.19</v>
      </c>
      <c r="R52" s="187">
        <v>9.15</v>
      </c>
      <c r="S52" s="187">
        <v>6.91</v>
      </c>
      <c r="T52" s="187">
        <v>11.76</v>
      </c>
      <c r="U52" s="187">
        <v>9.56</v>
      </c>
      <c r="V52" s="187">
        <v>6.05</v>
      </c>
      <c r="W52" s="187">
        <v>2.83</v>
      </c>
    </row>
    <row r="53" spans="1:23">
      <c r="A53" s="191">
        <v>2015</v>
      </c>
      <c r="B53" s="180" t="s">
        <v>285</v>
      </c>
      <c r="C53" s="187">
        <v>5.15</v>
      </c>
      <c r="D53" s="187">
        <v>4.5999999999999996</v>
      </c>
      <c r="E53" s="187">
        <v>3</v>
      </c>
      <c r="F53" s="187">
        <v>12.08</v>
      </c>
      <c r="G53" s="187">
        <v>19.78</v>
      </c>
      <c r="H53" s="187">
        <v>12.05</v>
      </c>
      <c r="I53" s="188">
        <v>1.5</v>
      </c>
      <c r="J53" s="189">
        <v>5.0199999999999996</v>
      </c>
      <c r="K53" s="187">
        <v>4.2</v>
      </c>
      <c r="L53" s="187">
        <v>2.61</v>
      </c>
      <c r="M53" s="187">
        <v>11.7</v>
      </c>
      <c r="N53" s="187">
        <v>17.57</v>
      </c>
      <c r="O53" s="187">
        <v>10.220000000000001</v>
      </c>
      <c r="P53" s="188">
        <v>1.25</v>
      </c>
      <c r="Q53" s="189">
        <v>5.08</v>
      </c>
      <c r="R53" s="187">
        <v>4.3899999999999997</v>
      </c>
      <c r="S53" s="187">
        <v>2.79</v>
      </c>
      <c r="T53" s="187">
        <v>11.87</v>
      </c>
      <c r="U53" s="187">
        <v>18.61</v>
      </c>
      <c r="V53" s="187">
        <v>11.08</v>
      </c>
      <c r="W53" s="187">
        <v>1.36</v>
      </c>
    </row>
    <row r="54" spans="1:23">
      <c r="A54" s="183">
        <v>2024</v>
      </c>
      <c r="B54" s="192" t="s">
        <v>380</v>
      </c>
      <c r="C54" s="193">
        <v>1.81</v>
      </c>
      <c r="D54" s="193">
        <v>1.63</v>
      </c>
      <c r="E54" s="193">
        <v>1.31</v>
      </c>
      <c r="F54" s="193">
        <v>7.97</v>
      </c>
      <c r="G54" s="193">
        <v>9.81</v>
      </c>
      <c r="H54" s="193">
        <v>2.86</v>
      </c>
      <c r="I54" s="194">
        <v>0.11</v>
      </c>
      <c r="J54" s="195">
        <v>1.72</v>
      </c>
      <c r="K54" s="193">
        <v>1.38</v>
      </c>
      <c r="L54" s="193">
        <v>0.96</v>
      </c>
      <c r="M54" s="193">
        <v>7.83</v>
      </c>
      <c r="N54" s="193">
        <v>9.31</v>
      </c>
      <c r="O54" s="193">
        <v>2.59</v>
      </c>
      <c r="P54" s="194">
        <v>0.08</v>
      </c>
      <c r="Q54" s="195">
        <v>1.76</v>
      </c>
      <c r="R54" s="193">
        <v>1.5</v>
      </c>
      <c r="S54" s="193">
        <v>1.1299999999999999</v>
      </c>
      <c r="T54" s="193">
        <v>7.9</v>
      </c>
      <c r="U54" s="193">
        <v>9.5500000000000007</v>
      </c>
      <c r="V54" s="193">
        <v>2.72</v>
      </c>
      <c r="W54" s="193">
        <v>0.1</v>
      </c>
    </row>
    <row r="55" spans="1:23">
      <c r="A55" s="182">
        <v>2024</v>
      </c>
      <c r="B55" s="128" t="s">
        <v>366</v>
      </c>
      <c r="C55" s="187">
        <v>1.88</v>
      </c>
      <c r="D55" s="187">
        <v>1.71</v>
      </c>
      <c r="E55" s="187">
        <v>1.3</v>
      </c>
      <c r="F55" s="187">
        <v>8.77</v>
      </c>
      <c r="G55" s="187">
        <v>12.34</v>
      </c>
      <c r="H55" s="187">
        <v>4.1100000000000003</v>
      </c>
      <c r="I55" s="188">
        <v>0.14000000000000001</v>
      </c>
      <c r="J55" s="189">
        <v>1.78</v>
      </c>
      <c r="K55" s="187">
        <v>1.51</v>
      </c>
      <c r="L55" s="187">
        <v>1.05</v>
      </c>
      <c r="M55" s="187">
        <v>8.8000000000000007</v>
      </c>
      <c r="N55" s="187">
        <v>11.87</v>
      </c>
      <c r="O55" s="187">
        <v>3.77</v>
      </c>
      <c r="P55" s="188">
        <v>0.13</v>
      </c>
      <c r="Q55" s="189">
        <v>1.82</v>
      </c>
      <c r="R55" s="187">
        <v>1.6</v>
      </c>
      <c r="S55" s="187">
        <v>1.1599999999999999</v>
      </c>
      <c r="T55" s="187">
        <v>8.7899999999999991</v>
      </c>
      <c r="U55" s="187">
        <v>12.08</v>
      </c>
      <c r="V55" s="187">
        <v>3.93</v>
      </c>
      <c r="W55" s="187">
        <v>0.14000000000000001</v>
      </c>
    </row>
    <row r="56" spans="1:23">
      <c r="A56" s="183">
        <v>2024</v>
      </c>
      <c r="B56" s="128" t="s">
        <v>367</v>
      </c>
      <c r="C56" s="187">
        <v>1.85</v>
      </c>
      <c r="D56" s="187">
        <v>1.79</v>
      </c>
      <c r="E56" s="187">
        <v>1.34</v>
      </c>
      <c r="F56" s="187">
        <v>9.31</v>
      </c>
      <c r="G56" s="187">
        <v>14.15</v>
      </c>
      <c r="H56" s="187">
        <v>4.93</v>
      </c>
      <c r="I56" s="188">
        <v>0.2</v>
      </c>
      <c r="J56" s="189">
        <v>1.9</v>
      </c>
      <c r="K56" s="187">
        <v>1.69</v>
      </c>
      <c r="L56" s="187">
        <v>1.19</v>
      </c>
      <c r="M56" s="187">
        <v>9.26</v>
      </c>
      <c r="N56" s="187">
        <v>13.93</v>
      </c>
      <c r="O56" s="187">
        <v>4.63</v>
      </c>
      <c r="P56" s="188">
        <v>0.18</v>
      </c>
      <c r="Q56" s="189">
        <v>1.88</v>
      </c>
      <c r="R56" s="187">
        <v>1.74</v>
      </c>
      <c r="S56" s="187">
        <v>1.26</v>
      </c>
      <c r="T56" s="187">
        <v>9.2799999999999994</v>
      </c>
      <c r="U56" s="187">
        <v>14.03</v>
      </c>
      <c r="V56" s="187">
        <v>4.76</v>
      </c>
      <c r="W56" s="187">
        <v>0.19</v>
      </c>
    </row>
    <row r="57" spans="1:23">
      <c r="A57" s="182">
        <v>2024</v>
      </c>
      <c r="B57" s="128" t="s">
        <v>368</v>
      </c>
      <c r="C57" s="187">
        <v>1.92</v>
      </c>
      <c r="D57" s="187">
        <v>1.82</v>
      </c>
      <c r="E57" s="187">
        <v>1.47</v>
      </c>
      <c r="F57" s="187">
        <v>9.48</v>
      </c>
      <c r="G57" s="187">
        <v>16.010000000000002</v>
      </c>
      <c r="H57" s="187">
        <v>6.04</v>
      </c>
      <c r="I57" s="188">
        <v>0.24</v>
      </c>
      <c r="J57" s="189">
        <v>2.13</v>
      </c>
      <c r="K57" s="187">
        <v>1.87</v>
      </c>
      <c r="L57" s="187">
        <v>1.3</v>
      </c>
      <c r="M57" s="187">
        <v>9.7100000000000009</v>
      </c>
      <c r="N57" s="187">
        <v>15.33</v>
      </c>
      <c r="O57" s="187">
        <v>5.6</v>
      </c>
      <c r="P57" s="188">
        <v>0.23</v>
      </c>
      <c r="Q57" s="189">
        <v>2.0299999999999998</v>
      </c>
      <c r="R57" s="187">
        <v>1.85</v>
      </c>
      <c r="S57" s="187">
        <v>1.38</v>
      </c>
      <c r="T57" s="187">
        <v>9.6</v>
      </c>
      <c r="U57" s="187">
        <v>15.64</v>
      </c>
      <c r="V57" s="187">
        <v>5.8</v>
      </c>
      <c r="W57" s="187">
        <v>0.23</v>
      </c>
    </row>
    <row r="58" spans="1:23">
      <c r="A58" s="183">
        <v>2024</v>
      </c>
      <c r="B58" s="128" t="s">
        <v>369</v>
      </c>
      <c r="C58" s="187">
        <v>2.09</v>
      </c>
      <c r="D58" s="187">
        <v>1.93</v>
      </c>
      <c r="E58" s="187">
        <v>1.51</v>
      </c>
      <c r="F58" s="187">
        <v>9.68</v>
      </c>
      <c r="G58" s="187">
        <v>17.39</v>
      </c>
      <c r="H58" s="187">
        <v>7.61</v>
      </c>
      <c r="I58" s="188">
        <v>0.26</v>
      </c>
      <c r="J58" s="189">
        <v>2.2799999999999998</v>
      </c>
      <c r="K58" s="187">
        <v>1.95</v>
      </c>
      <c r="L58" s="187">
        <v>1.39</v>
      </c>
      <c r="M58" s="187">
        <v>9.7200000000000006</v>
      </c>
      <c r="N58" s="187">
        <v>16.54</v>
      </c>
      <c r="O58" s="187">
        <v>6.94</v>
      </c>
      <c r="P58" s="188">
        <v>0.28000000000000003</v>
      </c>
      <c r="Q58" s="189">
        <v>2.19</v>
      </c>
      <c r="R58" s="187">
        <v>1.94</v>
      </c>
      <c r="S58" s="187">
        <v>1.45</v>
      </c>
      <c r="T58" s="187">
        <v>9.6999999999999993</v>
      </c>
      <c r="U58" s="187">
        <v>16.93</v>
      </c>
      <c r="V58" s="187">
        <v>7.25</v>
      </c>
      <c r="W58" s="187">
        <v>0.27</v>
      </c>
    </row>
    <row r="59" spans="1:23">
      <c r="A59" s="182">
        <v>2024</v>
      </c>
      <c r="B59" s="128" t="s">
        <v>370</v>
      </c>
      <c r="C59" s="187">
        <v>2.2400000000000002</v>
      </c>
      <c r="D59" s="187">
        <v>2.13</v>
      </c>
      <c r="E59" s="187">
        <v>1.67</v>
      </c>
      <c r="F59" s="187">
        <v>8.89</v>
      </c>
      <c r="G59" s="187">
        <v>18.059999999999999</v>
      </c>
      <c r="H59" s="187">
        <v>9.66</v>
      </c>
      <c r="I59" s="188">
        <v>0.38</v>
      </c>
      <c r="J59" s="189">
        <v>2.59</v>
      </c>
      <c r="K59" s="187">
        <v>2.13</v>
      </c>
      <c r="L59" s="187">
        <v>1.47</v>
      </c>
      <c r="M59" s="187">
        <v>9.0500000000000007</v>
      </c>
      <c r="N59" s="187">
        <v>16.5</v>
      </c>
      <c r="O59" s="187">
        <v>8.6</v>
      </c>
      <c r="P59" s="188">
        <v>0.36</v>
      </c>
      <c r="Q59" s="189">
        <v>2.4300000000000002</v>
      </c>
      <c r="R59" s="187">
        <v>2.13</v>
      </c>
      <c r="S59" s="187">
        <v>1.56</v>
      </c>
      <c r="T59" s="187">
        <v>8.98</v>
      </c>
      <c r="U59" s="187">
        <v>17.23</v>
      </c>
      <c r="V59" s="187">
        <v>9.1</v>
      </c>
      <c r="W59" s="187">
        <v>0.37</v>
      </c>
    </row>
    <row r="60" spans="1:23">
      <c r="A60" s="183">
        <v>2024</v>
      </c>
      <c r="B60" s="128" t="s">
        <v>371</v>
      </c>
      <c r="C60" s="187">
        <v>2.67</v>
      </c>
      <c r="D60" s="187">
        <v>2.57</v>
      </c>
      <c r="E60" s="187">
        <v>1.94</v>
      </c>
      <c r="F60" s="187">
        <v>8.76</v>
      </c>
      <c r="G60" s="187">
        <v>18.68</v>
      </c>
      <c r="H60" s="187">
        <v>12.29</v>
      </c>
      <c r="I60" s="188">
        <v>0.5</v>
      </c>
      <c r="J60" s="189">
        <v>2.87</v>
      </c>
      <c r="K60" s="187">
        <v>2.4900000000000002</v>
      </c>
      <c r="L60" s="187">
        <v>1.72</v>
      </c>
      <c r="M60" s="187">
        <v>8.91</v>
      </c>
      <c r="N60" s="187">
        <v>16.36</v>
      </c>
      <c r="O60" s="187">
        <v>10.48</v>
      </c>
      <c r="P60" s="188">
        <v>0.41</v>
      </c>
      <c r="Q60" s="189">
        <v>2.77</v>
      </c>
      <c r="R60" s="187">
        <v>2.5299999999999998</v>
      </c>
      <c r="S60" s="187">
        <v>1.83</v>
      </c>
      <c r="T60" s="187">
        <v>8.84</v>
      </c>
      <c r="U60" s="187">
        <v>17.45</v>
      </c>
      <c r="V60" s="187">
        <v>11.33</v>
      </c>
      <c r="W60" s="187">
        <v>0.45</v>
      </c>
    </row>
    <row r="61" spans="1:23">
      <c r="A61" s="182">
        <v>2024</v>
      </c>
      <c r="B61" s="128" t="s">
        <v>372</v>
      </c>
      <c r="C61" s="187">
        <v>3.27</v>
      </c>
      <c r="D61" s="187">
        <v>3.09</v>
      </c>
      <c r="E61" s="187">
        <v>2.46</v>
      </c>
      <c r="F61" s="187">
        <v>9.08</v>
      </c>
      <c r="G61" s="187">
        <v>19.559999999999999</v>
      </c>
      <c r="H61" s="187">
        <v>14.41</v>
      </c>
      <c r="I61" s="188">
        <v>0.69</v>
      </c>
      <c r="J61" s="189">
        <v>3.34</v>
      </c>
      <c r="K61" s="187">
        <v>2.93</v>
      </c>
      <c r="L61" s="187">
        <v>2.12</v>
      </c>
      <c r="M61" s="187">
        <v>9.0399999999999991</v>
      </c>
      <c r="N61" s="187">
        <v>16.66</v>
      </c>
      <c r="O61" s="187">
        <v>12</v>
      </c>
      <c r="P61" s="188">
        <v>0.54</v>
      </c>
      <c r="Q61" s="189">
        <v>3.31</v>
      </c>
      <c r="R61" s="187">
        <v>3.01</v>
      </c>
      <c r="S61" s="187">
        <v>2.2799999999999998</v>
      </c>
      <c r="T61" s="187">
        <v>9.06</v>
      </c>
      <c r="U61" s="187">
        <v>18.03</v>
      </c>
      <c r="V61" s="187">
        <v>13.14</v>
      </c>
      <c r="W61" s="187">
        <v>0.61</v>
      </c>
    </row>
    <row r="62" spans="1:23">
      <c r="A62" s="183">
        <v>2024</v>
      </c>
      <c r="B62" s="128" t="s">
        <v>373</v>
      </c>
      <c r="C62" s="187">
        <v>4.1500000000000004</v>
      </c>
      <c r="D62" s="187">
        <v>4.25</v>
      </c>
      <c r="E62" s="187">
        <v>3.38</v>
      </c>
      <c r="F62" s="187">
        <v>9.6199999999999992</v>
      </c>
      <c r="G62" s="187">
        <v>19.940000000000001</v>
      </c>
      <c r="H62" s="187">
        <v>16.04</v>
      </c>
      <c r="I62" s="188">
        <v>0.93</v>
      </c>
      <c r="J62" s="189">
        <v>4.0599999999999996</v>
      </c>
      <c r="K62" s="187">
        <v>3.77</v>
      </c>
      <c r="L62" s="187">
        <v>2.8</v>
      </c>
      <c r="M62" s="187">
        <v>9.52</v>
      </c>
      <c r="N62" s="187">
        <v>16.649999999999999</v>
      </c>
      <c r="O62" s="187">
        <v>12.94</v>
      </c>
      <c r="P62" s="188">
        <v>0.71</v>
      </c>
      <c r="Q62" s="189">
        <v>4.0999999999999996</v>
      </c>
      <c r="R62" s="187">
        <v>3.99</v>
      </c>
      <c r="S62" s="187">
        <v>3.07</v>
      </c>
      <c r="T62" s="187">
        <v>9.57</v>
      </c>
      <c r="U62" s="187">
        <v>18.190000000000001</v>
      </c>
      <c r="V62" s="187">
        <v>14.39</v>
      </c>
      <c r="W62" s="187">
        <v>0.82</v>
      </c>
    </row>
    <row r="63" spans="1:23">
      <c r="A63" s="182">
        <v>2024</v>
      </c>
      <c r="B63" s="128" t="s">
        <v>374</v>
      </c>
      <c r="C63" s="187">
        <v>5.3</v>
      </c>
      <c r="D63" s="187">
        <v>5.66</v>
      </c>
      <c r="E63" s="187">
        <v>4.83</v>
      </c>
      <c r="F63" s="187">
        <v>10.3</v>
      </c>
      <c r="G63" s="187">
        <v>19.04</v>
      </c>
      <c r="H63" s="187">
        <v>15.63</v>
      </c>
      <c r="I63" s="188">
        <v>1.19</v>
      </c>
      <c r="J63" s="189">
        <v>4.93</v>
      </c>
      <c r="K63" s="187">
        <v>4.8899999999999997</v>
      </c>
      <c r="L63" s="187">
        <v>4</v>
      </c>
      <c r="M63" s="187">
        <v>9.6</v>
      </c>
      <c r="N63" s="187">
        <v>15.65</v>
      </c>
      <c r="O63" s="187">
        <v>12.82</v>
      </c>
      <c r="P63" s="188">
        <v>0.91</v>
      </c>
      <c r="Q63" s="189">
        <v>5.0999999999999996</v>
      </c>
      <c r="R63" s="187">
        <v>5.25</v>
      </c>
      <c r="S63" s="187">
        <v>4.3899999999999997</v>
      </c>
      <c r="T63" s="187">
        <v>9.93</v>
      </c>
      <c r="U63" s="187">
        <v>17.23</v>
      </c>
      <c r="V63" s="187">
        <v>14.13</v>
      </c>
      <c r="W63" s="187">
        <v>1.04</v>
      </c>
    </row>
    <row r="64" spans="1:23">
      <c r="A64" s="183">
        <v>2024</v>
      </c>
      <c r="B64" s="128" t="s">
        <v>375</v>
      </c>
      <c r="C64" s="187">
        <v>6.29</v>
      </c>
      <c r="D64" s="187">
        <v>7.09</v>
      </c>
      <c r="E64" s="187">
        <v>6.47</v>
      </c>
      <c r="F64" s="187">
        <v>10.59</v>
      </c>
      <c r="G64" s="187">
        <v>17.53</v>
      </c>
      <c r="H64" s="187">
        <v>14.53</v>
      </c>
      <c r="I64" s="188">
        <v>1.49</v>
      </c>
      <c r="J64" s="189">
        <v>5.83</v>
      </c>
      <c r="K64" s="187">
        <v>6.2</v>
      </c>
      <c r="L64" s="187">
        <v>5.4</v>
      </c>
      <c r="M64" s="187">
        <v>9.65</v>
      </c>
      <c r="N64" s="187">
        <v>13.93</v>
      </c>
      <c r="O64" s="187">
        <v>11.6</v>
      </c>
      <c r="P64" s="188">
        <v>1.17</v>
      </c>
      <c r="Q64" s="189">
        <v>6.04</v>
      </c>
      <c r="R64" s="187">
        <v>6.61</v>
      </c>
      <c r="S64" s="187">
        <v>5.89</v>
      </c>
      <c r="T64" s="187">
        <v>10.08</v>
      </c>
      <c r="U64" s="187">
        <v>15.6</v>
      </c>
      <c r="V64" s="187">
        <v>12.96</v>
      </c>
      <c r="W64" s="187">
        <v>1.32</v>
      </c>
    </row>
    <row r="65" spans="1:23">
      <c r="A65" s="182">
        <v>2024</v>
      </c>
      <c r="B65" s="128" t="s">
        <v>376</v>
      </c>
      <c r="C65" s="187">
        <v>7.28</v>
      </c>
      <c r="D65" s="187">
        <v>7.92</v>
      </c>
      <c r="E65" s="187">
        <v>7.43</v>
      </c>
      <c r="F65" s="187">
        <v>10.53</v>
      </c>
      <c r="G65" s="187">
        <v>15.32</v>
      </c>
      <c r="H65" s="187">
        <v>12.37</v>
      </c>
      <c r="I65" s="188">
        <v>1.6</v>
      </c>
      <c r="J65" s="189">
        <v>6.57</v>
      </c>
      <c r="K65" s="187">
        <v>7.26</v>
      </c>
      <c r="L65" s="187">
        <v>6.31</v>
      </c>
      <c r="M65" s="187">
        <v>9.4600000000000009</v>
      </c>
      <c r="N65" s="187">
        <v>12.3</v>
      </c>
      <c r="O65" s="187">
        <v>9.94</v>
      </c>
      <c r="P65" s="188">
        <v>1.25</v>
      </c>
      <c r="Q65" s="189">
        <v>6.9</v>
      </c>
      <c r="R65" s="187">
        <v>7.57</v>
      </c>
      <c r="S65" s="187">
        <v>6.82</v>
      </c>
      <c r="T65" s="187">
        <v>9.9499999999999993</v>
      </c>
      <c r="U65" s="187">
        <v>13.68</v>
      </c>
      <c r="V65" s="187">
        <v>11.06</v>
      </c>
      <c r="W65" s="187">
        <v>1.41</v>
      </c>
    </row>
    <row r="66" spans="1:23">
      <c r="A66" s="183">
        <v>2024</v>
      </c>
      <c r="B66" s="128" t="s">
        <v>377</v>
      </c>
      <c r="C66" s="187">
        <v>8.2899999999999991</v>
      </c>
      <c r="D66" s="187">
        <v>8.7799999999999994</v>
      </c>
      <c r="E66" s="187">
        <v>8.18</v>
      </c>
      <c r="F66" s="187">
        <v>10.4</v>
      </c>
      <c r="G66" s="187">
        <v>13.29</v>
      </c>
      <c r="H66" s="187">
        <v>10.42</v>
      </c>
      <c r="I66" s="188">
        <v>1.83</v>
      </c>
      <c r="J66" s="189">
        <v>7.3</v>
      </c>
      <c r="K66" s="187">
        <v>7.9</v>
      </c>
      <c r="L66" s="187">
        <v>7.27</v>
      </c>
      <c r="M66" s="187">
        <v>9.16</v>
      </c>
      <c r="N66" s="187">
        <v>10.82</v>
      </c>
      <c r="O66" s="187">
        <v>8.43</v>
      </c>
      <c r="P66" s="188">
        <v>1.46</v>
      </c>
      <c r="Q66" s="189">
        <v>7.72</v>
      </c>
      <c r="R66" s="187">
        <v>8.27</v>
      </c>
      <c r="S66" s="187">
        <v>7.65</v>
      </c>
      <c r="T66" s="187">
        <v>9.68</v>
      </c>
      <c r="U66" s="187">
        <v>11.86</v>
      </c>
      <c r="V66" s="187">
        <v>9.27</v>
      </c>
      <c r="W66" s="187">
        <v>1.62</v>
      </c>
    </row>
    <row r="67" spans="1:23">
      <c r="A67" s="182">
        <v>2024</v>
      </c>
      <c r="B67" s="180" t="s">
        <v>378</v>
      </c>
      <c r="C67" s="187">
        <v>8.73</v>
      </c>
      <c r="D67" s="187">
        <v>8.84</v>
      </c>
      <c r="E67" s="187">
        <v>8.57</v>
      </c>
      <c r="F67" s="187">
        <v>9.89</v>
      </c>
      <c r="G67" s="187">
        <v>11.56</v>
      </c>
      <c r="H67" s="187">
        <v>8.6</v>
      </c>
      <c r="I67" s="188">
        <v>1.82</v>
      </c>
      <c r="J67" s="189">
        <v>7.95</v>
      </c>
      <c r="K67" s="187">
        <v>8.1</v>
      </c>
      <c r="L67" s="187">
        <v>7.57</v>
      </c>
      <c r="M67" s="187">
        <v>8.33</v>
      </c>
      <c r="N67" s="187">
        <v>8.6999999999999993</v>
      </c>
      <c r="O67" s="187">
        <v>6.7</v>
      </c>
      <c r="P67" s="188">
        <v>1.72</v>
      </c>
      <c r="Q67" s="189">
        <v>8.23</v>
      </c>
      <c r="R67" s="187">
        <v>8.3699999999999992</v>
      </c>
      <c r="S67" s="187">
        <v>7.94</v>
      </c>
      <c r="T67" s="187">
        <v>8.89</v>
      </c>
      <c r="U67" s="187">
        <v>9.73</v>
      </c>
      <c r="V67" s="187">
        <v>7.39</v>
      </c>
      <c r="W67" s="187">
        <v>1.76</v>
      </c>
    </row>
    <row r="68" spans="1:23">
      <c r="A68" s="183">
        <v>2024</v>
      </c>
      <c r="B68" s="200" t="s">
        <v>285</v>
      </c>
      <c r="C68" s="201">
        <v>3.61</v>
      </c>
      <c r="D68" s="201">
        <v>3.69</v>
      </c>
      <c r="E68" s="201">
        <v>3.13</v>
      </c>
      <c r="F68" s="201">
        <v>9.4600000000000009</v>
      </c>
      <c r="G68" s="201">
        <v>16.71</v>
      </c>
      <c r="H68" s="201">
        <v>10.52</v>
      </c>
      <c r="I68" s="202">
        <v>0.71</v>
      </c>
      <c r="J68" s="203">
        <v>3.57</v>
      </c>
      <c r="K68" s="201">
        <v>3.42</v>
      </c>
      <c r="L68" s="201">
        <v>2.72</v>
      </c>
      <c r="M68" s="201">
        <v>9.2200000000000006</v>
      </c>
      <c r="N68" s="201">
        <v>14.61</v>
      </c>
      <c r="O68" s="201">
        <v>8.83</v>
      </c>
      <c r="P68" s="202">
        <v>0.57999999999999996</v>
      </c>
      <c r="Q68" s="203">
        <v>3.59</v>
      </c>
      <c r="R68" s="201">
        <v>3.55</v>
      </c>
      <c r="S68" s="201">
        <v>2.91</v>
      </c>
      <c r="T68" s="201">
        <v>9.33</v>
      </c>
      <c r="U68" s="201">
        <v>15.58</v>
      </c>
      <c r="V68" s="201">
        <v>9.61</v>
      </c>
      <c r="W68" s="201">
        <v>0.64</v>
      </c>
    </row>
    <row r="69" spans="1:23">
      <c r="A69" s="31" t="s">
        <v>672</v>
      </c>
    </row>
    <row r="70" spans="1:23" ht="17.25">
      <c r="A70" s="49" t="s">
        <v>719</v>
      </c>
    </row>
    <row r="71" spans="1:23" ht="17.25">
      <c r="A71" s="117" t="s">
        <v>720</v>
      </c>
    </row>
    <row r="72" spans="1:23" ht="30" customHeight="1">
      <c r="A72" s="184" t="s">
        <v>244</v>
      </c>
      <c r="B72" s="184" t="s">
        <v>671</v>
      </c>
      <c r="C72" s="184" t="s">
        <v>696</v>
      </c>
      <c r="D72" s="184" t="s">
        <v>697</v>
      </c>
      <c r="E72" s="184" t="s">
        <v>698</v>
      </c>
      <c r="F72" s="184" t="s">
        <v>699</v>
      </c>
      <c r="G72" s="184" t="s">
        <v>700</v>
      </c>
      <c r="H72" s="184" t="s">
        <v>701</v>
      </c>
      <c r="I72" s="184" t="s">
        <v>702</v>
      </c>
      <c r="J72" s="184" t="s">
        <v>703</v>
      </c>
      <c r="K72" s="184" t="s">
        <v>704</v>
      </c>
      <c r="L72" s="184" t="s">
        <v>705</v>
      </c>
      <c r="M72" s="184" t="s">
        <v>706</v>
      </c>
      <c r="N72" s="184" t="s">
        <v>707</v>
      </c>
      <c r="O72" s="184" t="s">
        <v>708</v>
      </c>
      <c r="P72" s="184" t="s">
        <v>709</v>
      </c>
      <c r="Q72" s="184" t="s">
        <v>710</v>
      </c>
      <c r="R72" s="184" t="s">
        <v>711</v>
      </c>
      <c r="S72" s="184" t="s">
        <v>712</v>
      </c>
      <c r="T72" s="184" t="s">
        <v>713</v>
      </c>
      <c r="U72" s="184" t="s">
        <v>714</v>
      </c>
      <c r="V72" s="184" t="s">
        <v>715</v>
      </c>
      <c r="W72" s="184" t="s">
        <v>716</v>
      </c>
    </row>
    <row r="73" spans="1:23">
      <c r="A73" s="182">
        <v>2015</v>
      </c>
      <c r="B73" s="128" t="s">
        <v>380</v>
      </c>
      <c r="C73" s="187">
        <v>0.87</v>
      </c>
      <c r="D73" s="187">
        <v>0.72</v>
      </c>
      <c r="E73" s="187">
        <v>0.44</v>
      </c>
      <c r="F73" s="187">
        <v>4.34</v>
      </c>
      <c r="G73" s="187">
        <v>5.01</v>
      </c>
      <c r="H73" s="187">
        <v>1.32</v>
      </c>
      <c r="I73" s="188">
        <v>0.11</v>
      </c>
      <c r="J73" s="189">
        <v>0.95</v>
      </c>
      <c r="K73" s="187">
        <v>0.7</v>
      </c>
      <c r="L73" s="187">
        <v>0.37</v>
      </c>
      <c r="M73" s="187">
        <v>5.08</v>
      </c>
      <c r="N73" s="187">
        <v>5.89</v>
      </c>
      <c r="O73" s="187">
        <v>1.52</v>
      </c>
      <c r="P73" s="188">
        <v>0.12</v>
      </c>
      <c r="Q73" s="189">
        <v>0.91</v>
      </c>
      <c r="R73" s="187">
        <v>0.71</v>
      </c>
      <c r="S73" s="187">
        <v>0.41</v>
      </c>
      <c r="T73" s="187">
        <v>4.7</v>
      </c>
      <c r="U73" s="187">
        <v>5.44</v>
      </c>
      <c r="V73" s="187">
        <v>1.42</v>
      </c>
      <c r="W73" s="188">
        <v>0.11</v>
      </c>
    </row>
    <row r="74" spans="1:23">
      <c r="A74" s="183">
        <v>2015</v>
      </c>
      <c r="B74" s="128" t="s">
        <v>366</v>
      </c>
      <c r="C74" s="187">
        <v>0.89</v>
      </c>
      <c r="D74" s="187">
        <v>0.77</v>
      </c>
      <c r="E74" s="187">
        <v>0.46</v>
      </c>
      <c r="F74" s="187">
        <v>4.5599999999999996</v>
      </c>
      <c r="G74" s="187">
        <v>6.65</v>
      </c>
      <c r="H74" s="187">
        <v>2.12</v>
      </c>
      <c r="I74" s="188">
        <v>0.18</v>
      </c>
      <c r="J74" s="189">
        <v>1.03</v>
      </c>
      <c r="K74" s="187">
        <v>0.81</v>
      </c>
      <c r="L74" s="187">
        <v>0.43</v>
      </c>
      <c r="M74" s="187">
        <v>5.51</v>
      </c>
      <c r="N74" s="187">
        <v>7.96</v>
      </c>
      <c r="O74" s="187">
        <v>2.4</v>
      </c>
      <c r="P74" s="188">
        <v>0.21</v>
      </c>
      <c r="Q74" s="189">
        <v>0.96</v>
      </c>
      <c r="R74" s="187">
        <v>0.79</v>
      </c>
      <c r="S74" s="187">
        <v>0.45</v>
      </c>
      <c r="T74" s="187">
        <v>5.0199999999999996</v>
      </c>
      <c r="U74" s="187">
        <v>7.29</v>
      </c>
      <c r="V74" s="187">
        <v>2.2599999999999998</v>
      </c>
      <c r="W74" s="188">
        <v>0.2</v>
      </c>
    </row>
    <row r="75" spans="1:23">
      <c r="A75" s="182">
        <v>2015</v>
      </c>
      <c r="B75" s="128" t="s">
        <v>367</v>
      </c>
      <c r="C75" s="187">
        <v>0.99</v>
      </c>
      <c r="D75" s="187">
        <v>0.86</v>
      </c>
      <c r="E75" s="187">
        <v>0.52</v>
      </c>
      <c r="F75" s="187">
        <v>4.9800000000000004</v>
      </c>
      <c r="G75" s="187">
        <v>8.31</v>
      </c>
      <c r="H75" s="187">
        <v>3.08</v>
      </c>
      <c r="I75" s="188">
        <v>0.25</v>
      </c>
      <c r="J75" s="189">
        <v>1.24</v>
      </c>
      <c r="K75" s="187">
        <v>1</v>
      </c>
      <c r="L75" s="187">
        <v>0.52</v>
      </c>
      <c r="M75" s="187">
        <v>6.11</v>
      </c>
      <c r="N75" s="187">
        <v>9.94</v>
      </c>
      <c r="O75" s="187">
        <v>3.47</v>
      </c>
      <c r="P75" s="188">
        <v>0.27</v>
      </c>
      <c r="Q75" s="189">
        <v>1.1200000000000001</v>
      </c>
      <c r="R75" s="187">
        <v>0.93</v>
      </c>
      <c r="S75" s="187">
        <v>0.52</v>
      </c>
      <c r="T75" s="187">
        <v>5.54</v>
      </c>
      <c r="U75" s="187">
        <v>9.11</v>
      </c>
      <c r="V75" s="187">
        <v>3.27</v>
      </c>
      <c r="W75" s="188">
        <v>0.26</v>
      </c>
    </row>
    <row r="76" spans="1:23">
      <c r="A76" s="183">
        <v>2015</v>
      </c>
      <c r="B76" s="128" t="s">
        <v>368</v>
      </c>
      <c r="C76" s="187">
        <v>1.18</v>
      </c>
      <c r="D76" s="187">
        <v>1.02</v>
      </c>
      <c r="E76" s="187">
        <v>0.56999999999999995</v>
      </c>
      <c r="F76" s="187">
        <v>5.29</v>
      </c>
      <c r="G76" s="187">
        <v>9.8800000000000008</v>
      </c>
      <c r="H76" s="187">
        <v>4.33</v>
      </c>
      <c r="I76" s="188">
        <v>0.33</v>
      </c>
      <c r="J76" s="189">
        <v>1.42</v>
      </c>
      <c r="K76" s="187">
        <v>1.1299999999999999</v>
      </c>
      <c r="L76" s="187">
        <v>0.56999999999999995</v>
      </c>
      <c r="M76" s="187">
        <v>6.04</v>
      </c>
      <c r="N76" s="187">
        <v>11.16</v>
      </c>
      <c r="O76" s="187">
        <v>4.7300000000000004</v>
      </c>
      <c r="P76" s="188">
        <v>0.38</v>
      </c>
      <c r="Q76" s="189">
        <v>1.3</v>
      </c>
      <c r="R76" s="187">
        <v>1.07</v>
      </c>
      <c r="S76" s="187">
        <v>0.56999999999999995</v>
      </c>
      <c r="T76" s="187">
        <v>5.66</v>
      </c>
      <c r="U76" s="187">
        <v>10.51</v>
      </c>
      <c r="V76" s="187">
        <v>4.53</v>
      </c>
      <c r="W76" s="188">
        <v>0.35</v>
      </c>
    </row>
    <row r="77" spans="1:23">
      <c r="A77" s="182">
        <v>2015</v>
      </c>
      <c r="B77" s="128" t="s">
        <v>369</v>
      </c>
      <c r="C77" s="187">
        <v>1.44</v>
      </c>
      <c r="D77" s="187">
        <v>1.18</v>
      </c>
      <c r="E77" s="187">
        <v>0.71</v>
      </c>
      <c r="F77" s="187">
        <v>5.34</v>
      </c>
      <c r="G77" s="187">
        <v>11.04</v>
      </c>
      <c r="H77" s="187">
        <v>6.11</v>
      </c>
      <c r="I77" s="188">
        <v>0.48</v>
      </c>
      <c r="J77" s="189">
        <v>1.79</v>
      </c>
      <c r="K77" s="187">
        <v>1.38</v>
      </c>
      <c r="L77" s="187">
        <v>0.75</v>
      </c>
      <c r="M77" s="187">
        <v>6.31</v>
      </c>
      <c r="N77" s="187">
        <v>12.16</v>
      </c>
      <c r="O77" s="187">
        <v>6.52</v>
      </c>
      <c r="P77" s="188">
        <v>0.52</v>
      </c>
      <c r="Q77" s="189">
        <v>1.61</v>
      </c>
      <c r="R77" s="187">
        <v>1.28</v>
      </c>
      <c r="S77" s="187">
        <v>0.73</v>
      </c>
      <c r="T77" s="187">
        <v>5.82</v>
      </c>
      <c r="U77" s="187">
        <v>11.59</v>
      </c>
      <c r="V77" s="187">
        <v>6.31</v>
      </c>
      <c r="W77" s="188">
        <v>0.5</v>
      </c>
    </row>
    <row r="78" spans="1:23">
      <c r="A78" s="183">
        <v>2015</v>
      </c>
      <c r="B78" s="128" t="s">
        <v>370</v>
      </c>
      <c r="C78" s="187">
        <v>1.95</v>
      </c>
      <c r="D78" s="187">
        <v>1.64</v>
      </c>
      <c r="E78" s="187">
        <v>0.99</v>
      </c>
      <c r="F78" s="187">
        <v>6.19</v>
      </c>
      <c r="G78" s="187">
        <v>12.91</v>
      </c>
      <c r="H78" s="187">
        <v>8.49</v>
      </c>
      <c r="I78" s="188">
        <v>0.69</v>
      </c>
      <c r="J78" s="189">
        <v>2.35</v>
      </c>
      <c r="K78" s="187">
        <v>1.8</v>
      </c>
      <c r="L78" s="187">
        <v>1.02</v>
      </c>
      <c r="M78" s="187">
        <v>7.23</v>
      </c>
      <c r="N78" s="187">
        <v>13.67</v>
      </c>
      <c r="O78" s="187">
        <v>8.67</v>
      </c>
      <c r="P78" s="188">
        <v>0.72</v>
      </c>
      <c r="Q78" s="189">
        <v>2.15</v>
      </c>
      <c r="R78" s="187">
        <v>1.72</v>
      </c>
      <c r="S78" s="187">
        <v>1</v>
      </c>
      <c r="T78" s="187">
        <v>6.7</v>
      </c>
      <c r="U78" s="187">
        <v>13.29</v>
      </c>
      <c r="V78" s="187">
        <v>8.58</v>
      </c>
      <c r="W78" s="188">
        <v>0.71</v>
      </c>
    </row>
    <row r="79" spans="1:23">
      <c r="A79" s="182">
        <v>2015</v>
      </c>
      <c r="B79" s="128" t="s">
        <v>371</v>
      </c>
      <c r="C79" s="187">
        <v>2.76</v>
      </c>
      <c r="D79" s="187">
        <v>2.38</v>
      </c>
      <c r="E79" s="187">
        <v>1.48</v>
      </c>
      <c r="F79" s="187">
        <v>7.46</v>
      </c>
      <c r="G79" s="187">
        <v>15.02</v>
      </c>
      <c r="H79" s="187">
        <v>10.73</v>
      </c>
      <c r="I79" s="188">
        <v>1.01</v>
      </c>
      <c r="J79" s="189">
        <v>3.14</v>
      </c>
      <c r="K79" s="187">
        <v>2.42</v>
      </c>
      <c r="L79" s="187">
        <v>1.43</v>
      </c>
      <c r="M79" s="187">
        <v>8.32</v>
      </c>
      <c r="N79" s="187">
        <v>14.57</v>
      </c>
      <c r="O79" s="187">
        <v>10.17</v>
      </c>
      <c r="P79" s="188">
        <v>0.97</v>
      </c>
      <c r="Q79" s="189">
        <v>2.95</v>
      </c>
      <c r="R79" s="187">
        <v>2.4</v>
      </c>
      <c r="S79" s="187">
        <v>1.45</v>
      </c>
      <c r="T79" s="187">
        <v>7.89</v>
      </c>
      <c r="U79" s="187">
        <v>14.79</v>
      </c>
      <c r="V79" s="187">
        <v>10.45</v>
      </c>
      <c r="W79" s="188">
        <v>0.99</v>
      </c>
    </row>
    <row r="80" spans="1:23">
      <c r="A80" s="183">
        <v>2015</v>
      </c>
      <c r="B80" s="128" t="s">
        <v>372</v>
      </c>
      <c r="C80" s="187">
        <v>4.04</v>
      </c>
      <c r="D80" s="187">
        <v>3.76</v>
      </c>
      <c r="E80" s="187">
        <v>2.4</v>
      </c>
      <c r="F80" s="187">
        <v>8.85</v>
      </c>
      <c r="G80" s="187">
        <v>16.29</v>
      </c>
      <c r="H80" s="187">
        <v>12.14</v>
      </c>
      <c r="I80" s="188">
        <v>1.44</v>
      </c>
      <c r="J80" s="189">
        <v>4.22</v>
      </c>
      <c r="K80" s="187">
        <v>3.52</v>
      </c>
      <c r="L80" s="187">
        <v>2.14</v>
      </c>
      <c r="M80" s="187">
        <v>9.35</v>
      </c>
      <c r="N80" s="187">
        <v>15.03</v>
      </c>
      <c r="O80" s="187">
        <v>10.96</v>
      </c>
      <c r="P80" s="188">
        <v>1.17</v>
      </c>
      <c r="Q80" s="189">
        <v>4.13</v>
      </c>
      <c r="R80" s="187">
        <v>3.64</v>
      </c>
      <c r="S80" s="187">
        <v>2.27</v>
      </c>
      <c r="T80" s="187">
        <v>9.1</v>
      </c>
      <c r="U80" s="187">
        <v>15.66</v>
      </c>
      <c r="V80" s="187">
        <v>11.55</v>
      </c>
      <c r="W80" s="188">
        <v>1.3</v>
      </c>
    </row>
    <row r="81" spans="1:23">
      <c r="A81" s="182">
        <v>2015</v>
      </c>
      <c r="B81" s="128" t="s">
        <v>373</v>
      </c>
      <c r="C81" s="187">
        <v>5.36</v>
      </c>
      <c r="D81" s="187">
        <v>5.17</v>
      </c>
      <c r="E81" s="187">
        <v>3.39</v>
      </c>
      <c r="F81" s="187">
        <v>9.83</v>
      </c>
      <c r="G81" s="187">
        <v>15.83</v>
      </c>
      <c r="H81" s="187">
        <v>11.94</v>
      </c>
      <c r="I81" s="188">
        <v>1.7</v>
      </c>
      <c r="J81" s="189">
        <v>5.3</v>
      </c>
      <c r="K81" s="187">
        <v>4.8</v>
      </c>
      <c r="L81" s="187">
        <v>2.97</v>
      </c>
      <c r="M81" s="187">
        <v>9.75</v>
      </c>
      <c r="N81" s="187">
        <v>13.66</v>
      </c>
      <c r="O81" s="187">
        <v>10.31</v>
      </c>
      <c r="P81" s="188">
        <v>1.4</v>
      </c>
      <c r="Q81" s="189">
        <v>5.33</v>
      </c>
      <c r="R81" s="187">
        <v>4.9800000000000004</v>
      </c>
      <c r="S81" s="187">
        <v>3.18</v>
      </c>
      <c r="T81" s="187">
        <v>9.7899999999999991</v>
      </c>
      <c r="U81" s="187">
        <v>14.73</v>
      </c>
      <c r="V81" s="187">
        <v>11.11</v>
      </c>
      <c r="W81" s="188">
        <v>1.55</v>
      </c>
    </row>
    <row r="82" spans="1:23">
      <c r="A82" s="183">
        <v>2015</v>
      </c>
      <c r="B82" s="128" t="s">
        <v>374</v>
      </c>
      <c r="C82" s="187">
        <v>6.53</v>
      </c>
      <c r="D82" s="187">
        <v>6.09</v>
      </c>
      <c r="E82" s="187">
        <v>4.13</v>
      </c>
      <c r="F82" s="187">
        <v>10.26</v>
      </c>
      <c r="G82" s="187">
        <v>14.47</v>
      </c>
      <c r="H82" s="187">
        <v>10.75</v>
      </c>
      <c r="I82" s="188">
        <v>1.84</v>
      </c>
      <c r="J82" s="189">
        <v>6.21</v>
      </c>
      <c r="K82" s="187">
        <v>5.53</v>
      </c>
      <c r="L82" s="187">
        <v>3.68</v>
      </c>
      <c r="M82" s="187">
        <v>9.9600000000000009</v>
      </c>
      <c r="N82" s="187">
        <v>12.39</v>
      </c>
      <c r="O82" s="187">
        <v>8.99</v>
      </c>
      <c r="P82" s="188">
        <v>1.5</v>
      </c>
      <c r="Q82" s="189">
        <v>6.37</v>
      </c>
      <c r="R82" s="187">
        <v>5.81</v>
      </c>
      <c r="S82" s="187">
        <v>3.9</v>
      </c>
      <c r="T82" s="187">
        <v>10.11</v>
      </c>
      <c r="U82" s="187">
        <v>13.41</v>
      </c>
      <c r="V82" s="187">
        <v>9.86</v>
      </c>
      <c r="W82" s="188">
        <v>1.66</v>
      </c>
    </row>
    <row r="83" spans="1:23">
      <c r="A83" s="182">
        <v>2015</v>
      </c>
      <c r="B83" s="128" t="s">
        <v>375</v>
      </c>
      <c r="C83" s="187">
        <v>6.98</v>
      </c>
      <c r="D83" s="187">
        <v>6.33</v>
      </c>
      <c r="E83" s="187">
        <v>4.3</v>
      </c>
      <c r="F83" s="187">
        <v>9.69</v>
      </c>
      <c r="G83" s="187">
        <v>11.72</v>
      </c>
      <c r="H83" s="187">
        <v>8.39</v>
      </c>
      <c r="I83" s="188">
        <v>1.72</v>
      </c>
      <c r="J83" s="189">
        <v>6.53</v>
      </c>
      <c r="K83" s="187">
        <v>5.83</v>
      </c>
      <c r="L83" s="187">
        <v>3.88</v>
      </c>
      <c r="M83" s="187">
        <v>8.8800000000000008</v>
      </c>
      <c r="N83" s="187">
        <v>9.9</v>
      </c>
      <c r="O83" s="187">
        <v>6.84</v>
      </c>
      <c r="P83" s="188">
        <v>1.45</v>
      </c>
      <c r="Q83" s="189">
        <v>6.74</v>
      </c>
      <c r="R83" s="187">
        <v>6.06</v>
      </c>
      <c r="S83" s="187">
        <v>4.08</v>
      </c>
      <c r="T83" s="187">
        <v>9.25</v>
      </c>
      <c r="U83" s="187">
        <v>10.75</v>
      </c>
      <c r="V83" s="187">
        <v>7.56</v>
      </c>
      <c r="W83" s="188">
        <v>1.58</v>
      </c>
    </row>
    <row r="84" spans="1:23">
      <c r="A84" s="183">
        <v>2015</v>
      </c>
      <c r="B84" s="128" t="s">
        <v>376</v>
      </c>
      <c r="C84" s="187">
        <v>7.48</v>
      </c>
      <c r="D84" s="187">
        <v>6.39</v>
      </c>
      <c r="E84" s="187">
        <v>4.3899999999999997</v>
      </c>
      <c r="F84" s="187">
        <v>9.31</v>
      </c>
      <c r="G84" s="187">
        <v>10.1</v>
      </c>
      <c r="H84" s="187">
        <v>6.74</v>
      </c>
      <c r="I84" s="188">
        <v>1.76</v>
      </c>
      <c r="J84" s="189">
        <v>6.73</v>
      </c>
      <c r="K84" s="187">
        <v>5.65</v>
      </c>
      <c r="L84" s="187">
        <v>3.88</v>
      </c>
      <c r="M84" s="187">
        <v>7.97</v>
      </c>
      <c r="N84" s="187">
        <v>7.95</v>
      </c>
      <c r="O84" s="187">
        <v>5.34</v>
      </c>
      <c r="P84" s="188">
        <v>1.38</v>
      </c>
      <c r="Q84" s="189">
        <v>7.05</v>
      </c>
      <c r="R84" s="187">
        <v>5.97</v>
      </c>
      <c r="S84" s="187">
        <v>4.0999999999999996</v>
      </c>
      <c r="T84" s="187">
        <v>8.5399999999999991</v>
      </c>
      <c r="U84" s="187">
        <v>8.8699999999999992</v>
      </c>
      <c r="V84" s="187">
        <v>5.93</v>
      </c>
      <c r="W84" s="188">
        <v>1.54</v>
      </c>
    </row>
    <row r="85" spans="1:23">
      <c r="A85" s="182">
        <v>2015</v>
      </c>
      <c r="B85" s="128" t="s">
        <v>377</v>
      </c>
      <c r="C85" s="187">
        <v>7.17</v>
      </c>
      <c r="D85" s="187">
        <v>5.95</v>
      </c>
      <c r="E85" s="187">
        <v>4.3899999999999997</v>
      </c>
      <c r="F85" s="187">
        <v>8.18</v>
      </c>
      <c r="G85" s="187">
        <v>7.95</v>
      </c>
      <c r="H85" s="187">
        <v>5.04</v>
      </c>
      <c r="I85" s="188">
        <v>1.69</v>
      </c>
      <c r="J85" s="189">
        <v>6.01</v>
      </c>
      <c r="K85" s="187">
        <v>4.95</v>
      </c>
      <c r="L85" s="187">
        <v>3.51</v>
      </c>
      <c r="M85" s="187">
        <v>6.45</v>
      </c>
      <c r="N85" s="187">
        <v>5.72</v>
      </c>
      <c r="O85" s="187">
        <v>3.78</v>
      </c>
      <c r="P85" s="188">
        <v>1.2</v>
      </c>
      <c r="Q85" s="189">
        <v>6.44</v>
      </c>
      <c r="R85" s="187">
        <v>5.32</v>
      </c>
      <c r="S85" s="187">
        <v>3.84</v>
      </c>
      <c r="T85" s="187">
        <v>7.09</v>
      </c>
      <c r="U85" s="187">
        <v>6.55</v>
      </c>
      <c r="V85" s="187">
        <v>4.25</v>
      </c>
      <c r="W85" s="188">
        <v>1.38</v>
      </c>
    </row>
    <row r="86" spans="1:23">
      <c r="A86" s="183">
        <v>2015</v>
      </c>
      <c r="B86" s="180" t="s">
        <v>378</v>
      </c>
      <c r="C86" s="187">
        <v>6.21</v>
      </c>
      <c r="D86" s="187">
        <v>4.54</v>
      </c>
      <c r="E86" s="187">
        <v>3.37</v>
      </c>
      <c r="F86" s="187">
        <v>6.15</v>
      </c>
      <c r="G86" s="187">
        <v>5.22</v>
      </c>
      <c r="H86" s="187">
        <v>3.38</v>
      </c>
      <c r="I86" s="188">
        <v>1.39</v>
      </c>
      <c r="J86" s="189">
        <v>4.1500000000000004</v>
      </c>
      <c r="K86" s="187">
        <v>3.17</v>
      </c>
      <c r="L86" s="187">
        <v>2.41</v>
      </c>
      <c r="M86" s="187">
        <v>3.93</v>
      </c>
      <c r="N86" s="187">
        <v>3.1</v>
      </c>
      <c r="O86" s="187">
        <v>1.93</v>
      </c>
      <c r="P86" s="188">
        <v>0.98</v>
      </c>
      <c r="Q86" s="189">
        <v>4.76</v>
      </c>
      <c r="R86" s="187">
        <v>3.57</v>
      </c>
      <c r="S86" s="187">
        <v>2.7</v>
      </c>
      <c r="T86" s="187">
        <v>4.59</v>
      </c>
      <c r="U86" s="187">
        <v>3.73</v>
      </c>
      <c r="V86" s="187">
        <v>2.36</v>
      </c>
      <c r="W86" s="188">
        <v>1.1000000000000001</v>
      </c>
    </row>
    <row r="87" spans="1:23">
      <c r="A87" s="182">
        <v>2015</v>
      </c>
      <c r="B87" s="200" t="s">
        <v>285</v>
      </c>
      <c r="C87" s="201">
        <v>2.88</v>
      </c>
      <c r="D87" s="201">
        <v>2.57</v>
      </c>
      <c r="E87" s="201">
        <v>1.67</v>
      </c>
      <c r="F87" s="201">
        <v>6.74</v>
      </c>
      <c r="G87" s="201">
        <v>11.04</v>
      </c>
      <c r="H87" s="201">
        <v>6.73</v>
      </c>
      <c r="I87" s="202">
        <v>0.84</v>
      </c>
      <c r="J87" s="203">
        <v>3.11</v>
      </c>
      <c r="K87" s="201">
        <v>2.6</v>
      </c>
      <c r="L87" s="201">
        <v>1.62</v>
      </c>
      <c r="M87" s="201">
        <v>7.25</v>
      </c>
      <c r="N87" s="201">
        <v>10.89</v>
      </c>
      <c r="O87" s="201">
        <v>6.34</v>
      </c>
      <c r="P87" s="202">
        <v>0.77</v>
      </c>
      <c r="Q87" s="203">
        <v>3</v>
      </c>
      <c r="R87" s="201">
        <v>2.59</v>
      </c>
      <c r="S87" s="201">
        <v>1.65</v>
      </c>
      <c r="T87" s="201">
        <v>7</v>
      </c>
      <c r="U87" s="201">
        <v>10.97</v>
      </c>
      <c r="V87" s="201">
        <v>6.53</v>
      </c>
      <c r="W87" s="202">
        <v>0.8</v>
      </c>
    </row>
    <row r="88" spans="1:23">
      <c r="A88" s="199">
        <v>2024</v>
      </c>
      <c r="B88" s="144" t="s">
        <v>380</v>
      </c>
      <c r="C88" s="187">
        <v>0.52</v>
      </c>
      <c r="D88" s="187">
        <v>0.47</v>
      </c>
      <c r="E88" s="187">
        <v>0.38</v>
      </c>
      <c r="F88" s="187">
        <v>2.31</v>
      </c>
      <c r="G88" s="187">
        <v>2.85</v>
      </c>
      <c r="H88" s="187">
        <v>0.83</v>
      </c>
      <c r="I88" s="188">
        <v>0.03</v>
      </c>
      <c r="J88" s="189">
        <v>0.62</v>
      </c>
      <c r="K88" s="187">
        <v>0.5</v>
      </c>
      <c r="L88" s="187">
        <v>0.35</v>
      </c>
      <c r="M88" s="187">
        <v>2.82</v>
      </c>
      <c r="N88" s="187">
        <v>3.36</v>
      </c>
      <c r="O88" s="187">
        <v>0.93</v>
      </c>
      <c r="P88" s="188">
        <v>0.03</v>
      </c>
      <c r="Q88" s="189">
        <v>0.56999999999999995</v>
      </c>
      <c r="R88" s="187">
        <v>0.49</v>
      </c>
      <c r="S88" s="187">
        <v>0.36</v>
      </c>
      <c r="T88" s="187">
        <v>2.56</v>
      </c>
      <c r="U88" s="187">
        <v>3.09</v>
      </c>
      <c r="V88" s="187">
        <v>0.88</v>
      </c>
      <c r="W88" s="188">
        <v>0.03</v>
      </c>
    </row>
    <row r="89" spans="1:23">
      <c r="A89" s="182">
        <v>2024</v>
      </c>
      <c r="B89" s="128" t="s">
        <v>366</v>
      </c>
      <c r="C89" s="187">
        <v>0.65</v>
      </c>
      <c r="D89" s="187">
        <v>0.59</v>
      </c>
      <c r="E89" s="187">
        <v>0.45</v>
      </c>
      <c r="F89" s="187">
        <v>3.01</v>
      </c>
      <c r="G89" s="187">
        <v>4.2300000000000004</v>
      </c>
      <c r="H89" s="187">
        <v>1.41</v>
      </c>
      <c r="I89" s="188">
        <v>0.05</v>
      </c>
      <c r="J89" s="189">
        <v>0.74</v>
      </c>
      <c r="K89" s="187">
        <v>0.63</v>
      </c>
      <c r="L89" s="187">
        <v>0.44</v>
      </c>
      <c r="M89" s="187">
        <v>3.67</v>
      </c>
      <c r="N89" s="187">
        <v>4.95</v>
      </c>
      <c r="O89" s="187">
        <v>1.57</v>
      </c>
      <c r="P89" s="188">
        <v>0.05</v>
      </c>
      <c r="Q89" s="189">
        <v>0.69</v>
      </c>
      <c r="R89" s="187">
        <v>0.61</v>
      </c>
      <c r="S89" s="187">
        <v>0.44</v>
      </c>
      <c r="T89" s="187">
        <v>3.33</v>
      </c>
      <c r="U89" s="187">
        <v>4.59</v>
      </c>
      <c r="V89" s="187">
        <v>1.49</v>
      </c>
      <c r="W89" s="188">
        <v>0.05</v>
      </c>
    </row>
    <row r="90" spans="1:23">
      <c r="A90" s="183">
        <v>2024</v>
      </c>
      <c r="B90" s="128" t="s">
        <v>367</v>
      </c>
      <c r="C90" s="187">
        <v>0.66</v>
      </c>
      <c r="D90" s="187">
        <v>0.64</v>
      </c>
      <c r="E90" s="187">
        <v>0.48</v>
      </c>
      <c r="F90" s="187">
        <v>3.34</v>
      </c>
      <c r="G90" s="187">
        <v>5.07</v>
      </c>
      <c r="H90" s="187">
        <v>1.77</v>
      </c>
      <c r="I90" s="188">
        <v>7.0000000000000007E-2</v>
      </c>
      <c r="J90" s="189">
        <v>0.84</v>
      </c>
      <c r="K90" s="187">
        <v>0.75</v>
      </c>
      <c r="L90" s="187">
        <v>0.53</v>
      </c>
      <c r="M90" s="187">
        <v>4.09</v>
      </c>
      <c r="N90" s="187">
        <v>6.15</v>
      </c>
      <c r="O90" s="187">
        <v>2.04</v>
      </c>
      <c r="P90" s="188">
        <v>0.08</v>
      </c>
      <c r="Q90" s="189">
        <v>0.75</v>
      </c>
      <c r="R90" s="187">
        <v>0.69</v>
      </c>
      <c r="S90" s="187">
        <v>0.5</v>
      </c>
      <c r="T90" s="187">
        <v>3.71</v>
      </c>
      <c r="U90" s="187">
        <v>5.6</v>
      </c>
      <c r="V90" s="187">
        <v>1.9</v>
      </c>
      <c r="W90" s="188">
        <v>0.08</v>
      </c>
    </row>
    <row r="91" spans="1:23">
      <c r="A91" s="182">
        <v>2024</v>
      </c>
      <c r="B91" s="128" t="s">
        <v>368</v>
      </c>
      <c r="C91" s="187">
        <v>0.74</v>
      </c>
      <c r="D91" s="187">
        <v>0.7</v>
      </c>
      <c r="E91" s="187">
        <v>0.56999999999999995</v>
      </c>
      <c r="F91" s="187">
        <v>3.64</v>
      </c>
      <c r="G91" s="187">
        <v>6.16</v>
      </c>
      <c r="H91" s="187">
        <v>2.3199999999999998</v>
      </c>
      <c r="I91" s="188">
        <v>0.09</v>
      </c>
      <c r="J91" s="189">
        <v>1</v>
      </c>
      <c r="K91" s="187">
        <v>0.88</v>
      </c>
      <c r="L91" s="187">
        <v>0.61</v>
      </c>
      <c r="M91" s="187">
        <v>4.55</v>
      </c>
      <c r="N91" s="187">
        <v>7.17</v>
      </c>
      <c r="O91" s="187">
        <v>2.62</v>
      </c>
      <c r="P91" s="188">
        <v>0.11</v>
      </c>
      <c r="Q91" s="189">
        <v>0.87</v>
      </c>
      <c r="R91" s="187">
        <v>0.79</v>
      </c>
      <c r="S91" s="187">
        <v>0.59</v>
      </c>
      <c r="T91" s="187">
        <v>4.08</v>
      </c>
      <c r="U91" s="187">
        <v>6.65</v>
      </c>
      <c r="V91" s="187">
        <v>2.4700000000000002</v>
      </c>
      <c r="W91" s="188">
        <v>0.1</v>
      </c>
    </row>
    <row r="92" spans="1:23">
      <c r="A92" s="183">
        <v>2024</v>
      </c>
      <c r="B92" s="128" t="s">
        <v>369</v>
      </c>
      <c r="C92" s="187">
        <v>0.89</v>
      </c>
      <c r="D92" s="187">
        <v>0.82</v>
      </c>
      <c r="E92" s="187">
        <v>0.64</v>
      </c>
      <c r="F92" s="187">
        <v>4.12</v>
      </c>
      <c r="G92" s="187">
        <v>7.4</v>
      </c>
      <c r="H92" s="187">
        <v>3.24</v>
      </c>
      <c r="I92" s="188">
        <v>0.11</v>
      </c>
      <c r="J92" s="189">
        <v>1.1599999999999999</v>
      </c>
      <c r="K92" s="187">
        <v>0.99</v>
      </c>
      <c r="L92" s="187">
        <v>0.71</v>
      </c>
      <c r="M92" s="187">
        <v>4.93</v>
      </c>
      <c r="N92" s="187">
        <v>8.39</v>
      </c>
      <c r="O92" s="187">
        <v>3.52</v>
      </c>
      <c r="P92" s="188">
        <v>0.14000000000000001</v>
      </c>
      <c r="Q92" s="189">
        <v>1.02</v>
      </c>
      <c r="R92" s="187">
        <v>0.9</v>
      </c>
      <c r="S92" s="187">
        <v>0.67</v>
      </c>
      <c r="T92" s="187">
        <v>4.5199999999999996</v>
      </c>
      <c r="U92" s="187">
        <v>7.89</v>
      </c>
      <c r="V92" s="187">
        <v>3.38</v>
      </c>
      <c r="W92" s="188">
        <v>0.13</v>
      </c>
    </row>
    <row r="93" spans="1:23">
      <c r="A93" s="182">
        <v>2024</v>
      </c>
      <c r="B93" s="128" t="s">
        <v>370</v>
      </c>
      <c r="C93" s="187">
        <v>1.07</v>
      </c>
      <c r="D93" s="187">
        <v>1.02</v>
      </c>
      <c r="E93" s="187">
        <v>0.8</v>
      </c>
      <c r="F93" s="187">
        <v>4.25</v>
      </c>
      <c r="G93" s="187">
        <v>8.64</v>
      </c>
      <c r="H93" s="187">
        <v>4.62</v>
      </c>
      <c r="I93" s="188">
        <v>0.18</v>
      </c>
      <c r="J93" s="189">
        <v>1.45</v>
      </c>
      <c r="K93" s="187">
        <v>1.19</v>
      </c>
      <c r="L93" s="187">
        <v>0.82</v>
      </c>
      <c r="M93" s="187">
        <v>5.0599999999999996</v>
      </c>
      <c r="N93" s="187">
        <v>9.2200000000000006</v>
      </c>
      <c r="O93" s="187">
        <v>4.8099999999999996</v>
      </c>
      <c r="P93" s="188">
        <v>0.2</v>
      </c>
      <c r="Q93" s="189">
        <v>1.26</v>
      </c>
      <c r="R93" s="187">
        <v>1.1000000000000001</v>
      </c>
      <c r="S93" s="187">
        <v>0.81</v>
      </c>
      <c r="T93" s="187">
        <v>4.6500000000000004</v>
      </c>
      <c r="U93" s="187">
        <v>8.93</v>
      </c>
      <c r="V93" s="187">
        <v>4.71</v>
      </c>
      <c r="W93" s="188">
        <v>0.19</v>
      </c>
    </row>
    <row r="94" spans="1:23">
      <c r="A94" s="183">
        <v>2024</v>
      </c>
      <c r="B94" s="128" t="s">
        <v>371</v>
      </c>
      <c r="C94" s="187">
        <v>1.38</v>
      </c>
      <c r="D94" s="187">
        <v>1.33</v>
      </c>
      <c r="E94" s="187">
        <v>1</v>
      </c>
      <c r="F94" s="187">
        <v>4.53</v>
      </c>
      <c r="G94" s="187">
        <v>9.66</v>
      </c>
      <c r="H94" s="187">
        <v>6.35</v>
      </c>
      <c r="I94" s="188">
        <v>0.26</v>
      </c>
      <c r="J94" s="189">
        <v>1.7</v>
      </c>
      <c r="K94" s="187">
        <v>1.48</v>
      </c>
      <c r="L94" s="187">
        <v>1.03</v>
      </c>
      <c r="M94" s="187">
        <v>5.3</v>
      </c>
      <c r="N94" s="187">
        <v>9.7200000000000006</v>
      </c>
      <c r="O94" s="187">
        <v>6.23</v>
      </c>
      <c r="P94" s="188">
        <v>0.24</v>
      </c>
      <c r="Q94" s="189">
        <v>1.54</v>
      </c>
      <c r="R94" s="187">
        <v>1.4</v>
      </c>
      <c r="S94" s="187">
        <v>1.01</v>
      </c>
      <c r="T94" s="187">
        <v>4.91</v>
      </c>
      <c r="U94" s="187">
        <v>9.69</v>
      </c>
      <c r="V94" s="187">
        <v>6.29</v>
      </c>
      <c r="W94" s="188">
        <v>0.25</v>
      </c>
    </row>
    <row r="95" spans="1:23">
      <c r="A95" s="182">
        <v>2024</v>
      </c>
      <c r="B95" s="128" t="s">
        <v>372</v>
      </c>
      <c r="C95" s="187">
        <v>1.89</v>
      </c>
      <c r="D95" s="187">
        <v>1.78</v>
      </c>
      <c r="E95" s="187">
        <v>1.42</v>
      </c>
      <c r="F95" s="187">
        <v>5.24</v>
      </c>
      <c r="G95" s="187">
        <v>11.28</v>
      </c>
      <c r="H95" s="187">
        <v>8.32</v>
      </c>
      <c r="I95" s="188">
        <v>0.4</v>
      </c>
      <c r="J95" s="189">
        <v>2.19</v>
      </c>
      <c r="K95" s="187">
        <v>1.92</v>
      </c>
      <c r="L95" s="187">
        <v>1.39</v>
      </c>
      <c r="M95" s="187">
        <v>5.93</v>
      </c>
      <c r="N95" s="187">
        <v>10.93</v>
      </c>
      <c r="O95" s="187">
        <v>7.88</v>
      </c>
      <c r="P95" s="188">
        <v>0.35</v>
      </c>
      <c r="Q95" s="189">
        <v>2.04</v>
      </c>
      <c r="R95" s="187">
        <v>1.85</v>
      </c>
      <c r="S95" s="187">
        <v>1.4</v>
      </c>
      <c r="T95" s="187">
        <v>5.58</v>
      </c>
      <c r="U95" s="187">
        <v>11.11</v>
      </c>
      <c r="V95" s="187">
        <v>8.1</v>
      </c>
      <c r="W95" s="188">
        <v>0.38</v>
      </c>
    </row>
    <row r="96" spans="1:23">
      <c r="A96" s="183">
        <v>2024</v>
      </c>
      <c r="B96" s="128" t="s">
        <v>373</v>
      </c>
      <c r="C96" s="187">
        <v>2.62</v>
      </c>
      <c r="D96" s="187">
        <v>2.68</v>
      </c>
      <c r="E96" s="187">
        <v>2.13</v>
      </c>
      <c r="F96" s="187">
        <v>6.07</v>
      </c>
      <c r="G96" s="187">
        <v>12.57</v>
      </c>
      <c r="H96" s="187">
        <v>10.11</v>
      </c>
      <c r="I96" s="188">
        <v>0.59</v>
      </c>
      <c r="J96" s="189">
        <v>2.85</v>
      </c>
      <c r="K96" s="187">
        <v>2.65</v>
      </c>
      <c r="L96" s="187">
        <v>1.97</v>
      </c>
      <c r="M96" s="187">
        <v>6.69</v>
      </c>
      <c r="N96" s="187">
        <v>11.7</v>
      </c>
      <c r="O96" s="187">
        <v>9.09</v>
      </c>
      <c r="P96" s="188">
        <v>0.5</v>
      </c>
      <c r="Q96" s="189">
        <v>2.73</v>
      </c>
      <c r="R96" s="187">
        <v>2.66</v>
      </c>
      <c r="S96" s="187">
        <v>2.0499999999999998</v>
      </c>
      <c r="T96" s="187">
        <v>6.38</v>
      </c>
      <c r="U96" s="187">
        <v>12.13</v>
      </c>
      <c r="V96" s="187">
        <v>9.6</v>
      </c>
      <c r="W96" s="188">
        <v>0.54</v>
      </c>
    </row>
    <row r="97" spans="1:23">
      <c r="A97" s="182">
        <v>2024</v>
      </c>
      <c r="B97" s="128" t="s">
        <v>374</v>
      </c>
      <c r="C97" s="187">
        <v>3.54</v>
      </c>
      <c r="D97" s="187">
        <v>3.79</v>
      </c>
      <c r="E97" s="187">
        <v>3.23</v>
      </c>
      <c r="F97" s="187">
        <v>6.89</v>
      </c>
      <c r="G97" s="187">
        <v>12.74</v>
      </c>
      <c r="H97" s="187">
        <v>10.46</v>
      </c>
      <c r="I97" s="188">
        <v>0.8</v>
      </c>
      <c r="J97" s="189">
        <v>3.59</v>
      </c>
      <c r="K97" s="187">
        <v>3.57</v>
      </c>
      <c r="L97" s="187">
        <v>2.92</v>
      </c>
      <c r="M97" s="187">
        <v>6.99</v>
      </c>
      <c r="N97" s="187">
        <v>11.4</v>
      </c>
      <c r="O97" s="187">
        <v>9.34</v>
      </c>
      <c r="P97" s="188">
        <v>0.66</v>
      </c>
      <c r="Q97" s="189">
        <v>3.57</v>
      </c>
      <c r="R97" s="187">
        <v>3.67</v>
      </c>
      <c r="S97" s="187">
        <v>3.07</v>
      </c>
      <c r="T97" s="187">
        <v>6.95</v>
      </c>
      <c r="U97" s="187">
        <v>12.05</v>
      </c>
      <c r="V97" s="187">
        <v>9.89</v>
      </c>
      <c r="W97" s="188">
        <v>0.73</v>
      </c>
    </row>
    <row r="98" spans="1:23">
      <c r="A98" s="183">
        <v>2024</v>
      </c>
      <c r="B98" s="128" t="s">
        <v>375</v>
      </c>
      <c r="C98" s="187">
        <v>4.3499999999999996</v>
      </c>
      <c r="D98" s="187">
        <v>4.9000000000000004</v>
      </c>
      <c r="E98" s="187">
        <v>4.47</v>
      </c>
      <c r="F98" s="187">
        <v>7.32</v>
      </c>
      <c r="G98" s="187">
        <v>12.12</v>
      </c>
      <c r="H98" s="187">
        <v>10.050000000000001</v>
      </c>
      <c r="I98" s="188">
        <v>1.03</v>
      </c>
      <c r="J98" s="189">
        <v>4.2699999999999996</v>
      </c>
      <c r="K98" s="187">
        <v>4.54</v>
      </c>
      <c r="L98" s="187">
        <v>3.95</v>
      </c>
      <c r="M98" s="187">
        <v>7.07</v>
      </c>
      <c r="N98" s="187">
        <v>10.210000000000001</v>
      </c>
      <c r="O98" s="187">
        <v>8.5</v>
      </c>
      <c r="P98" s="188">
        <v>0.86</v>
      </c>
      <c r="Q98" s="189">
        <v>4.3099999999999996</v>
      </c>
      <c r="R98" s="187">
        <v>4.71</v>
      </c>
      <c r="S98" s="187">
        <v>4.2</v>
      </c>
      <c r="T98" s="187">
        <v>7.19</v>
      </c>
      <c r="U98" s="187">
        <v>11.12</v>
      </c>
      <c r="V98" s="187">
        <v>9.24</v>
      </c>
      <c r="W98" s="188">
        <v>0.94</v>
      </c>
    </row>
    <row r="99" spans="1:23">
      <c r="A99" s="182">
        <v>2024</v>
      </c>
      <c r="B99" s="128" t="s">
        <v>376</v>
      </c>
      <c r="C99" s="187">
        <v>5.17</v>
      </c>
      <c r="D99" s="187">
        <v>5.62</v>
      </c>
      <c r="E99" s="187">
        <v>5.27</v>
      </c>
      <c r="F99" s="187">
        <v>7.47</v>
      </c>
      <c r="G99" s="187">
        <v>10.87</v>
      </c>
      <c r="H99" s="187">
        <v>8.7799999999999994</v>
      </c>
      <c r="I99" s="188">
        <v>1.1399999999999999</v>
      </c>
      <c r="J99" s="189">
        <v>4.7300000000000004</v>
      </c>
      <c r="K99" s="187">
        <v>5.24</v>
      </c>
      <c r="L99" s="187">
        <v>4.55</v>
      </c>
      <c r="M99" s="187">
        <v>6.82</v>
      </c>
      <c r="N99" s="187">
        <v>8.86</v>
      </c>
      <c r="O99" s="187">
        <v>7.17</v>
      </c>
      <c r="P99" s="188">
        <v>0.9</v>
      </c>
      <c r="Q99" s="189">
        <v>4.93</v>
      </c>
      <c r="R99" s="187">
        <v>5.41</v>
      </c>
      <c r="S99" s="187">
        <v>4.88</v>
      </c>
      <c r="T99" s="187">
        <v>7.12</v>
      </c>
      <c r="U99" s="187">
        <v>9.7899999999999991</v>
      </c>
      <c r="V99" s="187">
        <v>7.91</v>
      </c>
      <c r="W99" s="188">
        <v>1.01</v>
      </c>
    </row>
    <row r="100" spans="1:23">
      <c r="A100" s="183">
        <v>2024</v>
      </c>
      <c r="B100" s="128" t="s">
        <v>377</v>
      </c>
      <c r="C100" s="187">
        <v>5.34</v>
      </c>
      <c r="D100" s="187">
        <v>5.65</v>
      </c>
      <c r="E100" s="187">
        <v>5.26</v>
      </c>
      <c r="F100" s="187">
        <v>6.69</v>
      </c>
      <c r="G100" s="187">
        <v>8.56</v>
      </c>
      <c r="H100" s="187">
        <v>6.71</v>
      </c>
      <c r="I100" s="188">
        <v>1.18</v>
      </c>
      <c r="J100" s="189">
        <v>4.5</v>
      </c>
      <c r="K100" s="187">
        <v>4.87</v>
      </c>
      <c r="L100" s="187">
        <v>4.4800000000000004</v>
      </c>
      <c r="M100" s="187">
        <v>5.64</v>
      </c>
      <c r="N100" s="187">
        <v>6.67</v>
      </c>
      <c r="O100" s="187">
        <v>5.2</v>
      </c>
      <c r="P100" s="188">
        <v>0.9</v>
      </c>
      <c r="Q100" s="189">
        <v>4.84</v>
      </c>
      <c r="R100" s="187">
        <v>5.19</v>
      </c>
      <c r="S100" s="187">
        <v>4.8</v>
      </c>
      <c r="T100" s="187">
        <v>6.08</v>
      </c>
      <c r="U100" s="187">
        <v>7.45</v>
      </c>
      <c r="V100" s="187">
        <v>5.82</v>
      </c>
      <c r="W100" s="188">
        <v>1.02</v>
      </c>
    </row>
    <row r="101" spans="1:23">
      <c r="A101" s="182">
        <v>2024</v>
      </c>
      <c r="B101" s="180" t="s">
        <v>378</v>
      </c>
      <c r="C101" s="187">
        <v>4.4800000000000004</v>
      </c>
      <c r="D101" s="187">
        <v>4.53</v>
      </c>
      <c r="E101" s="187">
        <v>4.4000000000000004</v>
      </c>
      <c r="F101" s="187">
        <v>5.07</v>
      </c>
      <c r="G101" s="187">
        <v>5.93</v>
      </c>
      <c r="H101" s="187">
        <v>4.41</v>
      </c>
      <c r="I101" s="188">
        <v>0.93</v>
      </c>
      <c r="J101" s="189">
        <v>3.34</v>
      </c>
      <c r="K101" s="187">
        <v>3.4</v>
      </c>
      <c r="L101" s="187">
        <v>3.18</v>
      </c>
      <c r="M101" s="187">
        <v>3.49</v>
      </c>
      <c r="N101" s="187">
        <v>3.65</v>
      </c>
      <c r="O101" s="187">
        <v>2.81</v>
      </c>
      <c r="P101" s="188">
        <v>0.72</v>
      </c>
      <c r="Q101" s="189">
        <v>3.7</v>
      </c>
      <c r="R101" s="187">
        <v>3.76</v>
      </c>
      <c r="S101" s="187">
        <v>3.56</v>
      </c>
      <c r="T101" s="187">
        <v>3.99</v>
      </c>
      <c r="U101" s="187">
        <v>4.37</v>
      </c>
      <c r="V101" s="187">
        <v>3.32</v>
      </c>
      <c r="W101" s="188">
        <v>0.79</v>
      </c>
    </row>
    <row r="102" spans="1:23">
      <c r="A102" s="183">
        <v>2024</v>
      </c>
      <c r="B102" s="200" t="s">
        <v>285</v>
      </c>
      <c r="C102" s="201">
        <v>1.74</v>
      </c>
      <c r="D102" s="201">
        <v>1.78</v>
      </c>
      <c r="E102" s="201">
        <v>1.51</v>
      </c>
      <c r="F102" s="201">
        <v>4.55</v>
      </c>
      <c r="G102" s="201">
        <v>8.0500000000000007</v>
      </c>
      <c r="H102" s="201">
        <v>5.07</v>
      </c>
      <c r="I102" s="202">
        <v>0.34</v>
      </c>
      <c r="J102" s="203">
        <v>1.98</v>
      </c>
      <c r="K102" s="201">
        <v>1.9</v>
      </c>
      <c r="L102" s="201">
        <v>1.51</v>
      </c>
      <c r="M102" s="201">
        <v>5.12</v>
      </c>
      <c r="N102" s="201">
        <v>8.11</v>
      </c>
      <c r="O102" s="201">
        <v>4.9000000000000004</v>
      </c>
      <c r="P102" s="202">
        <v>0.32</v>
      </c>
      <c r="Q102" s="203">
        <v>1.86</v>
      </c>
      <c r="R102" s="201">
        <v>1.84</v>
      </c>
      <c r="S102" s="201">
        <v>1.51</v>
      </c>
      <c r="T102" s="201">
        <v>4.84</v>
      </c>
      <c r="U102" s="201">
        <v>8.08</v>
      </c>
      <c r="V102" s="201">
        <v>4.9800000000000004</v>
      </c>
      <c r="W102" s="202">
        <v>0.33</v>
      </c>
    </row>
    <row r="103" spans="1:23">
      <c r="A103" s="31" t="s">
        <v>672</v>
      </c>
    </row>
  </sheetData>
  <pageMargins left="0.7" right="0.7" top="0.75" bottom="0.75" header="0.3" footer="0.3"/>
  <drawing r:id="rId1"/>
  <tableParts count="3">
    <tablePart r:id="rId2"/>
    <tablePart r:id="rId3"/>
    <tablePart r:id="rId4"/>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55886-1FF2-475B-ACB9-384C28C0C87F}">
  <dimension ref="A1:W145"/>
  <sheetViews>
    <sheetView zoomScaleNormal="100" workbookViewId="0"/>
  </sheetViews>
  <sheetFormatPr defaultColWidth="9.33203125" defaultRowHeight="13.5"/>
  <cols>
    <col min="1" max="1" width="9.33203125" style="25"/>
    <col min="2" max="2" width="15.33203125" style="25" bestFit="1" customWidth="1"/>
    <col min="3" max="3" width="30.6640625" style="25" bestFit="1" customWidth="1"/>
    <col min="4" max="4" width="32.1640625" style="25" customWidth="1"/>
    <col min="5" max="5" width="34.6640625" style="25" bestFit="1" customWidth="1"/>
    <col min="6" max="6" width="30.6640625" style="25" bestFit="1" customWidth="1"/>
    <col min="7" max="7" width="32.1640625" style="25" customWidth="1"/>
    <col min="8" max="8" width="34.6640625" style="25" bestFit="1" customWidth="1"/>
    <col min="9" max="9" width="30.1640625" style="25" bestFit="1" customWidth="1"/>
    <col min="10" max="10" width="34.33203125" style="25" bestFit="1" customWidth="1"/>
    <col min="11" max="11" width="32.83203125" style="25" bestFit="1" customWidth="1"/>
    <col min="12" max="12" width="33" style="25" bestFit="1" customWidth="1"/>
    <col min="13" max="13" width="34.33203125" style="25" bestFit="1" customWidth="1"/>
    <col min="14" max="14" width="32.83203125" style="25" bestFit="1" customWidth="1"/>
    <col min="15" max="15" width="33" style="25" bestFit="1" customWidth="1"/>
    <col min="16" max="16" width="30.1640625" style="25" bestFit="1" customWidth="1"/>
    <col min="17" max="17" width="32.1640625" style="25" customWidth="1"/>
    <col min="18" max="18" width="33.83203125" style="25" bestFit="1" customWidth="1"/>
    <col min="19" max="19" width="31.6640625" style="25" bestFit="1" customWidth="1"/>
    <col min="20" max="20" width="32.1640625" style="25" customWidth="1"/>
    <col min="21" max="21" width="33.83203125" style="25" bestFit="1" customWidth="1"/>
    <col min="22" max="22" width="30.83203125" style="25" bestFit="1" customWidth="1"/>
    <col min="23" max="23" width="30.1640625" style="25" bestFit="1" customWidth="1"/>
    <col min="24" max="16384" width="9.33203125" style="25"/>
  </cols>
  <sheetData>
    <row r="1" spans="1:23">
      <c r="A1" s="77" t="s">
        <v>1070</v>
      </c>
    </row>
    <row r="2" spans="1:23" ht="14.25">
      <c r="A2" s="185" t="s">
        <v>721</v>
      </c>
    </row>
    <row r="3" spans="1:23">
      <c r="A3" s="186" t="s">
        <v>722</v>
      </c>
    </row>
    <row r="4" spans="1:23" s="190" customFormat="1" ht="45">
      <c r="A4" s="156" t="s">
        <v>244</v>
      </c>
      <c r="B4" s="156" t="s">
        <v>265</v>
      </c>
      <c r="C4" s="156" t="s">
        <v>696</v>
      </c>
      <c r="D4" s="156" t="s">
        <v>697</v>
      </c>
      <c r="E4" s="156" t="s">
        <v>698</v>
      </c>
      <c r="F4" s="156" t="s">
        <v>699</v>
      </c>
      <c r="G4" s="156" t="s">
        <v>700</v>
      </c>
      <c r="H4" s="156" t="s">
        <v>701</v>
      </c>
      <c r="I4" s="156" t="s">
        <v>702</v>
      </c>
      <c r="J4" s="156" t="s">
        <v>703</v>
      </c>
      <c r="K4" s="156" t="s">
        <v>704</v>
      </c>
      <c r="L4" s="156" t="s">
        <v>705</v>
      </c>
      <c r="M4" s="156" t="s">
        <v>706</v>
      </c>
      <c r="N4" s="156" t="s">
        <v>707</v>
      </c>
      <c r="O4" s="156" t="s">
        <v>708</v>
      </c>
      <c r="P4" s="156" t="s">
        <v>709</v>
      </c>
      <c r="Q4" s="156" t="s">
        <v>710</v>
      </c>
      <c r="R4" s="156" t="s">
        <v>711</v>
      </c>
      <c r="S4" s="156" t="s">
        <v>712</v>
      </c>
      <c r="T4" s="156" t="s">
        <v>713</v>
      </c>
      <c r="U4" s="156" t="s">
        <v>714</v>
      </c>
      <c r="V4" s="156" t="s">
        <v>715</v>
      </c>
      <c r="W4" s="156" t="s">
        <v>716</v>
      </c>
    </row>
    <row r="5" spans="1:23">
      <c r="A5" s="182">
        <v>2015</v>
      </c>
      <c r="B5" s="100" t="s">
        <v>423</v>
      </c>
      <c r="C5" s="208">
        <v>18799</v>
      </c>
      <c r="D5" s="208">
        <v>15817</v>
      </c>
      <c r="E5" s="208">
        <v>11464</v>
      </c>
      <c r="F5" s="208">
        <v>48771</v>
      </c>
      <c r="G5" s="208">
        <v>73584</v>
      </c>
      <c r="H5" s="208">
        <v>47168</v>
      </c>
      <c r="I5" s="209">
        <v>5830</v>
      </c>
      <c r="J5" s="210">
        <v>23249</v>
      </c>
      <c r="K5" s="208">
        <v>18370</v>
      </c>
      <c r="L5" s="208">
        <v>12387</v>
      </c>
      <c r="M5" s="208">
        <v>57340</v>
      </c>
      <c r="N5" s="208">
        <v>78529</v>
      </c>
      <c r="O5" s="208">
        <v>47469</v>
      </c>
      <c r="P5" s="209">
        <v>5839</v>
      </c>
      <c r="Q5" s="210">
        <v>42048</v>
      </c>
      <c r="R5" s="208">
        <v>34187</v>
      </c>
      <c r="S5" s="208">
        <v>23851</v>
      </c>
      <c r="T5" s="208">
        <v>106111</v>
      </c>
      <c r="U5" s="208">
        <v>152113</v>
      </c>
      <c r="V5" s="208">
        <v>94637</v>
      </c>
      <c r="W5" s="208">
        <v>11669</v>
      </c>
    </row>
    <row r="6" spans="1:23">
      <c r="A6" s="182">
        <v>2015</v>
      </c>
      <c r="B6" s="100" t="s">
        <v>424</v>
      </c>
      <c r="C6" s="208">
        <v>3373</v>
      </c>
      <c r="D6" s="208">
        <v>2889</v>
      </c>
      <c r="E6" s="208">
        <v>2028</v>
      </c>
      <c r="F6" s="208">
        <v>7819</v>
      </c>
      <c r="G6" s="208">
        <v>12966</v>
      </c>
      <c r="H6" s="208">
        <v>8513</v>
      </c>
      <c r="I6" s="209">
        <v>1192</v>
      </c>
      <c r="J6" s="210">
        <v>3710</v>
      </c>
      <c r="K6" s="208">
        <v>2945</v>
      </c>
      <c r="L6" s="208">
        <v>1874</v>
      </c>
      <c r="M6" s="208">
        <v>8809</v>
      </c>
      <c r="N6" s="208">
        <v>13244</v>
      </c>
      <c r="O6" s="208">
        <v>8626</v>
      </c>
      <c r="P6" s="209">
        <v>1136</v>
      </c>
      <c r="Q6" s="210">
        <v>7083</v>
      </c>
      <c r="R6" s="208">
        <v>5834</v>
      </c>
      <c r="S6" s="208">
        <v>3902</v>
      </c>
      <c r="T6" s="208">
        <v>16628</v>
      </c>
      <c r="U6" s="208">
        <v>26210</v>
      </c>
      <c r="V6" s="208">
        <v>17139</v>
      </c>
      <c r="W6" s="208">
        <v>2328</v>
      </c>
    </row>
    <row r="7" spans="1:23">
      <c r="A7" s="182">
        <v>2015</v>
      </c>
      <c r="B7" s="100" t="s">
        <v>425</v>
      </c>
      <c r="C7" s="208">
        <v>2527</v>
      </c>
      <c r="D7" s="208">
        <v>2415</v>
      </c>
      <c r="E7" s="208">
        <v>1561</v>
      </c>
      <c r="F7" s="208">
        <v>6262</v>
      </c>
      <c r="G7" s="208">
        <v>11179</v>
      </c>
      <c r="H7" s="208">
        <v>6965</v>
      </c>
      <c r="I7" s="209">
        <v>908</v>
      </c>
      <c r="J7" s="210">
        <v>2866</v>
      </c>
      <c r="K7" s="208">
        <v>2496</v>
      </c>
      <c r="L7" s="208">
        <v>1599</v>
      </c>
      <c r="M7" s="208">
        <v>7009</v>
      </c>
      <c r="N7" s="208">
        <v>11409</v>
      </c>
      <c r="O7" s="208">
        <v>6950</v>
      </c>
      <c r="P7" s="209">
        <v>916</v>
      </c>
      <c r="Q7" s="210">
        <v>5393</v>
      </c>
      <c r="R7" s="208">
        <v>4911</v>
      </c>
      <c r="S7" s="208">
        <v>3160</v>
      </c>
      <c r="T7" s="208">
        <v>13271</v>
      </c>
      <c r="U7" s="208">
        <v>22588</v>
      </c>
      <c r="V7" s="208">
        <v>13915</v>
      </c>
      <c r="W7" s="208">
        <v>1824</v>
      </c>
    </row>
    <row r="8" spans="1:23">
      <c r="A8" s="182">
        <v>2015</v>
      </c>
      <c r="B8" s="100" t="s">
        <v>426</v>
      </c>
      <c r="C8" s="208">
        <v>4779</v>
      </c>
      <c r="D8" s="208">
        <v>4134</v>
      </c>
      <c r="E8" s="208">
        <v>2376</v>
      </c>
      <c r="F8" s="208">
        <v>11332</v>
      </c>
      <c r="G8" s="208">
        <v>18578</v>
      </c>
      <c r="H8" s="208">
        <v>10346</v>
      </c>
      <c r="I8" s="209">
        <v>1149</v>
      </c>
      <c r="J8" s="210">
        <v>5163</v>
      </c>
      <c r="K8" s="208">
        <v>4074</v>
      </c>
      <c r="L8" s="208">
        <v>2356</v>
      </c>
      <c r="M8" s="208">
        <v>11973</v>
      </c>
      <c r="N8" s="208">
        <v>18441</v>
      </c>
      <c r="O8" s="208">
        <v>9785</v>
      </c>
      <c r="P8" s="209">
        <v>1035</v>
      </c>
      <c r="Q8" s="210">
        <v>9942</v>
      </c>
      <c r="R8" s="208">
        <v>8208</v>
      </c>
      <c r="S8" s="208">
        <v>4732</v>
      </c>
      <c r="T8" s="208">
        <v>23305</v>
      </c>
      <c r="U8" s="208">
        <v>37019</v>
      </c>
      <c r="V8" s="208">
        <v>20131</v>
      </c>
      <c r="W8" s="208">
        <v>2184</v>
      </c>
    </row>
    <row r="9" spans="1:23">
      <c r="A9" s="182">
        <v>2015</v>
      </c>
      <c r="B9" s="100" t="s">
        <v>427</v>
      </c>
      <c r="C9" s="208">
        <v>3632</v>
      </c>
      <c r="D9" s="208">
        <v>3522</v>
      </c>
      <c r="E9" s="208">
        <v>2383</v>
      </c>
      <c r="F9" s="208">
        <v>8094</v>
      </c>
      <c r="G9" s="208">
        <v>14362</v>
      </c>
      <c r="H9" s="208">
        <v>8349</v>
      </c>
      <c r="I9" s="209">
        <v>1054</v>
      </c>
      <c r="J9" s="210">
        <v>3854</v>
      </c>
      <c r="K9" s="208">
        <v>3402</v>
      </c>
      <c r="L9" s="208">
        <v>2112</v>
      </c>
      <c r="M9" s="208">
        <v>8465</v>
      </c>
      <c r="N9" s="208">
        <v>13810</v>
      </c>
      <c r="O9" s="208">
        <v>7654</v>
      </c>
      <c r="P9" s="209">
        <v>951</v>
      </c>
      <c r="Q9" s="210">
        <v>7486</v>
      </c>
      <c r="R9" s="208">
        <v>6924</v>
      </c>
      <c r="S9" s="208">
        <v>4495</v>
      </c>
      <c r="T9" s="208">
        <v>16559</v>
      </c>
      <c r="U9" s="208">
        <v>28172</v>
      </c>
      <c r="V9" s="208">
        <v>16003</v>
      </c>
      <c r="W9" s="208">
        <v>2005</v>
      </c>
    </row>
    <row r="10" spans="1:23">
      <c r="A10" s="182">
        <v>2015</v>
      </c>
      <c r="B10" s="100" t="s">
        <v>428</v>
      </c>
      <c r="C10" s="208">
        <v>2327</v>
      </c>
      <c r="D10" s="208">
        <v>2111</v>
      </c>
      <c r="E10" s="208">
        <v>1146</v>
      </c>
      <c r="F10" s="208">
        <v>5510</v>
      </c>
      <c r="G10" s="208">
        <v>8646</v>
      </c>
      <c r="H10" s="208">
        <v>3905</v>
      </c>
      <c r="I10" s="209">
        <v>436</v>
      </c>
      <c r="J10" s="210">
        <v>2290</v>
      </c>
      <c r="K10" s="208">
        <v>2077</v>
      </c>
      <c r="L10" s="208">
        <v>1095</v>
      </c>
      <c r="M10" s="208">
        <v>5698</v>
      </c>
      <c r="N10" s="208">
        <v>8199</v>
      </c>
      <c r="O10" s="208">
        <v>3543</v>
      </c>
      <c r="P10" s="209">
        <v>417</v>
      </c>
      <c r="Q10" s="210">
        <v>4617</v>
      </c>
      <c r="R10" s="208">
        <v>4188</v>
      </c>
      <c r="S10" s="208">
        <v>2241</v>
      </c>
      <c r="T10" s="208">
        <v>11208</v>
      </c>
      <c r="U10" s="208">
        <v>16845</v>
      </c>
      <c r="V10" s="208">
        <v>7448</v>
      </c>
      <c r="W10" s="208">
        <v>853</v>
      </c>
    </row>
    <row r="11" spans="1:23">
      <c r="A11" s="182">
        <v>2015</v>
      </c>
      <c r="B11" s="100" t="s">
        <v>429</v>
      </c>
      <c r="C11" s="208">
        <v>2860</v>
      </c>
      <c r="D11" s="208">
        <v>2624</v>
      </c>
      <c r="E11" s="208">
        <v>1750</v>
      </c>
      <c r="F11" s="208">
        <v>6591</v>
      </c>
      <c r="G11" s="208">
        <v>10711</v>
      </c>
      <c r="H11" s="208">
        <v>6701</v>
      </c>
      <c r="I11" s="209">
        <v>668</v>
      </c>
      <c r="J11" s="210">
        <v>3051</v>
      </c>
      <c r="K11" s="208">
        <v>2654</v>
      </c>
      <c r="L11" s="208">
        <v>1691</v>
      </c>
      <c r="M11" s="208">
        <v>6889</v>
      </c>
      <c r="N11" s="208">
        <v>10637</v>
      </c>
      <c r="O11" s="208">
        <v>6463</v>
      </c>
      <c r="P11" s="209">
        <v>694</v>
      </c>
      <c r="Q11" s="210">
        <v>5911</v>
      </c>
      <c r="R11" s="208">
        <v>5278</v>
      </c>
      <c r="S11" s="208">
        <v>3441</v>
      </c>
      <c r="T11" s="208">
        <v>13480</v>
      </c>
      <c r="U11" s="208">
        <v>21348</v>
      </c>
      <c r="V11" s="208">
        <v>13164</v>
      </c>
      <c r="W11" s="208">
        <v>1362</v>
      </c>
    </row>
    <row r="12" spans="1:23">
      <c r="A12" s="182">
        <v>2015</v>
      </c>
      <c r="B12" s="100" t="s">
        <v>430</v>
      </c>
      <c r="C12" s="208">
        <v>680</v>
      </c>
      <c r="D12" s="208">
        <v>585</v>
      </c>
      <c r="E12" s="208">
        <v>444</v>
      </c>
      <c r="F12" s="208">
        <v>1443</v>
      </c>
      <c r="G12" s="208">
        <v>2553</v>
      </c>
      <c r="H12" s="208">
        <v>1545</v>
      </c>
      <c r="I12" s="209">
        <v>281</v>
      </c>
      <c r="J12" s="210">
        <v>719</v>
      </c>
      <c r="K12" s="208">
        <v>629</v>
      </c>
      <c r="L12" s="208">
        <v>420</v>
      </c>
      <c r="M12" s="208">
        <v>1584</v>
      </c>
      <c r="N12" s="208">
        <v>2479</v>
      </c>
      <c r="O12" s="208">
        <v>1470</v>
      </c>
      <c r="P12" s="209">
        <v>247</v>
      </c>
      <c r="Q12" s="210">
        <v>1399</v>
      </c>
      <c r="R12" s="208">
        <v>1214</v>
      </c>
      <c r="S12" s="208">
        <v>864</v>
      </c>
      <c r="T12" s="208">
        <v>3027</v>
      </c>
      <c r="U12" s="208">
        <v>5032</v>
      </c>
      <c r="V12" s="208">
        <v>3015</v>
      </c>
      <c r="W12" s="208">
        <v>528</v>
      </c>
    </row>
    <row r="13" spans="1:23">
      <c r="A13" s="182">
        <v>2015</v>
      </c>
      <c r="B13" s="100" t="s">
        <v>431</v>
      </c>
      <c r="C13" s="208">
        <v>2209</v>
      </c>
      <c r="D13" s="208">
        <v>1813</v>
      </c>
      <c r="E13" s="208">
        <v>1047</v>
      </c>
      <c r="F13" s="208">
        <v>4924</v>
      </c>
      <c r="G13" s="208">
        <v>7818</v>
      </c>
      <c r="H13" s="208">
        <v>3898</v>
      </c>
      <c r="I13" s="209">
        <v>443</v>
      </c>
      <c r="J13" s="210">
        <v>2190</v>
      </c>
      <c r="K13" s="208">
        <v>1832</v>
      </c>
      <c r="L13" s="208">
        <v>923</v>
      </c>
      <c r="M13" s="208">
        <v>5122</v>
      </c>
      <c r="N13" s="208">
        <v>7369</v>
      </c>
      <c r="O13" s="208">
        <v>3577</v>
      </c>
      <c r="P13" s="209">
        <v>353</v>
      </c>
      <c r="Q13" s="210">
        <v>4399</v>
      </c>
      <c r="R13" s="208">
        <v>3645</v>
      </c>
      <c r="S13" s="208">
        <v>1970</v>
      </c>
      <c r="T13" s="208">
        <v>10046</v>
      </c>
      <c r="U13" s="208">
        <v>15187</v>
      </c>
      <c r="V13" s="208">
        <v>7475</v>
      </c>
      <c r="W13" s="208">
        <v>796</v>
      </c>
    </row>
    <row r="14" spans="1:23">
      <c r="A14" s="182">
        <v>2015</v>
      </c>
      <c r="B14" s="100" t="s">
        <v>432</v>
      </c>
      <c r="C14" s="208">
        <v>14330</v>
      </c>
      <c r="D14" s="208">
        <v>12549</v>
      </c>
      <c r="E14" s="208">
        <v>8178</v>
      </c>
      <c r="F14" s="208">
        <v>34410</v>
      </c>
      <c r="G14" s="208">
        <v>53603</v>
      </c>
      <c r="H14" s="208">
        <v>31363</v>
      </c>
      <c r="I14" s="209">
        <v>3002</v>
      </c>
      <c r="J14" s="210">
        <v>16094</v>
      </c>
      <c r="K14" s="208">
        <v>13325</v>
      </c>
      <c r="L14" s="208">
        <v>8514</v>
      </c>
      <c r="M14" s="208">
        <v>38376</v>
      </c>
      <c r="N14" s="208">
        <v>55629</v>
      </c>
      <c r="O14" s="208">
        <v>30474</v>
      </c>
      <c r="P14" s="209">
        <v>2912</v>
      </c>
      <c r="Q14" s="210">
        <v>30424</v>
      </c>
      <c r="R14" s="208">
        <v>25874</v>
      </c>
      <c r="S14" s="208">
        <v>16692</v>
      </c>
      <c r="T14" s="208">
        <v>72786</v>
      </c>
      <c r="U14" s="208">
        <v>109232</v>
      </c>
      <c r="V14" s="208">
        <v>61837</v>
      </c>
      <c r="W14" s="208">
        <v>5914</v>
      </c>
    </row>
    <row r="15" spans="1:23">
      <c r="A15" s="182">
        <v>2015</v>
      </c>
      <c r="B15" s="100" t="s">
        <v>433</v>
      </c>
      <c r="C15" s="208">
        <v>3592</v>
      </c>
      <c r="D15" s="208">
        <v>2999</v>
      </c>
      <c r="E15" s="208">
        <v>1912</v>
      </c>
      <c r="F15" s="208">
        <v>7668</v>
      </c>
      <c r="G15" s="208">
        <v>12032</v>
      </c>
      <c r="H15" s="208">
        <v>7750</v>
      </c>
      <c r="I15" s="209">
        <v>816</v>
      </c>
      <c r="J15" s="210">
        <v>3824</v>
      </c>
      <c r="K15" s="208">
        <v>3036</v>
      </c>
      <c r="L15" s="208">
        <v>1948</v>
      </c>
      <c r="M15" s="208">
        <v>8274</v>
      </c>
      <c r="N15" s="208">
        <v>11920</v>
      </c>
      <c r="O15" s="208">
        <v>7112</v>
      </c>
      <c r="P15" s="209">
        <v>707</v>
      </c>
      <c r="Q15" s="210">
        <v>7416</v>
      </c>
      <c r="R15" s="208">
        <v>6035</v>
      </c>
      <c r="S15" s="208">
        <v>3860</v>
      </c>
      <c r="T15" s="208">
        <v>15942</v>
      </c>
      <c r="U15" s="208">
        <v>23952</v>
      </c>
      <c r="V15" s="208">
        <v>14862</v>
      </c>
      <c r="W15" s="208">
        <v>1523</v>
      </c>
    </row>
    <row r="16" spans="1:23">
      <c r="A16" s="182">
        <v>2015</v>
      </c>
      <c r="B16" s="100" t="s">
        <v>434</v>
      </c>
      <c r="C16" s="208">
        <v>16355</v>
      </c>
      <c r="D16" s="208">
        <v>14626</v>
      </c>
      <c r="E16" s="208">
        <v>9976</v>
      </c>
      <c r="F16" s="208">
        <v>36971</v>
      </c>
      <c r="G16" s="208">
        <v>62557</v>
      </c>
      <c r="H16" s="208">
        <v>38316</v>
      </c>
      <c r="I16" s="209">
        <v>5316</v>
      </c>
      <c r="J16" s="210">
        <v>18055</v>
      </c>
      <c r="K16" s="208">
        <v>15055</v>
      </c>
      <c r="L16" s="208">
        <v>9949</v>
      </c>
      <c r="M16" s="208">
        <v>40426</v>
      </c>
      <c r="N16" s="208">
        <v>62801</v>
      </c>
      <c r="O16" s="208">
        <v>36817</v>
      </c>
      <c r="P16" s="209">
        <v>4829</v>
      </c>
      <c r="Q16" s="210">
        <v>34410</v>
      </c>
      <c r="R16" s="208">
        <v>29681</v>
      </c>
      <c r="S16" s="208">
        <v>19925</v>
      </c>
      <c r="T16" s="208">
        <v>77397</v>
      </c>
      <c r="U16" s="208">
        <v>125358</v>
      </c>
      <c r="V16" s="208">
        <v>75133</v>
      </c>
      <c r="W16" s="208">
        <v>10145</v>
      </c>
    </row>
    <row r="17" spans="1:23">
      <c r="A17" s="182">
        <v>2015</v>
      </c>
      <c r="B17" s="100" t="s">
        <v>435</v>
      </c>
      <c r="C17" s="208">
        <v>2717</v>
      </c>
      <c r="D17" s="208">
        <v>3009</v>
      </c>
      <c r="E17" s="208">
        <v>2089</v>
      </c>
      <c r="F17" s="208">
        <v>6317</v>
      </c>
      <c r="G17" s="208">
        <v>12199</v>
      </c>
      <c r="H17" s="208">
        <v>7619</v>
      </c>
      <c r="I17" s="209">
        <v>888</v>
      </c>
      <c r="J17" s="210">
        <v>2961</v>
      </c>
      <c r="K17" s="208">
        <v>3165</v>
      </c>
      <c r="L17" s="208">
        <v>2072</v>
      </c>
      <c r="M17" s="208">
        <v>6795</v>
      </c>
      <c r="N17" s="208">
        <v>12075</v>
      </c>
      <c r="O17" s="208">
        <v>7110</v>
      </c>
      <c r="P17" s="209">
        <v>838</v>
      </c>
      <c r="Q17" s="210">
        <v>5678</v>
      </c>
      <c r="R17" s="208">
        <v>6174</v>
      </c>
      <c r="S17" s="208">
        <v>4161</v>
      </c>
      <c r="T17" s="208">
        <v>13112</v>
      </c>
      <c r="U17" s="208">
        <v>24274</v>
      </c>
      <c r="V17" s="208">
        <v>14729</v>
      </c>
      <c r="W17" s="208">
        <v>1726</v>
      </c>
    </row>
    <row r="18" spans="1:23">
      <c r="A18" s="182">
        <v>2015</v>
      </c>
      <c r="B18" s="100" t="s">
        <v>436</v>
      </c>
      <c r="C18" s="208">
        <v>2526</v>
      </c>
      <c r="D18" s="208">
        <v>2687</v>
      </c>
      <c r="E18" s="208">
        <v>1608</v>
      </c>
      <c r="F18" s="208">
        <v>6217</v>
      </c>
      <c r="G18" s="208">
        <v>11336</v>
      </c>
      <c r="H18" s="208">
        <v>8060</v>
      </c>
      <c r="I18" s="209">
        <v>1279</v>
      </c>
      <c r="J18" s="210">
        <v>2804</v>
      </c>
      <c r="K18" s="208">
        <v>2808</v>
      </c>
      <c r="L18" s="208">
        <v>1649</v>
      </c>
      <c r="M18" s="208">
        <v>6991</v>
      </c>
      <c r="N18" s="208">
        <v>11446</v>
      </c>
      <c r="O18" s="208">
        <v>7799</v>
      </c>
      <c r="P18" s="209">
        <v>1318</v>
      </c>
      <c r="Q18" s="210">
        <v>5330</v>
      </c>
      <c r="R18" s="208">
        <v>5495</v>
      </c>
      <c r="S18" s="208">
        <v>3257</v>
      </c>
      <c r="T18" s="208">
        <v>13208</v>
      </c>
      <c r="U18" s="208">
        <v>22782</v>
      </c>
      <c r="V18" s="208">
        <v>15859</v>
      </c>
      <c r="W18" s="208">
        <v>2597</v>
      </c>
    </row>
    <row r="19" spans="1:23">
      <c r="A19" s="182">
        <v>2015</v>
      </c>
      <c r="B19" s="100" t="s">
        <v>437</v>
      </c>
      <c r="C19" s="208">
        <v>2544</v>
      </c>
      <c r="D19" s="208">
        <v>2218</v>
      </c>
      <c r="E19" s="208">
        <v>1569</v>
      </c>
      <c r="F19" s="208">
        <v>5871</v>
      </c>
      <c r="G19" s="208">
        <v>9706</v>
      </c>
      <c r="H19" s="208">
        <v>7170</v>
      </c>
      <c r="I19" s="209">
        <v>1290</v>
      </c>
      <c r="J19" s="210">
        <v>2760</v>
      </c>
      <c r="K19" s="208">
        <v>2383</v>
      </c>
      <c r="L19" s="208">
        <v>1496</v>
      </c>
      <c r="M19" s="208">
        <v>6379</v>
      </c>
      <c r="N19" s="208">
        <v>10028</v>
      </c>
      <c r="O19" s="208">
        <v>7043</v>
      </c>
      <c r="P19" s="209">
        <v>1210</v>
      </c>
      <c r="Q19" s="210">
        <v>5304</v>
      </c>
      <c r="R19" s="208">
        <v>4601</v>
      </c>
      <c r="S19" s="208">
        <v>3065</v>
      </c>
      <c r="T19" s="208">
        <v>12250</v>
      </c>
      <c r="U19" s="208">
        <v>19734</v>
      </c>
      <c r="V19" s="208">
        <v>14213</v>
      </c>
      <c r="W19" s="208">
        <v>2500</v>
      </c>
    </row>
    <row r="20" spans="1:23">
      <c r="A20" s="182">
        <v>2015</v>
      </c>
      <c r="B20" s="100" t="s">
        <v>438</v>
      </c>
      <c r="C20" s="208">
        <v>3168</v>
      </c>
      <c r="D20" s="208">
        <v>2624</v>
      </c>
      <c r="E20" s="208">
        <v>1631</v>
      </c>
      <c r="F20" s="208">
        <v>6446</v>
      </c>
      <c r="G20" s="208">
        <v>11052</v>
      </c>
      <c r="H20" s="208">
        <v>6884</v>
      </c>
      <c r="I20" s="209">
        <v>1027</v>
      </c>
      <c r="J20" s="210">
        <v>3278</v>
      </c>
      <c r="K20" s="208">
        <v>2425</v>
      </c>
      <c r="L20" s="208">
        <v>1388</v>
      </c>
      <c r="M20" s="208">
        <v>6706</v>
      </c>
      <c r="N20" s="208">
        <v>10478</v>
      </c>
      <c r="O20" s="208">
        <v>6356</v>
      </c>
      <c r="P20" s="209">
        <v>952</v>
      </c>
      <c r="Q20" s="210">
        <v>6446</v>
      </c>
      <c r="R20" s="208">
        <v>5049</v>
      </c>
      <c r="S20" s="208">
        <v>3019</v>
      </c>
      <c r="T20" s="208">
        <v>13152</v>
      </c>
      <c r="U20" s="208">
        <v>21530</v>
      </c>
      <c r="V20" s="208">
        <v>13240</v>
      </c>
      <c r="W20" s="208">
        <v>1979</v>
      </c>
    </row>
    <row r="21" spans="1:23">
      <c r="A21" s="182">
        <v>2015</v>
      </c>
      <c r="B21" s="100" t="s">
        <v>439</v>
      </c>
      <c r="C21" s="208">
        <v>3022</v>
      </c>
      <c r="D21" s="208">
        <v>3028</v>
      </c>
      <c r="E21" s="208">
        <v>1786</v>
      </c>
      <c r="F21" s="208">
        <v>7296</v>
      </c>
      <c r="G21" s="208">
        <v>13220</v>
      </c>
      <c r="H21" s="208">
        <v>7136</v>
      </c>
      <c r="I21" s="209">
        <v>890</v>
      </c>
      <c r="J21" s="210">
        <v>3050</v>
      </c>
      <c r="K21" s="208">
        <v>2937</v>
      </c>
      <c r="L21" s="208">
        <v>1652</v>
      </c>
      <c r="M21" s="208">
        <v>7953</v>
      </c>
      <c r="N21" s="208">
        <v>13358</v>
      </c>
      <c r="O21" s="208">
        <v>6759</v>
      </c>
      <c r="P21" s="209">
        <v>803</v>
      </c>
      <c r="Q21" s="210">
        <v>6072</v>
      </c>
      <c r="R21" s="208">
        <v>5965</v>
      </c>
      <c r="S21" s="208">
        <v>3438</v>
      </c>
      <c r="T21" s="208">
        <v>15249</v>
      </c>
      <c r="U21" s="208">
        <v>26578</v>
      </c>
      <c r="V21" s="208">
        <v>13895</v>
      </c>
      <c r="W21" s="208">
        <v>1693</v>
      </c>
    </row>
    <row r="22" spans="1:23">
      <c r="A22" s="182">
        <v>2015</v>
      </c>
      <c r="B22" s="100" t="s">
        <v>440</v>
      </c>
      <c r="C22" s="208">
        <v>3291</v>
      </c>
      <c r="D22" s="208">
        <v>2678</v>
      </c>
      <c r="E22" s="208">
        <v>1277</v>
      </c>
      <c r="F22" s="208">
        <v>6498</v>
      </c>
      <c r="G22" s="208">
        <v>10975</v>
      </c>
      <c r="H22" s="208">
        <v>5991</v>
      </c>
      <c r="I22" s="209">
        <v>839</v>
      </c>
      <c r="J22" s="210">
        <v>3553</v>
      </c>
      <c r="K22" s="208">
        <v>2630</v>
      </c>
      <c r="L22" s="208">
        <v>1129</v>
      </c>
      <c r="M22" s="208">
        <v>6901</v>
      </c>
      <c r="N22" s="208">
        <v>10522</v>
      </c>
      <c r="O22" s="208">
        <v>5575</v>
      </c>
      <c r="P22" s="209">
        <v>754</v>
      </c>
      <c r="Q22" s="210">
        <v>6844</v>
      </c>
      <c r="R22" s="208">
        <v>5308</v>
      </c>
      <c r="S22" s="208">
        <v>2406</v>
      </c>
      <c r="T22" s="208">
        <v>13399</v>
      </c>
      <c r="U22" s="208">
        <v>21497</v>
      </c>
      <c r="V22" s="208">
        <v>11566</v>
      </c>
      <c r="W22" s="208">
        <v>1593</v>
      </c>
    </row>
    <row r="23" spans="1:23">
      <c r="A23" s="182">
        <v>2015</v>
      </c>
      <c r="B23" s="100" t="s">
        <v>441</v>
      </c>
      <c r="C23" s="208">
        <v>1673</v>
      </c>
      <c r="D23" s="208">
        <v>1504</v>
      </c>
      <c r="E23" s="208">
        <v>1018</v>
      </c>
      <c r="F23" s="208">
        <v>3332</v>
      </c>
      <c r="G23" s="208">
        <v>5444</v>
      </c>
      <c r="H23" s="208">
        <v>3299</v>
      </c>
      <c r="I23" s="209">
        <v>474</v>
      </c>
      <c r="J23" s="210">
        <v>1723</v>
      </c>
      <c r="K23" s="208">
        <v>1377</v>
      </c>
      <c r="L23" s="208">
        <v>928</v>
      </c>
      <c r="M23" s="208">
        <v>3498</v>
      </c>
      <c r="N23" s="208">
        <v>5059</v>
      </c>
      <c r="O23" s="208">
        <v>3060</v>
      </c>
      <c r="P23" s="209">
        <v>443</v>
      </c>
      <c r="Q23" s="210">
        <v>3396</v>
      </c>
      <c r="R23" s="208">
        <v>2881</v>
      </c>
      <c r="S23" s="208">
        <v>1946</v>
      </c>
      <c r="T23" s="208">
        <v>6830</v>
      </c>
      <c r="U23" s="208">
        <v>10503</v>
      </c>
      <c r="V23" s="208">
        <v>6359</v>
      </c>
      <c r="W23" s="208">
        <v>917</v>
      </c>
    </row>
    <row r="24" spans="1:23">
      <c r="A24" s="182">
        <v>2015</v>
      </c>
      <c r="B24" s="100" t="s">
        <v>442</v>
      </c>
      <c r="C24" s="208">
        <v>3283</v>
      </c>
      <c r="D24" s="208">
        <v>3096</v>
      </c>
      <c r="E24" s="208">
        <v>1406</v>
      </c>
      <c r="F24" s="208">
        <v>7526</v>
      </c>
      <c r="G24" s="208">
        <v>11980</v>
      </c>
      <c r="H24" s="208">
        <v>6332</v>
      </c>
      <c r="I24" s="209">
        <v>428</v>
      </c>
      <c r="J24" s="210">
        <v>3114</v>
      </c>
      <c r="K24" s="208">
        <v>2728</v>
      </c>
      <c r="L24" s="208">
        <v>1118</v>
      </c>
      <c r="M24" s="208">
        <v>7170</v>
      </c>
      <c r="N24" s="208">
        <v>10697</v>
      </c>
      <c r="O24" s="208">
        <v>5518</v>
      </c>
      <c r="P24" s="209">
        <v>371</v>
      </c>
      <c r="Q24" s="210">
        <v>6397</v>
      </c>
      <c r="R24" s="208">
        <v>5824</v>
      </c>
      <c r="S24" s="208">
        <v>2524</v>
      </c>
      <c r="T24" s="208">
        <v>14696</v>
      </c>
      <c r="U24" s="208">
        <v>22677</v>
      </c>
      <c r="V24" s="208">
        <v>11850</v>
      </c>
      <c r="W24" s="208">
        <v>799</v>
      </c>
    </row>
    <row r="25" spans="1:23">
      <c r="A25" s="182">
        <v>2015</v>
      </c>
      <c r="B25" s="100" t="s">
        <v>443</v>
      </c>
      <c r="C25" s="208">
        <v>2594</v>
      </c>
      <c r="D25" s="208">
        <v>2565</v>
      </c>
      <c r="E25" s="208">
        <v>1658</v>
      </c>
      <c r="F25" s="208">
        <v>5729</v>
      </c>
      <c r="G25" s="208">
        <v>10443</v>
      </c>
      <c r="H25" s="208">
        <v>7230</v>
      </c>
      <c r="I25" s="209">
        <v>902</v>
      </c>
      <c r="J25" s="210">
        <v>2605</v>
      </c>
      <c r="K25" s="208">
        <v>2468</v>
      </c>
      <c r="L25" s="208">
        <v>1443</v>
      </c>
      <c r="M25" s="208">
        <v>6062</v>
      </c>
      <c r="N25" s="208">
        <v>10194</v>
      </c>
      <c r="O25" s="208">
        <v>6659</v>
      </c>
      <c r="P25" s="209">
        <v>823</v>
      </c>
      <c r="Q25" s="210">
        <v>5199</v>
      </c>
      <c r="R25" s="208">
        <v>5033</v>
      </c>
      <c r="S25" s="208">
        <v>3101</v>
      </c>
      <c r="T25" s="208">
        <v>11791</v>
      </c>
      <c r="U25" s="208">
        <v>20637</v>
      </c>
      <c r="V25" s="208">
        <v>13889</v>
      </c>
      <c r="W25" s="208">
        <v>1725</v>
      </c>
    </row>
    <row r="26" spans="1:23">
      <c r="A26" s="182">
        <v>2015</v>
      </c>
      <c r="B26" s="100" t="s">
        <v>271</v>
      </c>
      <c r="C26" s="208">
        <v>100324</v>
      </c>
      <c r="D26" s="208">
        <v>89534</v>
      </c>
      <c r="E26" s="208">
        <v>58343</v>
      </c>
      <c r="F26" s="208">
        <v>235148</v>
      </c>
      <c r="G26" s="208">
        <v>385168</v>
      </c>
      <c r="H26" s="208">
        <v>234660</v>
      </c>
      <c r="I26" s="209">
        <v>29121</v>
      </c>
      <c r="J26" s="210">
        <v>110950</v>
      </c>
      <c r="K26" s="208">
        <v>92842</v>
      </c>
      <c r="L26" s="208">
        <v>57757</v>
      </c>
      <c r="M26" s="208">
        <v>258510</v>
      </c>
      <c r="N26" s="208">
        <v>388455</v>
      </c>
      <c r="O26" s="208">
        <v>225879</v>
      </c>
      <c r="P26" s="209">
        <v>27555</v>
      </c>
      <c r="Q26" s="210">
        <v>211274</v>
      </c>
      <c r="R26" s="208">
        <v>182376</v>
      </c>
      <c r="S26" s="208">
        <v>116100</v>
      </c>
      <c r="T26" s="208">
        <v>493658</v>
      </c>
      <c r="U26" s="208">
        <v>773623</v>
      </c>
      <c r="V26" s="208">
        <v>460539</v>
      </c>
      <c r="W26" s="208">
        <v>56676</v>
      </c>
    </row>
    <row r="27" spans="1:23">
      <c r="A27" s="182">
        <v>2024</v>
      </c>
      <c r="B27" s="97" t="s">
        <v>423</v>
      </c>
      <c r="C27" s="383">
        <v>14443</v>
      </c>
      <c r="D27" s="383">
        <v>13096</v>
      </c>
      <c r="E27" s="383">
        <v>10840</v>
      </c>
      <c r="F27" s="383">
        <v>40537</v>
      </c>
      <c r="G27" s="383">
        <v>62618</v>
      </c>
      <c r="H27" s="383">
        <v>38472</v>
      </c>
      <c r="I27" s="384">
        <v>2548</v>
      </c>
      <c r="J27" s="385">
        <v>18220</v>
      </c>
      <c r="K27" s="383">
        <v>15108</v>
      </c>
      <c r="L27" s="383">
        <v>11777</v>
      </c>
      <c r="M27" s="383">
        <v>48043</v>
      </c>
      <c r="N27" s="383">
        <v>66280</v>
      </c>
      <c r="O27" s="383">
        <v>38916</v>
      </c>
      <c r="P27" s="384">
        <v>2506</v>
      </c>
      <c r="Q27" s="385">
        <v>32663</v>
      </c>
      <c r="R27" s="383">
        <v>28204</v>
      </c>
      <c r="S27" s="383">
        <v>22617</v>
      </c>
      <c r="T27" s="383">
        <v>88580</v>
      </c>
      <c r="U27" s="383">
        <v>128898</v>
      </c>
      <c r="V27" s="383">
        <v>77388</v>
      </c>
      <c r="W27" s="383">
        <v>5054</v>
      </c>
    </row>
    <row r="28" spans="1:23">
      <c r="A28" s="182">
        <v>2024</v>
      </c>
      <c r="B28" s="100" t="s">
        <v>424</v>
      </c>
      <c r="C28" s="208">
        <v>2497</v>
      </c>
      <c r="D28" s="208">
        <v>2268</v>
      </c>
      <c r="E28" s="208">
        <v>1863</v>
      </c>
      <c r="F28" s="208">
        <v>6666</v>
      </c>
      <c r="G28" s="208">
        <v>10970</v>
      </c>
      <c r="H28" s="208">
        <v>7053</v>
      </c>
      <c r="I28" s="209">
        <v>503</v>
      </c>
      <c r="J28" s="210">
        <v>2862</v>
      </c>
      <c r="K28" s="208">
        <v>2473</v>
      </c>
      <c r="L28" s="208">
        <v>1787</v>
      </c>
      <c r="M28" s="208">
        <v>7695</v>
      </c>
      <c r="N28" s="208">
        <v>11367</v>
      </c>
      <c r="O28" s="208">
        <v>6850</v>
      </c>
      <c r="P28" s="209">
        <v>456</v>
      </c>
      <c r="Q28" s="210">
        <v>5359</v>
      </c>
      <c r="R28" s="208">
        <v>4741</v>
      </c>
      <c r="S28" s="208">
        <v>3650</v>
      </c>
      <c r="T28" s="208">
        <v>14361</v>
      </c>
      <c r="U28" s="208">
        <v>22337</v>
      </c>
      <c r="V28" s="208">
        <v>13903</v>
      </c>
      <c r="W28" s="208">
        <v>959</v>
      </c>
    </row>
    <row r="29" spans="1:23">
      <c r="A29" s="182">
        <v>2024</v>
      </c>
      <c r="B29" s="100" t="s">
        <v>425</v>
      </c>
      <c r="C29" s="208">
        <v>1467</v>
      </c>
      <c r="D29" s="208">
        <v>1856</v>
      </c>
      <c r="E29" s="208">
        <v>1762</v>
      </c>
      <c r="F29" s="208">
        <v>4346</v>
      </c>
      <c r="G29" s="208">
        <v>8549</v>
      </c>
      <c r="H29" s="208">
        <v>5990</v>
      </c>
      <c r="I29" s="209">
        <v>498</v>
      </c>
      <c r="J29" s="210">
        <v>1637</v>
      </c>
      <c r="K29" s="208">
        <v>2086</v>
      </c>
      <c r="L29" s="208">
        <v>1790</v>
      </c>
      <c r="M29" s="208">
        <v>4952</v>
      </c>
      <c r="N29" s="208">
        <v>8693</v>
      </c>
      <c r="O29" s="208">
        <v>5719</v>
      </c>
      <c r="P29" s="209">
        <v>512</v>
      </c>
      <c r="Q29" s="210">
        <v>3104</v>
      </c>
      <c r="R29" s="208">
        <v>3942</v>
      </c>
      <c r="S29" s="208">
        <v>3552</v>
      </c>
      <c r="T29" s="208">
        <v>9298</v>
      </c>
      <c r="U29" s="208">
        <v>17242</v>
      </c>
      <c r="V29" s="208">
        <v>11709</v>
      </c>
      <c r="W29" s="208">
        <v>1010</v>
      </c>
    </row>
    <row r="30" spans="1:23">
      <c r="A30" s="182">
        <v>2024</v>
      </c>
      <c r="B30" s="100" t="s">
        <v>426</v>
      </c>
      <c r="C30" s="208">
        <v>2994</v>
      </c>
      <c r="D30" s="208">
        <v>2882</v>
      </c>
      <c r="E30" s="208">
        <v>2340</v>
      </c>
      <c r="F30" s="208">
        <v>7313</v>
      </c>
      <c r="G30" s="208">
        <v>13444</v>
      </c>
      <c r="H30" s="208">
        <v>8352</v>
      </c>
      <c r="I30" s="209">
        <v>472</v>
      </c>
      <c r="J30" s="210">
        <v>3298</v>
      </c>
      <c r="K30" s="208">
        <v>3045</v>
      </c>
      <c r="L30" s="208">
        <v>2370</v>
      </c>
      <c r="M30" s="208">
        <v>8336</v>
      </c>
      <c r="N30" s="208">
        <v>13831</v>
      </c>
      <c r="O30" s="208">
        <v>7932</v>
      </c>
      <c r="P30" s="209">
        <v>458</v>
      </c>
      <c r="Q30" s="210">
        <v>6292</v>
      </c>
      <c r="R30" s="208">
        <v>5927</v>
      </c>
      <c r="S30" s="208">
        <v>4710</v>
      </c>
      <c r="T30" s="208">
        <v>15649</v>
      </c>
      <c r="U30" s="208">
        <v>27275</v>
      </c>
      <c r="V30" s="208">
        <v>16284</v>
      </c>
      <c r="W30" s="208">
        <v>930</v>
      </c>
    </row>
    <row r="31" spans="1:23">
      <c r="A31" s="182">
        <v>2024</v>
      </c>
      <c r="B31" s="100" t="s">
        <v>427</v>
      </c>
      <c r="C31" s="208">
        <v>2336</v>
      </c>
      <c r="D31" s="208">
        <v>2755</v>
      </c>
      <c r="E31" s="208">
        <v>2266</v>
      </c>
      <c r="F31" s="208">
        <v>6296</v>
      </c>
      <c r="G31" s="208">
        <v>12277</v>
      </c>
      <c r="H31" s="208">
        <v>6865</v>
      </c>
      <c r="I31" s="209">
        <v>387</v>
      </c>
      <c r="J31" s="210">
        <v>2576</v>
      </c>
      <c r="K31" s="208">
        <v>2785</v>
      </c>
      <c r="L31" s="208">
        <v>2211</v>
      </c>
      <c r="M31" s="208">
        <v>6640</v>
      </c>
      <c r="N31" s="208">
        <v>11473</v>
      </c>
      <c r="O31" s="208">
        <v>6175</v>
      </c>
      <c r="P31" s="209">
        <v>331</v>
      </c>
      <c r="Q31" s="210">
        <v>4912</v>
      </c>
      <c r="R31" s="208">
        <v>5540</v>
      </c>
      <c r="S31" s="208">
        <v>4477</v>
      </c>
      <c r="T31" s="208">
        <v>12936</v>
      </c>
      <c r="U31" s="208">
        <v>23750</v>
      </c>
      <c r="V31" s="208">
        <v>13040</v>
      </c>
      <c r="W31" s="208">
        <v>718</v>
      </c>
    </row>
    <row r="32" spans="1:23">
      <c r="A32" s="182">
        <v>2024</v>
      </c>
      <c r="B32" s="100" t="s">
        <v>428</v>
      </c>
      <c r="C32" s="208">
        <v>1446</v>
      </c>
      <c r="D32" s="208">
        <v>1584</v>
      </c>
      <c r="E32" s="208">
        <v>1254</v>
      </c>
      <c r="F32" s="208">
        <v>3933</v>
      </c>
      <c r="G32" s="208">
        <v>6467</v>
      </c>
      <c r="H32" s="208">
        <v>3529</v>
      </c>
      <c r="I32" s="209">
        <v>192</v>
      </c>
      <c r="J32" s="210">
        <v>1544</v>
      </c>
      <c r="K32" s="208">
        <v>1552</v>
      </c>
      <c r="L32" s="208">
        <v>1156</v>
      </c>
      <c r="M32" s="208">
        <v>4102</v>
      </c>
      <c r="N32" s="208">
        <v>6194</v>
      </c>
      <c r="O32" s="208">
        <v>3372</v>
      </c>
      <c r="P32" s="209">
        <v>191</v>
      </c>
      <c r="Q32" s="210">
        <v>2990</v>
      </c>
      <c r="R32" s="208">
        <v>3136</v>
      </c>
      <c r="S32" s="208">
        <v>2410</v>
      </c>
      <c r="T32" s="208">
        <v>8035</v>
      </c>
      <c r="U32" s="208">
        <v>12661</v>
      </c>
      <c r="V32" s="208">
        <v>6901</v>
      </c>
      <c r="W32" s="208">
        <v>383</v>
      </c>
    </row>
    <row r="33" spans="1:23">
      <c r="A33" s="182">
        <v>2024</v>
      </c>
      <c r="B33" s="100" t="s">
        <v>429</v>
      </c>
      <c r="C33" s="208">
        <v>1842</v>
      </c>
      <c r="D33" s="208">
        <v>1994</v>
      </c>
      <c r="E33" s="208">
        <v>1618</v>
      </c>
      <c r="F33" s="208">
        <v>4731</v>
      </c>
      <c r="G33" s="208">
        <v>8381</v>
      </c>
      <c r="H33" s="208">
        <v>5521</v>
      </c>
      <c r="I33" s="209">
        <v>241</v>
      </c>
      <c r="J33" s="210">
        <v>2032</v>
      </c>
      <c r="K33" s="208">
        <v>2040</v>
      </c>
      <c r="L33" s="208">
        <v>1513</v>
      </c>
      <c r="M33" s="208">
        <v>5163</v>
      </c>
      <c r="N33" s="208">
        <v>8386</v>
      </c>
      <c r="O33" s="208">
        <v>5442</v>
      </c>
      <c r="P33" s="209">
        <v>197</v>
      </c>
      <c r="Q33" s="210">
        <v>3874</v>
      </c>
      <c r="R33" s="208">
        <v>4034</v>
      </c>
      <c r="S33" s="208">
        <v>3131</v>
      </c>
      <c r="T33" s="208">
        <v>9894</v>
      </c>
      <c r="U33" s="208">
        <v>16767</v>
      </c>
      <c r="V33" s="208">
        <v>10963</v>
      </c>
      <c r="W33" s="208">
        <v>438</v>
      </c>
    </row>
    <row r="34" spans="1:23">
      <c r="A34" s="182">
        <v>2024</v>
      </c>
      <c r="B34" s="100" t="s">
        <v>430</v>
      </c>
      <c r="C34" s="208">
        <v>386</v>
      </c>
      <c r="D34" s="208">
        <v>386</v>
      </c>
      <c r="E34" s="208">
        <v>286</v>
      </c>
      <c r="F34" s="208">
        <v>881</v>
      </c>
      <c r="G34" s="208">
        <v>1504</v>
      </c>
      <c r="H34" s="208">
        <v>1056</v>
      </c>
      <c r="I34" s="209">
        <v>110</v>
      </c>
      <c r="J34" s="210">
        <v>432</v>
      </c>
      <c r="K34" s="208">
        <v>389</v>
      </c>
      <c r="L34" s="208">
        <v>260</v>
      </c>
      <c r="M34" s="208">
        <v>937</v>
      </c>
      <c r="N34" s="208">
        <v>1558</v>
      </c>
      <c r="O34" s="208">
        <v>1139</v>
      </c>
      <c r="P34" s="209">
        <v>101</v>
      </c>
      <c r="Q34" s="210">
        <v>818</v>
      </c>
      <c r="R34" s="208">
        <v>775</v>
      </c>
      <c r="S34" s="208">
        <v>546</v>
      </c>
      <c r="T34" s="208">
        <v>1818</v>
      </c>
      <c r="U34" s="208">
        <v>3062</v>
      </c>
      <c r="V34" s="208">
        <v>2195</v>
      </c>
      <c r="W34" s="208">
        <v>211</v>
      </c>
    </row>
    <row r="35" spans="1:23">
      <c r="A35" s="182">
        <v>2024</v>
      </c>
      <c r="B35" s="100" t="s">
        <v>431</v>
      </c>
      <c r="C35" s="208">
        <v>1478</v>
      </c>
      <c r="D35" s="208">
        <v>1292</v>
      </c>
      <c r="E35" s="208">
        <v>1036</v>
      </c>
      <c r="F35" s="208">
        <v>3507</v>
      </c>
      <c r="G35" s="208">
        <v>5879</v>
      </c>
      <c r="H35" s="208">
        <v>3112</v>
      </c>
      <c r="I35" s="209">
        <v>154</v>
      </c>
      <c r="J35" s="210">
        <v>1477</v>
      </c>
      <c r="K35" s="208">
        <v>1259</v>
      </c>
      <c r="L35" s="208">
        <v>940</v>
      </c>
      <c r="M35" s="208">
        <v>3638</v>
      </c>
      <c r="N35" s="208">
        <v>5578</v>
      </c>
      <c r="O35" s="208">
        <v>2811</v>
      </c>
      <c r="P35" s="209">
        <v>166</v>
      </c>
      <c r="Q35" s="210">
        <v>2955</v>
      </c>
      <c r="R35" s="208">
        <v>2551</v>
      </c>
      <c r="S35" s="208">
        <v>1976</v>
      </c>
      <c r="T35" s="208">
        <v>7145</v>
      </c>
      <c r="U35" s="208">
        <v>11457</v>
      </c>
      <c r="V35" s="208">
        <v>5923</v>
      </c>
      <c r="W35" s="208">
        <v>320</v>
      </c>
    </row>
    <row r="36" spans="1:23">
      <c r="A36" s="182">
        <v>2024</v>
      </c>
      <c r="B36" s="100" t="s">
        <v>432</v>
      </c>
      <c r="C36" s="208">
        <v>9679</v>
      </c>
      <c r="D36" s="208">
        <v>9670</v>
      </c>
      <c r="E36" s="208">
        <v>8689</v>
      </c>
      <c r="F36" s="208">
        <v>26377</v>
      </c>
      <c r="G36" s="208">
        <v>44192</v>
      </c>
      <c r="H36" s="208">
        <v>25995</v>
      </c>
      <c r="I36" s="209">
        <v>1630</v>
      </c>
      <c r="J36" s="210">
        <v>11232</v>
      </c>
      <c r="K36" s="208">
        <v>10878</v>
      </c>
      <c r="L36" s="208">
        <v>9079</v>
      </c>
      <c r="M36" s="208">
        <v>30154</v>
      </c>
      <c r="N36" s="208">
        <v>46127</v>
      </c>
      <c r="O36" s="208">
        <v>26061</v>
      </c>
      <c r="P36" s="209">
        <v>1581</v>
      </c>
      <c r="Q36" s="210">
        <v>20911</v>
      </c>
      <c r="R36" s="208">
        <v>20548</v>
      </c>
      <c r="S36" s="208">
        <v>17768</v>
      </c>
      <c r="T36" s="208">
        <v>56531</v>
      </c>
      <c r="U36" s="208">
        <v>90319</v>
      </c>
      <c r="V36" s="208">
        <v>52056</v>
      </c>
      <c r="W36" s="208">
        <v>3211</v>
      </c>
    </row>
    <row r="37" spans="1:23">
      <c r="A37" s="182">
        <v>2024</v>
      </c>
      <c r="B37" s="100" t="s">
        <v>433</v>
      </c>
      <c r="C37" s="208">
        <v>2159</v>
      </c>
      <c r="D37" s="208">
        <v>2393</v>
      </c>
      <c r="E37" s="208">
        <v>2214</v>
      </c>
      <c r="F37" s="208">
        <v>5235</v>
      </c>
      <c r="G37" s="208">
        <v>10086</v>
      </c>
      <c r="H37" s="208">
        <v>6998</v>
      </c>
      <c r="I37" s="209">
        <v>432</v>
      </c>
      <c r="J37" s="210">
        <v>2423</v>
      </c>
      <c r="K37" s="208">
        <v>2542</v>
      </c>
      <c r="L37" s="208">
        <v>2147</v>
      </c>
      <c r="M37" s="208">
        <v>5777</v>
      </c>
      <c r="N37" s="208">
        <v>9938</v>
      </c>
      <c r="O37" s="208">
        <v>6567</v>
      </c>
      <c r="P37" s="209">
        <v>405</v>
      </c>
      <c r="Q37" s="210">
        <v>4582</v>
      </c>
      <c r="R37" s="208">
        <v>4935</v>
      </c>
      <c r="S37" s="208">
        <v>4361</v>
      </c>
      <c r="T37" s="208">
        <v>11012</v>
      </c>
      <c r="U37" s="208">
        <v>20024</v>
      </c>
      <c r="V37" s="208">
        <v>13565</v>
      </c>
      <c r="W37" s="208">
        <v>837</v>
      </c>
    </row>
    <row r="38" spans="1:23">
      <c r="A38" s="182">
        <v>2024</v>
      </c>
      <c r="B38" s="100" t="s">
        <v>434</v>
      </c>
      <c r="C38" s="208">
        <v>10312</v>
      </c>
      <c r="D38" s="208">
        <v>11382</v>
      </c>
      <c r="E38" s="208">
        <v>10565</v>
      </c>
      <c r="F38" s="208">
        <v>27074</v>
      </c>
      <c r="G38" s="208">
        <v>50746</v>
      </c>
      <c r="H38" s="208">
        <v>32765</v>
      </c>
      <c r="I38" s="209">
        <v>2166</v>
      </c>
      <c r="J38" s="210">
        <v>11845</v>
      </c>
      <c r="K38" s="208">
        <v>11956</v>
      </c>
      <c r="L38" s="208">
        <v>10607</v>
      </c>
      <c r="M38" s="208">
        <v>30155</v>
      </c>
      <c r="N38" s="208">
        <v>50244</v>
      </c>
      <c r="O38" s="208">
        <v>31722</v>
      </c>
      <c r="P38" s="209">
        <v>2089</v>
      </c>
      <c r="Q38" s="210">
        <v>22157</v>
      </c>
      <c r="R38" s="208">
        <v>23338</v>
      </c>
      <c r="S38" s="208">
        <v>21172</v>
      </c>
      <c r="T38" s="208">
        <v>57229</v>
      </c>
      <c r="U38" s="208">
        <v>100990</v>
      </c>
      <c r="V38" s="208">
        <v>64487</v>
      </c>
      <c r="W38" s="208">
        <v>4255</v>
      </c>
    </row>
    <row r="39" spans="1:23">
      <c r="A39" s="182">
        <v>2024</v>
      </c>
      <c r="B39" s="100" t="s">
        <v>435</v>
      </c>
      <c r="C39" s="208">
        <v>1906</v>
      </c>
      <c r="D39" s="208">
        <v>2250</v>
      </c>
      <c r="E39" s="208">
        <v>1939</v>
      </c>
      <c r="F39" s="208">
        <v>4963</v>
      </c>
      <c r="G39" s="208">
        <v>9893</v>
      </c>
      <c r="H39" s="208">
        <v>6255</v>
      </c>
      <c r="I39" s="209">
        <v>414</v>
      </c>
      <c r="J39" s="210">
        <v>2029</v>
      </c>
      <c r="K39" s="208">
        <v>2324</v>
      </c>
      <c r="L39" s="208">
        <v>1876</v>
      </c>
      <c r="M39" s="208">
        <v>5529</v>
      </c>
      <c r="N39" s="208">
        <v>9713</v>
      </c>
      <c r="O39" s="208">
        <v>6061</v>
      </c>
      <c r="P39" s="209">
        <v>386</v>
      </c>
      <c r="Q39" s="210">
        <v>3935</v>
      </c>
      <c r="R39" s="208">
        <v>4574</v>
      </c>
      <c r="S39" s="208">
        <v>3815</v>
      </c>
      <c r="T39" s="208">
        <v>10492</v>
      </c>
      <c r="U39" s="208">
        <v>19606</v>
      </c>
      <c r="V39" s="208">
        <v>12316</v>
      </c>
      <c r="W39" s="208">
        <v>800</v>
      </c>
    </row>
    <row r="40" spans="1:23">
      <c r="A40" s="182">
        <v>2024</v>
      </c>
      <c r="B40" s="100" t="s">
        <v>436</v>
      </c>
      <c r="C40" s="208">
        <v>1576</v>
      </c>
      <c r="D40" s="208">
        <v>1803</v>
      </c>
      <c r="E40" s="208">
        <v>1626</v>
      </c>
      <c r="F40" s="208">
        <v>3998</v>
      </c>
      <c r="G40" s="208">
        <v>8563</v>
      </c>
      <c r="H40" s="208">
        <v>6315</v>
      </c>
      <c r="I40" s="209">
        <v>579</v>
      </c>
      <c r="J40" s="210">
        <v>1679</v>
      </c>
      <c r="K40" s="208">
        <v>2053</v>
      </c>
      <c r="L40" s="208">
        <v>1653</v>
      </c>
      <c r="M40" s="208">
        <v>4495</v>
      </c>
      <c r="N40" s="208">
        <v>8946</v>
      </c>
      <c r="O40" s="208">
        <v>6317</v>
      </c>
      <c r="P40" s="209">
        <v>578</v>
      </c>
      <c r="Q40" s="210">
        <v>3255</v>
      </c>
      <c r="R40" s="208">
        <v>3856</v>
      </c>
      <c r="S40" s="208">
        <v>3279</v>
      </c>
      <c r="T40" s="208">
        <v>8493</v>
      </c>
      <c r="U40" s="208">
        <v>17509</v>
      </c>
      <c r="V40" s="208">
        <v>12632</v>
      </c>
      <c r="W40" s="208">
        <v>1157</v>
      </c>
    </row>
    <row r="41" spans="1:23">
      <c r="A41" s="182">
        <v>2024</v>
      </c>
      <c r="B41" s="100" t="s">
        <v>437</v>
      </c>
      <c r="C41" s="208">
        <v>1681</v>
      </c>
      <c r="D41" s="208">
        <v>1614</v>
      </c>
      <c r="E41" s="208">
        <v>1424</v>
      </c>
      <c r="F41" s="208">
        <v>4176</v>
      </c>
      <c r="G41" s="208">
        <v>7487</v>
      </c>
      <c r="H41" s="208">
        <v>5413</v>
      </c>
      <c r="I41" s="209">
        <v>503</v>
      </c>
      <c r="J41" s="210">
        <v>1824</v>
      </c>
      <c r="K41" s="208">
        <v>1827</v>
      </c>
      <c r="L41" s="208">
        <v>1543</v>
      </c>
      <c r="M41" s="208">
        <v>4676</v>
      </c>
      <c r="N41" s="208">
        <v>7566</v>
      </c>
      <c r="O41" s="208">
        <v>5245</v>
      </c>
      <c r="P41" s="209">
        <v>479</v>
      </c>
      <c r="Q41" s="210">
        <v>3505</v>
      </c>
      <c r="R41" s="208">
        <v>3441</v>
      </c>
      <c r="S41" s="208">
        <v>2967</v>
      </c>
      <c r="T41" s="208">
        <v>8852</v>
      </c>
      <c r="U41" s="208">
        <v>15053</v>
      </c>
      <c r="V41" s="208">
        <v>10658</v>
      </c>
      <c r="W41" s="208">
        <v>982</v>
      </c>
    </row>
    <row r="42" spans="1:23">
      <c r="A42" s="182">
        <v>2024</v>
      </c>
      <c r="B42" s="100" t="s">
        <v>438</v>
      </c>
      <c r="C42" s="208">
        <v>1944</v>
      </c>
      <c r="D42" s="208">
        <v>1966</v>
      </c>
      <c r="E42" s="208">
        <v>1397</v>
      </c>
      <c r="F42" s="208">
        <v>4346</v>
      </c>
      <c r="G42" s="208">
        <v>8300</v>
      </c>
      <c r="H42" s="208">
        <v>5281</v>
      </c>
      <c r="I42" s="209">
        <v>392</v>
      </c>
      <c r="J42" s="210">
        <v>2038</v>
      </c>
      <c r="K42" s="208">
        <v>1987</v>
      </c>
      <c r="L42" s="208">
        <v>1318</v>
      </c>
      <c r="M42" s="208">
        <v>4699</v>
      </c>
      <c r="N42" s="208">
        <v>8190</v>
      </c>
      <c r="O42" s="208">
        <v>5024</v>
      </c>
      <c r="P42" s="209">
        <v>373</v>
      </c>
      <c r="Q42" s="210">
        <v>3982</v>
      </c>
      <c r="R42" s="208">
        <v>3953</v>
      </c>
      <c r="S42" s="208">
        <v>2715</v>
      </c>
      <c r="T42" s="208">
        <v>9045</v>
      </c>
      <c r="U42" s="208">
        <v>16490</v>
      </c>
      <c r="V42" s="208">
        <v>10305</v>
      </c>
      <c r="W42" s="208">
        <v>765</v>
      </c>
    </row>
    <row r="43" spans="1:23">
      <c r="A43" s="182">
        <v>2024</v>
      </c>
      <c r="B43" s="100" t="s">
        <v>439</v>
      </c>
      <c r="C43" s="208">
        <v>1782</v>
      </c>
      <c r="D43" s="208">
        <v>1962</v>
      </c>
      <c r="E43" s="208">
        <v>1615</v>
      </c>
      <c r="F43" s="208">
        <v>4532</v>
      </c>
      <c r="G43" s="208">
        <v>9161</v>
      </c>
      <c r="H43" s="208">
        <v>5956</v>
      </c>
      <c r="I43" s="209">
        <v>352</v>
      </c>
      <c r="J43" s="210">
        <v>1977</v>
      </c>
      <c r="K43" s="208">
        <v>2040</v>
      </c>
      <c r="L43" s="208">
        <v>1587</v>
      </c>
      <c r="M43" s="208">
        <v>5086</v>
      </c>
      <c r="N43" s="208">
        <v>9509</v>
      </c>
      <c r="O43" s="208">
        <v>5907</v>
      </c>
      <c r="P43" s="209">
        <v>386</v>
      </c>
      <c r="Q43" s="210">
        <v>3759</v>
      </c>
      <c r="R43" s="208">
        <v>4002</v>
      </c>
      <c r="S43" s="208">
        <v>3202</v>
      </c>
      <c r="T43" s="208">
        <v>9618</v>
      </c>
      <c r="U43" s="208">
        <v>18670</v>
      </c>
      <c r="V43" s="208">
        <v>11863</v>
      </c>
      <c r="W43" s="208">
        <v>738</v>
      </c>
    </row>
    <row r="44" spans="1:23">
      <c r="A44" s="182">
        <v>2024</v>
      </c>
      <c r="B44" s="100" t="s">
        <v>440</v>
      </c>
      <c r="C44" s="208">
        <v>2244</v>
      </c>
      <c r="D44" s="208">
        <v>1953</v>
      </c>
      <c r="E44" s="208">
        <v>1059</v>
      </c>
      <c r="F44" s="208">
        <v>4779</v>
      </c>
      <c r="G44" s="208">
        <v>9016</v>
      </c>
      <c r="H44" s="208">
        <v>4863</v>
      </c>
      <c r="I44" s="209">
        <v>387</v>
      </c>
      <c r="J44" s="210">
        <v>2436</v>
      </c>
      <c r="K44" s="208">
        <v>2023</v>
      </c>
      <c r="L44" s="208">
        <v>895</v>
      </c>
      <c r="M44" s="208">
        <v>5213</v>
      </c>
      <c r="N44" s="208">
        <v>8844</v>
      </c>
      <c r="O44" s="208">
        <v>4373</v>
      </c>
      <c r="P44" s="209">
        <v>311</v>
      </c>
      <c r="Q44" s="210">
        <v>4680</v>
      </c>
      <c r="R44" s="208">
        <v>3976</v>
      </c>
      <c r="S44" s="208">
        <v>1954</v>
      </c>
      <c r="T44" s="208">
        <v>9992</v>
      </c>
      <c r="U44" s="208">
        <v>17860</v>
      </c>
      <c r="V44" s="208">
        <v>9236</v>
      </c>
      <c r="W44" s="208">
        <v>698</v>
      </c>
    </row>
    <row r="45" spans="1:23">
      <c r="A45" s="182">
        <v>2024</v>
      </c>
      <c r="B45" s="100" t="s">
        <v>441</v>
      </c>
      <c r="C45" s="208">
        <v>945</v>
      </c>
      <c r="D45" s="208">
        <v>1082</v>
      </c>
      <c r="E45" s="208">
        <v>990</v>
      </c>
      <c r="F45" s="208">
        <v>2090</v>
      </c>
      <c r="G45" s="208">
        <v>4189</v>
      </c>
      <c r="H45" s="208">
        <v>3034</v>
      </c>
      <c r="I45" s="209">
        <v>257</v>
      </c>
      <c r="J45" s="210">
        <v>1003</v>
      </c>
      <c r="K45" s="208">
        <v>1029</v>
      </c>
      <c r="L45" s="208">
        <v>907</v>
      </c>
      <c r="M45" s="208">
        <v>2352</v>
      </c>
      <c r="N45" s="208">
        <v>3947</v>
      </c>
      <c r="O45" s="208">
        <v>2742</v>
      </c>
      <c r="P45" s="209">
        <v>228</v>
      </c>
      <c r="Q45" s="210">
        <v>1948</v>
      </c>
      <c r="R45" s="208">
        <v>2111</v>
      </c>
      <c r="S45" s="208">
        <v>1897</v>
      </c>
      <c r="T45" s="208">
        <v>4442</v>
      </c>
      <c r="U45" s="208">
        <v>8136</v>
      </c>
      <c r="V45" s="208">
        <v>5776</v>
      </c>
      <c r="W45" s="208">
        <v>485</v>
      </c>
    </row>
    <row r="46" spans="1:23">
      <c r="A46" s="182">
        <v>2024</v>
      </c>
      <c r="B46" s="100" t="s">
        <v>442</v>
      </c>
      <c r="C46" s="208">
        <v>1745</v>
      </c>
      <c r="D46" s="208">
        <v>2077</v>
      </c>
      <c r="E46" s="208">
        <v>1617</v>
      </c>
      <c r="F46" s="208">
        <v>4722</v>
      </c>
      <c r="G46" s="208">
        <v>9128</v>
      </c>
      <c r="H46" s="208">
        <v>5714</v>
      </c>
      <c r="I46" s="209">
        <v>384</v>
      </c>
      <c r="J46" s="210">
        <v>1897</v>
      </c>
      <c r="K46" s="208">
        <v>2013</v>
      </c>
      <c r="L46" s="208">
        <v>1507</v>
      </c>
      <c r="M46" s="208">
        <v>5178</v>
      </c>
      <c r="N46" s="208">
        <v>8651</v>
      </c>
      <c r="O46" s="208">
        <v>5215</v>
      </c>
      <c r="P46" s="209">
        <v>299</v>
      </c>
      <c r="Q46" s="210">
        <v>3642</v>
      </c>
      <c r="R46" s="208">
        <v>4090</v>
      </c>
      <c r="S46" s="208">
        <v>3124</v>
      </c>
      <c r="T46" s="208">
        <v>9900</v>
      </c>
      <c r="U46" s="208">
        <v>17779</v>
      </c>
      <c r="V46" s="208">
        <v>10929</v>
      </c>
      <c r="W46" s="208">
        <v>683</v>
      </c>
    </row>
    <row r="47" spans="1:23">
      <c r="A47" s="182">
        <v>2024</v>
      </c>
      <c r="B47" s="100" t="s">
        <v>443</v>
      </c>
      <c r="C47" s="208">
        <v>1718</v>
      </c>
      <c r="D47" s="208">
        <v>1848</v>
      </c>
      <c r="E47" s="208">
        <v>1414</v>
      </c>
      <c r="F47" s="208">
        <v>4113</v>
      </c>
      <c r="G47" s="208">
        <v>7673</v>
      </c>
      <c r="H47" s="208">
        <v>5683</v>
      </c>
      <c r="I47" s="209">
        <v>420</v>
      </c>
      <c r="J47" s="210">
        <v>1817</v>
      </c>
      <c r="K47" s="208">
        <v>1807</v>
      </c>
      <c r="L47" s="208">
        <v>1216</v>
      </c>
      <c r="M47" s="208">
        <v>4299</v>
      </c>
      <c r="N47" s="208">
        <v>7381</v>
      </c>
      <c r="O47" s="208">
        <v>5144</v>
      </c>
      <c r="P47" s="209">
        <v>381</v>
      </c>
      <c r="Q47" s="210">
        <v>3535</v>
      </c>
      <c r="R47" s="208">
        <v>3655</v>
      </c>
      <c r="S47" s="208">
        <v>2630</v>
      </c>
      <c r="T47" s="208">
        <v>8412</v>
      </c>
      <c r="U47" s="208">
        <v>15054</v>
      </c>
      <c r="V47" s="208">
        <v>10827</v>
      </c>
      <c r="W47" s="208">
        <v>801</v>
      </c>
    </row>
    <row r="48" spans="1:23">
      <c r="A48" s="191">
        <v>2024</v>
      </c>
      <c r="B48" s="100" t="s">
        <v>271</v>
      </c>
      <c r="C48" s="208">
        <v>66586</v>
      </c>
      <c r="D48" s="208">
        <v>68120</v>
      </c>
      <c r="E48" s="208">
        <v>57815</v>
      </c>
      <c r="F48" s="208">
        <v>174629</v>
      </c>
      <c r="G48" s="208">
        <v>308555</v>
      </c>
      <c r="H48" s="208">
        <v>194240</v>
      </c>
      <c r="I48" s="209">
        <v>13021</v>
      </c>
      <c r="J48" s="210">
        <v>76288</v>
      </c>
      <c r="K48" s="208">
        <v>73225</v>
      </c>
      <c r="L48" s="208">
        <v>58144</v>
      </c>
      <c r="M48" s="208">
        <v>197138</v>
      </c>
      <c r="N48" s="208">
        <v>312443</v>
      </c>
      <c r="O48" s="208">
        <v>188744</v>
      </c>
      <c r="P48" s="209">
        <v>12415</v>
      </c>
      <c r="Q48" s="210">
        <v>142874</v>
      </c>
      <c r="R48" s="208">
        <v>141345</v>
      </c>
      <c r="S48" s="208">
        <v>115959</v>
      </c>
      <c r="T48" s="208">
        <v>371767</v>
      </c>
      <c r="U48" s="208">
        <v>620998</v>
      </c>
      <c r="V48" s="208">
        <v>382984</v>
      </c>
      <c r="W48" s="208">
        <v>25436</v>
      </c>
    </row>
    <row r="49" spans="1:23">
      <c r="A49" s="31" t="s">
        <v>672</v>
      </c>
    </row>
    <row r="50" spans="1:23" ht="17.25">
      <c r="A50" s="49" t="s">
        <v>723</v>
      </c>
    </row>
    <row r="51" spans="1:23" ht="17.25">
      <c r="A51" s="117" t="s">
        <v>724</v>
      </c>
    </row>
    <row r="52" spans="1:23" ht="45">
      <c r="A52" s="293" t="s">
        <v>244</v>
      </c>
      <c r="B52" s="293" t="s">
        <v>265</v>
      </c>
      <c r="C52" s="293" t="s">
        <v>696</v>
      </c>
      <c r="D52" s="293" t="s">
        <v>697</v>
      </c>
      <c r="E52" s="293" t="s">
        <v>698</v>
      </c>
      <c r="F52" s="293" t="s">
        <v>699</v>
      </c>
      <c r="G52" s="293" t="s">
        <v>700</v>
      </c>
      <c r="H52" s="293" t="s">
        <v>701</v>
      </c>
      <c r="I52" s="293" t="s">
        <v>702</v>
      </c>
      <c r="J52" s="293" t="s">
        <v>703</v>
      </c>
      <c r="K52" s="293" t="s">
        <v>704</v>
      </c>
      <c r="L52" s="293" t="s">
        <v>705</v>
      </c>
      <c r="M52" s="293" t="s">
        <v>706</v>
      </c>
      <c r="N52" s="293" t="s">
        <v>707</v>
      </c>
      <c r="O52" s="293" t="s">
        <v>708</v>
      </c>
      <c r="P52" s="293" t="s">
        <v>709</v>
      </c>
      <c r="Q52" s="293" t="s">
        <v>710</v>
      </c>
      <c r="R52" s="293" t="s">
        <v>711</v>
      </c>
      <c r="S52" s="293" t="s">
        <v>712</v>
      </c>
      <c r="T52" s="293" t="s">
        <v>713</v>
      </c>
      <c r="U52" s="293" t="s">
        <v>714</v>
      </c>
      <c r="V52" s="293" t="s">
        <v>715</v>
      </c>
      <c r="W52" s="293" t="s">
        <v>716</v>
      </c>
    </row>
    <row r="53" spans="1:23">
      <c r="A53" s="182">
        <v>2015</v>
      </c>
      <c r="B53" s="100" t="s">
        <v>423</v>
      </c>
      <c r="C53" s="187">
        <v>5.48</v>
      </c>
      <c r="D53" s="187">
        <v>4.6399999999999997</v>
      </c>
      <c r="E53" s="187">
        <v>3.41</v>
      </c>
      <c r="F53" s="187">
        <v>12.63</v>
      </c>
      <c r="G53" s="187">
        <v>18.3</v>
      </c>
      <c r="H53" s="187">
        <v>12.02</v>
      </c>
      <c r="I53" s="188">
        <v>1.65</v>
      </c>
      <c r="J53" s="189">
        <v>5.54</v>
      </c>
      <c r="K53" s="187">
        <v>4.42</v>
      </c>
      <c r="L53" s="187">
        <v>3.04</v>
      </c>
      <c r="M53" s="187">
        <v>12.32</v>
      </c>
      <c r="N53" s="187">
        <v>16.309999999999999</v>
      </c>
      <c r="O53" s="187">
        <v>10.210000000000001</v>
      </c>
      <c r="P53" s="188">
        <v>1.37</v>
      </c>
      <c r="Q53" s="189">
        <v>5.51</v>
      </c>
      <c r="R53" s="187">
        <v>4.5199999999999996</v>
      </c>
      <c r="S53" s="187">
        <v>3.2</v>
      </c>
      <c r="T53" s="187">
        <v>12.45</v>
      </c>
      <c r="U53" s="187">
        <v>17.21</v>
      </c>
      <c r="V53" s="187">
        <v>11.03</v>
      </c>
      <c r="W53" s="187">
        <v>1.49</v>
      </c>
    </row>
    <row r="54" spans="1:23">
      <c r="A54" s="182">
        <v>2015</v>
      </c>
      <c r="B54" s="100" t="s">
        <v>424</v>
      </c>
      <c r="C54" s="187">
        <v>5.67</v>
      </c>
      <c r="D54" s="187">
        <v>4.8499999999999996</v>
      </c>
      <c r="E54" s="187">
        <v>3.42</v>
      </c>
      <c r="F54" s="187">
        <v>12.28</v>
      </c>
      <c r="G54" s="187">
        <v>19.809999999999999</v>
      </c>
      <c r="H54" s="187">
        <v>13.04</v>
      </c>
      <c r="I54" s="188">
        <v>1.98</v>
      </c>
      <c r="J54" s="189">
        <v>5.33</v>
      </c>
      <c r="K54" s="187">
        <v>4.28</v>
      </c>
      <c r="L54" s="187">
        <v>2.77</v>
      </c>
      <c r="M54" s="187">
        <v>11.9</v>
      </c>
      <c r="N54" s="187">
        <v>17.61</v>
      </c>
      <c r="O54" s="187">
        <v>11.58</v>
      </c>
      <c r="P54" s="188">
        <v>1.63</v>
      </c>
      <c r="Q54" s="189">
        <v>5.48</v>
      </c>
      <c r="R54" s="187">
        <v>4.55</v>
      </c>
      <c r="S54" s="187">
        <v>3.07</v>
      </c>
      <c r="T54" s="187">
        <v>12.07</v>
      </c>
      <c r="U54" s="187">
        <v>18.63</v>
      </c>
      <c r="V54" s="187">
        <v>12.26</v>
      </c>
      <c r="W54" s="187">
        <v>1.79</v>
      </c>
    </row>
    <row r="55" spans="1:23">
      <c r="A55" s="182">
        <v>2015</v>
      </c>
      <c r="B55" s="100" t="s">
        <v>425</v>
      </c>
      <c r="C55" s="187">
        <v>4.62</v>
      </c>
      <c r="D55" s="187">
        <v>4.4000000000000004</v>
      </c>
      <c r="E55" s="187">
        <v>2.86</v>
      </c>
      <c r="F55" s="187">
        <v>11.07</v>
      </c>
      <c r="G55" s="187">
        <v>19.239999999999998</v>
      </c>
      <c r="H55" s="187">
        <v>11.76</v>
      </c>
      <c r="I55" s="188">
        <v>1.59</v>
      </c>
      <c r="J55" s="189">
        <v>4.49</v>
      </c>
      <c r="K55" s="187">
        <v>3.94</v>
      </c>
      <c r="L55" s="187">
        <v>2.54</v>
      </c>
      <c r="M55" s="187">
        <v>10.83</v>
      </c>
      <c r="N55" s="187">
        <v>17.38</v>
      </c>
      <c r="O55" s="187">
        <v>10.42</v>
      </c>
      <c r="P55" s="188">
        <v>1.41</v>
      </c>
      <c r="Q55" s="189">
        <v>4.55</v>
      </c>
      <c r="R55" s="187">
        <v>4.1500000000000004</v>
      </c>
      <c r="S55" s="187">
        <v>2.69</v>
      </c>
      <c r="T55" s="187">
        <v>10.94</v>
      </c>
      <c r="U55" s="187">
        <v>18.25</v>
      </c>
      <c r="V55" s="187">
        <v>11.05</v>
      </c>
      <c r="W55" s="187">
        <v>1.49</v>
      </c>
    </row>
    <row r="56" spans="1:23">
      <c r="A56" s="182">
        <v>2015</v>
      </c>
      <c r="B56" s="100" t="s">
        <v>426</v>
      </c>
      <c r="C56" s="187">
        <v>5.95</v>
      </c>
      <c r="D56" s="187">
        <v>5.13</v>
      </c>
      <c r="E56" s="187">
        <v>2.93</v>
      </c>
      <c r="F56" s="187">
        <v>13.23</v>
      </c>
      <c r="G56" s="187">
        <v>21.19</v>
      </c>
      <c r="H56" s="187">
        <v>11.71</v>
      </c>
      <c r="I56" s="188">
        <v>1.41</v>
      </c>
      <c r="J56" s="189">
        <v>5.57</v>
      </c>
      <c r="K56" s="187">
        <v>4.41</v>
      </c>
      <c r="L56" s="187">
        <v>2.5499999999999998</v>
      </c>
      <c r="M56" s="187">
        <v>12.42</v>
      </c>
      <c r="N56" s="187">
        <v>18.89</v>
      </c>
      <c r="O56" s="187">
        <v>10.029999999999999</v>
      </c>
      <c r="P56" s="188">
        <v>1.0900000000000001</v>
      </c>
      <c r="Q56" s="189">
        <v>5.74</v>
      </c>
      <c r="R56" s="187">
        <v>4.74</v>
      </c>
      <c r="S56" s="187">
        <v>2.73</v>
      </c>
      <c r="T56" s="187">
        <v>12.79</v>
      </c>
      <c r="U56" s="187">
        <v>19.96</v>
      </c>
      <c r="V56" s="187">
        <v>10.82</v>
      </c>
      <c r="W56" s="187">
        <v>1.23</v>
      </c>
    </row>
    <row r="57" spans="1:23">
      <c r="A57" s="182">
        <v>2015</v>
      </c>
      <c r="B57" s="100" t="s">
        <v>427</v>
      </c>
      <c r="C57" s="187">
        <v>5.23</v>
      </c>
      <c r="D57" s="187">
        <v>4.9800000000000004</v>
      </c>
      <c r="E57" s="187">
        <v>3.38</v>
      </c>
      <c r="F57" s="187">
        <v>10.94</v>
      </c>
      <c r="G57" s="187">
        <v>18.82</v>
      </c>
      <c r="H57" s="187">
        <v>10.92</v>
      </c>
      <c r="I57" s="188">
        <v>1.46</v>
      </c>
      <c r="J57" s="189">
        <v>4.92</v>
      </c>
      <c r="K57" s="187">
        <v>4.34</v>
      </c>
      <c r="L57" s="187">
        <v>2.7</v>
      </c>
      <c r="M57" s="187">
        <v>10.41</v>
      </c>
      <c r="N57" s="187">
        <v>16.77</v>
      </c>
      <c r="O57" s="187">
        <v>9.34</v>
      </c>
      <c r="P57" s="188">
        <v>1.19</v>
      </c>
      <c r="Q57" s="189">
        <v>5.0599999999999996</v>
      </c>
      <c r="R57" s="187">
        <v>4.6500000000000004</v>
      </c>
      <c r="S57" s="187">
        <v>3.03</v>
      </c>
      <c r="T57" s="187">
        <v>10.65</v>
      </c>
      <c r="U57" s="187">
        <v>17.739999999999998</v>
      </c>
      <c r="V57" s="187">
        <v>10.09</v>
      </c>
      <c r="W57" s="187">
        <v>1.31</v>
      </c>
    </row>
    <row r="58" spans="1:23">
      <c r="A58" s="182">
        <v>2015</v>
      </c>
      <c r="B58" s="100" t="s">
        <v>428</v>
      </c>
      <c r="C58" s="187">
        <v>6.2</v>
      </c>
      <c r="D58" s="187">
        <v>5.6</v>
      </c>
      <c r="E58" s="187">
        <v>3.05</v>
      </c>
      <c r="F58" s="187">
        <v>13.81</v>
      </c>
      <c r="G58" s="187">
        <v>21.11</v>
      </c>
      <c r="H58" s="187">
        <v>9.5500000000000007</v>
      </c>
      <c r="I58" s="188">
        <v>1.1499999999999999</v>
      </c>
      <c r="J58" s="189">
        <v>5.53</v>
      </c>
      <c r="K58" s="187">
        <v>5.0199999999999996</v>
      </c>
      <c r="L58" s="187">
        <v>2.67</v>
      </c>
      <c r="M58" s="187">
        <v>13.28</v>
      </c>
      <c r="N58" s="187">
        <v>18.850000000000001</v>
      </c>
      <c r="O58" s="187">
        <v>8.17</v>
      </c>
      <c r="P58" s="188">
        <v>1</v>
      </c>
      <c r="Q58" s="189">
        <v>5.84</v>
      </c>
      <c r="R58" s="187">
        <v>5.29</v>
      </c>
      <c r="S58" s="187">
        <v>2.86</v>
      </c>
      <c r="T58" s="187">
        <v>13.53</v>
      </c>
      <c r="U58" s="187">
        <v>19.940000000000001</v>
      </c>
      <c r="V58" s="187">
        <v>8.84</v>
      </c>
      <c r="W58" s="187">
        <v>1.07</v>
      </c>
    </row>
    <row r="59" spans="1:23">
      <c r="A59" s="182">
        <v>2015</v>
      </c>
      <c r="B59" s="100" t="s">
        <v>429</v>
      </c>
      <c r="C59" s="187">
        <v>5.86</v>
      </c>
      <c r="D59" s="187">
        <v>5.34</v>
      </c>
      <c r="E59" s="187">
        <v>3.59</v>
      </c>
      <c r="F59" s="187">
        <v>13.2</v>
      </c>
      <c r="G59" s="187">
        <v>20.94</v>
      </c>
      <c r="H59" s="187">
        <v>12.81</v>
      </c>
      <c r="I59" s="188">
        <v>1.35</v>
      </c>
      <c r="J59" s="189">
        <v>5.5</v>
      </c>
      <c r="K59" s="187">
        <v>4.7699999999999996</v>
      </c>
      <c r="L59" s="187">
        <v>3.07</v>
      </c>
      <c r="M59" s="187">
        <v>12.36</v>
      </c>
      <c r="N59" s="187">
        <v>18.88</v>
      </c>
      <c r="O59" s="187">
        <v>11.22</v>
      </c>
      <c r="P59" s="188">
        <v>1.24</v>
      </c>
      <c r="Q59" s="189">
        <v>5.67</v>
      </c>
      <c r="R59" s="187">
        <v>5.04</v>
      </c>
      <c r="S59" s="187">
        <v>3.31</v>
      </c>
      <c r="T59" s="187">
        <v>12.74</v>
      </c>
      <c r="U59" s="187">
        <v>19.84</v>
      </c>
      <c r="V59" s="187">
        <v>11.97</v>
      </c>
      <c r="W59" s="187">
        <v>1.29</v>
      </c>
    </row>
    <row r="60" spans="1:23">
      <c r="A60" s="182">
        <v>2015</v>
      </c>
      <c r="B60" s="100" t="s">
        <v>430</v>
      </c>
      <c r="C60" s="187">
        <v>5.41</v>
      </c>
      <c r="D60" s="187">
        <v>4.72</v>
      </c>
      <c r="E60" s="187">
        <v>3.52</v>
      </c>
      <c r="F60" s="187">
        <v>11.55</v>
      </c>
      <c r="G60" s="187">
        <v>19.75</v>
      </c>
      <c r="H60" s="187">
        <v>11.36</v>
      </c>
      <c r="I60" s="188">
        <v>2.11</v>
      </c>
      <c r="J60" s="189">
        <v>5.07</v>
      </c>
      <c r="K60" s="187">
        <v>4.3899999999999997</v>
      </c>
      <c r="L60" s="187">
        <v>2.92</v>
      </c>
      <c r="M60" s="187">
        <v>11.06</v>
      </c>
      <c r="N60" s="187">
        <v>17.010000000000002</v>
      </c>
      <c r="O60" s="187">
        <v>9.7200000000000006</v>
      </c>
      <c r="P60" s="188">
        <v>1.71</v>
      </c>
      <c r="Q60" s="189">
        <v>5.24</v>
      </c>
      <c r="R60" s="187">
        <v>4.54</v>
      </c>
      <c r="S60" s="187">
        <v>3.2</v>
      </c>
      <c r="T60" s="187">
        <v>11.28</v>
      </c>
      <c r="U60" s="187">
        <v>18.29</v>
      </c>
      <c r="V60" s="187">
        <v>10.5</v>
      </c>
      <c r="W60" s="187">
        <v>1.89</v>
      </c>
    </row>
    <row r="61" spans="1:23">
      <c r="A61" s="182">
        <v>2015</v>
      </c>
      <c r="B61" s="100" t="s">
        <v>431</v>
      </c>
      <c r="C61" s="187">
        <v>6.59</v>
      </c>
      <c r="D61" s="187">
        <v>5.33</v>
      </c>
      <c r="E61" s="187">
        <v>3.08</v>
      </c>
      <c r="F61" s="187">
        <v>14.03</v>
      </c>
      <c r="G61" s="187">
        <v>21.81</v>
      </c>
      <c r="H61" s="187">
        <v>10.79</v>
      </c>
      <c r="I61" s="188">
        <v>1.25</v>
      </c>
      <c r="J61" s="189">
        <v>5.84</v>
      </c>
      <c r="K61" s="187">
        <v>4.84</v>
      </c>
      <c r="L61" s="187">
        <v>2.44</v>
      </c>
      <c r="M61" s="187">
        <v>13.48</v>
      </c>
      <c r="N61" s="187">
        <v>19.190000000000001</v>
      </c>
      <c r="O61" s="187">
        <v>9.16</v>
      </c>
      <c r="P61" s="188">
        <v>0.93</v>
      </c>
      <c r="Q61" s="189">
        <v>6.18</v>
      </c>
      <c r="R61" s="187">
        <v>5.07</v>
      </c>
      <c r="S61" s="187">
        <v>2.74</v>
      </c>
      <c r="T61" s="187">
        <v>13.73</v>
      </c>
      <c r="U61" s="187">
        <v>20.440000000000001</v>
      </c>
      <c r="V61" s="187">
        <v>9.94</v>
      </c>
      <c r="W61" s="187">
        <v>1.08</v>
      </c>
    </row>
    <row r="62" spans="1:23">
      <c r="A62" s="182">
        <v>2015</v>
      </c>
      <c r="B62" s="100" t="s">
        <v>432</v>
      </c>
      <c r="C62" s="187">
        <v>6.07</v>
      </c>
      <c r="D62" s="187">
        <v>5.31</v>
      </c>
      <c r="E62" s="187">
        <v>3.48</v>
      </c>
      <c r="F62" s="187">
        <v>13.55</v>
      </c>
      <c r="G62" s="187">
        <v>20.63</v>
      </c>
      <c r="H62" s="187">
        <v>12.25</v>
      </c>
      <c r="I62" s="188">
        <v>1.25</v>
      </c>
      <c r="J62" s="189">
        <v>5.78</v>
      </c>
      <c r="K62" s="187">
        <v>4.79</v>
      </c>
      <c r="L62" s="187">
        <v>3.1</v>
      </c>
      <c r="M62" s="187">
        <v>13.01</v>
      </c>
      <c r="N62" s="187">
        <v>18.57</v>
      </c>
      <c r="O62" s="187">
        <v>10.39</v>
      </c>
      <c r="P62" s="188">
        <v>1.04</v>
      </c>
      <c r="Q62" s="189">
        <v>5.91</v>
      </c>
      <c r="R62" s="187">
        <v>5.0199999999999996</v>
      </c>
      <c r="S62" s="187">
        <v>3.27</v>
      </c>
      <c r="T62" s="187">
        <v>13.26</v>
      </c>
      <c r="U62" s="187">
        <v>19.53</v>
      </c>
      <c r="V62" s="187">
        <v>11.25</v>
      </c>
      <c r="W62" s="187">
        <v>1.1299999999999999</v>
      </c>
    </row>
    <row r="63" spans="1:23">
      <c r="A63" s="182">
        <v>2015</v>
      </c>
      <c r="B63" s="100" t="s">
        <v>433</v>
      </c>
      <c r="C63" s="187">
        <v>5.48</v>
      </c>
      <c r="D63" s="187">
        <v>4.55</v>
      </c>
      <c r="E63" s="187">
        <v>2.94</v>
      </c>
      <c r="F63" s="187">
        <v>11.15</v>
      </c>
      <c r="G63" s="187">
        <v>16.899999999999999</v>
      </c>
      <c r="H63" s="187">
        <v>10.83</v>
      </c>
      <c r="I63" s="188">
        <v>1.21</v>
      </c>
      <c r="J63" s="189">
        <v>5.1100000000000003</v>
      </c>
      <c r="K63" s="187">
        <v>4.07</v>
      </c>
      <c r="L63" s="187">
        <v>2.65</v>
      </c>
      <c r="M63" s="187">
        <v>10.78</v>
      </c>
      <c r="N63" s="187">
        <v>15.29</v>
      </c>
      <c r="O63" s="187">
        <v>9.0399999999999991</v>
      </c>
      <c r="P63" s="188">
        <v>0.93</v>
      </c>
      <c r="Q63" s="189">
        <v>5.28</v>
      </c>
      <c r="R63" s="187">
        <v>4.3</v>
      </c>
      <c r="S63" s="187">
        <v>2.79</v>
      </c>
      <c r="T63" s="187">
        <v>10.95</v>
      </c>
      <c r="U63" s="187">
        <v>16.059999999999999</v>
      </c>
      <c r="V63" s="187">
        <v>9.89</v>
      </c>
      <c r="W63" s="187">
        <v>1.06</v>
      </c>
    </row>
    <row r="64" spans="1:23">
      <c r="A64" s="182">
        <v>2015</v>
      </c>
      <c r="B64" s="100" t="s">
        <v>1069</v>
      </c>
      <c r="C64" s="187">
        <v>5.37</v>
      </c>
      <c r="D64" s="187">
        <v>4.7699999999999996</v>
      </c>
      <c r="E64" s="187">
        <v>3.33</v>
      </c>
      <c r="F64" s="187">
        <v>11.02</v>
      </c>
      <c r="G64" s="187">
        <v>18.170000000000002</v>
      </c>
      <c r="H64" s="187">
        <v>11.4</v>
      </c>
      <c r="I64" s="188">
        <v>1.71</v>
      </c>
      <c r="J64" s="189">
        <v>5.14</v>
      </c>
      <c r="K64" s="187">
        <v>4.3</v>
      </c>
      <c r="L64" s="187">
        <v>2.88</v>
      </c>
      <c r="M64" s="187">
        <v>10.62</v>
      </c>
      <c r="N64" s="187">
        <v>16.21</v>
      </c>
      <c r="O64" s="187">
        <v>9.75</v>
      </c>
      <c r="P64" s="188">
        <v>1.35</v>
      </c>
      <c r="Q64" s="189">
        <v>5.25</v>
      </c>
      <c r="R64" s="187">
        <v>4.5199999999999996</v>
      </c>
      <c r="S64" s="187">
        <v>3.09</v>
      </c>
      <c r="T64" s="187">
        <v>10.79</v>
      </c>
      <c r="U64" s="187">
        <v>17.13</v>
      </c>
      <c r="V64" s="187">
        <v>10.52</v>
      </c>
      <c r="W64" s="187">
        <v>1.52</v>
      </c>
    </row>
    <row r="65" spans="1:23">
      <c r="A65" s="182">
        <v>2015</v>
      </c>
      <c r="B65" s="100" t="s">
        <v>435</v>
      </c>
      <c r="C65" s="187">
        <v>4.66</v>
      </c>
      <c r="D65" s="187">
        <v>5.07</v>
      </c>
      <c r="E65" s="187">
        <v>3.51</v>
      </c>
      <c r="F65" s="187">
        <v>10.41</v>
      </c>
      <c r="G65" s="187">
        <v>19.489999999999998</v>
      </c>
      <c r="H65" s="187">
        <v>12.02</v>
      </c>
      <c r="I65" s="188">
        <v>1.47</v>
      </c>
      <c r="J65" s="189">
        <v>4.3600000000000003</v>
      </c>
      <c r="K65" s="187">
        <v>4.67</v>
      </c>
      <c r="L65" s="187">
        <v>3.06</v>
      </c>
      <c r="M65" s="187">
        <v>10.050000000000001</v>
      </c>
      <c r="N65" s="187">
        <v>17.66</v>
      </c>
      <c r="O65" s="187">
        <v>10.220000000000001</v>
      </c>
      <c r="P65" s="188">
        <v>1.23</v>
      </c>
      <c r="Q65" s="189">
        <v>4.49</v>
      </c>
      <c r="R65" s="187">
        <v>4.8600000000000003</v>
      </c>
      <c r="S65" s="187">
        <v>3.28</v>
      </c>
      <c r="T65" s="187">
        <v>10.220000000000001</v>
      </c>
      <c r="U65" s="187">
        <v>18.53</v>
      </c>
      <c r="V65" s="187">
        <v>11.07</v>
      </c>
      <c r="W65" s="187">
        <v>1.34</v>
      </c>
    </row>
    <row r="66" spans="1:23">
      <c r="A66" s="182">
        <v>2015</v>
      </c>
      <c r="B66" s="100" t="s">
        <v>436</v>
      </c>
      <c r="C66" s="187">
        <v>4.53</v>
      </c>
      <c r="D66" s="187">
        <v>4.75</v>
      </c>
      <c r="E66" s="187">
        <v>2.88</v>
      </c>
      <c r="F66" s="187">
        <v>10.52</v>
      </c>
      <c r="G66" s="187">
        <v>18.53</v>
      </c>
      <c r="H66" s="187">
        <v>13.05</v>
      </c>
      <c r="I66" s="188">
        <v>2.16</v>
      </c>
      <c r="J66" s="189">
        <v>4.33</v>
      </c>
      <c r="K66" s="187">
        <v>4.32</v>
      </c>
      <c r="L66" s="187">
        <v>2.57</v>
      </c>
      <c r="M66" s="187">
        <v>10.37</v>
      </c>
      <c r="N66" s="187">
        <v>16.690000000000001</v>
      </c>
      <c r="O66" s="187">
        <v>11.32</v>
      </c>
      <c r="P66" s="188">
        <v>1.99</v>
      </c>
      <c r="Q66" s="189">
        <v>4.42</v>
      </c>
      <c r="R66" s="187">
        <v>4.5199999999999996</v>
      </c>
      <c r="S66" s="187">
        <v>2.72</v>
      </c>
      <c r="T66" s="187">
        <v>10.43</v>
      </c>
      <c r="U66" s="187">
        <v>17.55</v>
      </c>
      <c r="V66" s="187">
        <v>12.14</v>
      </c>
      <c r="W66" s="187">
        <v>2.0699999999999998</v>
      </c>
    </row>
    <row r="67" spans="1:23">
      <c r="A67" s="182">
        <v>2015</v>
      </c>
      <c r="B67" s="100" t="s">
        <v>437</v>
      </c>
      <c r="C67" s="187">
        <v>5.08</v>
      </c>
      <c r="D67" s="187">
        <v>4.4000000000000004</v>
      </c>
      <c r="E67" s="187">
        <v>3.18</v>
      </c>
      <c r="F67" s="187">
        <v>11.34</v>
      </c>
      <c r="G67" s="187">
        <v>18.309999999999999</v>
      </c>
      <c r="H67" s="187">
        <v>13.29</v>
      </c>
      <c r="I67" s="188">
        <v>2.5</v>
      </c>
      <c r="J67" s="189">
        <v>4.79</v>
      </c>
      <c r="K67" s="187">
        <v>4.12</v>
      </c>
      <c r="L67" s="187">
        <v>2.63</v>
      </c>
      <c r="M67" s="187">
        <v>10.92</v>
      </c>
      <c r="N67" s="187">
        <v>16.97</v>
      </c>
      <c r="O67" s="187">
        <v>11.75</v>
      </c>
      <c r="P67" s="188">
        <v>2.0699999999999998</v>
      </c>
      <c r="Q67" s="189">
        <v>4.92</v>
      </c>
      <c r="R67" s="187">
        <v>4.25</v>
      </c>
      <c r="S67" s="187">
        <v>2.89</v>
      </c>
      <c r="T67" s="187">
        <v>11.11</v>
      </c>
      <c r="U67" s="187">
        <v>17.59</v>
      </c>
      <c r="V67" s="187">
        <v>12.47</v>
      </c>
      <c r="W67" s="187">
        <v>2.27</v>
      </c>
    </row>
    <row r="68" spans="1:23">
      <c r="A68" s="182">
        <v>2015</v>
      </c>
      <c r="B68" s="100" t="s">
        <v>438</v>
      </c>
      <c r="C68" s="187">
        <v>5.73</v>
      </c>
      <c r="D68" s="187">
        <v>4.68</v>
      </c>
      <c r="E68" s="187">
        <v>2.95</v>
      </c>
      <c r="F68" s="187">
        <v>11.58</v>
      </c>
      <c r="G68" s="187">
        <v>19.37</v>
      </c>
      <c r="H68" s="187">
        <v>11.69</v>
      </c>
      <c r="I68" s="188">
        <v>1.81</v>
      </c>
      <c r="J68" s="189">
        <v>5.24</v>
      </c>
      <c r="K68" s="187">
        <v>3.87</v>
      </c>
      <c r="L68" s="187">
        <v>2.23</v>
      </c>
      <c r="M68" s="187">
        <v>10.89</v>
      </c>
      <c r="N68" s="187">
        <v>16.78</v>
      </c>
      <c r="O68" s="187">
        <v>9.84</v>
      </c>
      <c r="P68" s="188">
        <v>1.48</v>
      </c>
      <c r="Q68" s="189">
        <v>5.47</v>
      </c>
      <c r="R68" s="187">
        <v>4.25</v>
      </c>
      <c r="S68" s="187">
        <v>2.57</v>
      </c>
      <c r="T68" s="187">
        <v>11.21</v>
      </c>
      <c r="U68" s="187">
        <v>18.010000000000002</v>
      </c>
      <c r="V68" s="187">
        <v>10.71</v>
      </c>
      <c r="W68" s="187">
        <v>1.63</v>
      </c>
    </row>
    <row r="69" spans="1:23">
      <c r="A69" s="182">
        <v>2015</v>
      </c>
      <c r="B69" s="100" t="s">
        <v>439</v>
      </c>
      <c r="C69" s="187">
        <v>5.44</v>
      </c>
      <c r="D69" s="187">
        <v>5.36</v>
      </c>
      <c r="E69" s="187">
        <v>3.21</v>
      </c>
      <c r="F69" s="187">
        <v>12.81</v>
      </c>
      <c r="G69" s="187">
        <v>22.53</v>
      </c>
      <c r="H69" s="187">
        <v>11.91</v>
      </c>
      <c r="I69" s="188">
        <v>1.55</v>
      </c>
      <c r="J69" s="189">
        <v>4.8</v>
      </c>
      <c r="K69" s="187">
        <v>4.58</v>
      </c>
      <c r="L69" s="187">
        <v>2.59</v>
      </c>
      <c r="M69" s="187">
        <v>12.36</v>
      </c>
      <c r="N69" s="187">
        <v>20.49</v>
      </c>
      <c r="O69" s="187">
        <v>10.119999999999999</v>
      </c>
      <c r="P69" s="188">
        <v>1.24</v>
      </c>
      <c r="Q69" s="189">
        <v>5.0999999999999996</v>
      </c>
      <c r="R69" s="187">
        <v>4.9400000000000004</v>
      </c>
      <c r="S69" s="187">
        <v>2.88</v>
      </c>
      <c r="T69" s="187">
        <v>12.56</v>
      </c>
      <c r="U69" s="187">
        <v>21.44</v>
      </c>
      <c r="V69" s="187">
        <v>10.96</v>
      </c>
      <c r="W69" s="187">
        <v>1.38</v>
      </c>
    </row>
    <row r="70" spans="1:23">
      <c r="A70" s="182">
        <v>2015</v>
      </c>
      <c r="B70" s="100" t="s">
        <v>440</v>
      </c>
      <c r="C70" s="187">
        <v>6.92</v>
      </c>
      <c r="D70" s="187">
        <v>5.55</v>
      </c>
      <c r="E70" s="187">
        <v>2.69</v>
      </c>
      <c r="F70" s="187">
        <v>13.1</v>
      </c>
      <c r="G70" s="187">
        <v>21.5</v>
      </c>
      <c r="H70" s="187">
        <v>11.56</v>
      </c>
      <c r="I70" s="188">
        <v>1.73</v>
      </c>
      <c r="J70" s="189">
        <v>6.54</v>
      </c>
      <c r="K70" s="187">
        <v>4.84</v>
      </c>
      <c r="L70" s="187">
        <v>2.11</v>
      </c>
      <c r="M70" s="187">
        <v>12.45</v>
      </c>
      <c r="N70" s="187">
        <v>18.66</v>
      </c>
      <c r="O70" s="187">
        <v>9.7200000000000006</v>
      </c>
      <c r="P70" s="188">
        <v>1.36</v>
      </c>
      <c r="Q70" s="189">
        <v>6.71</v>
      </c>
      <c r="R70" s="187">
        <v>5.18</v>
      </c>
      <c r="S70" s="187">
        <v>2.38</v>
      </c>
      <c r="T70" s="187">
        <v>12.75</v>
      </c>
      <c r="U70" s="187">
        <v>20</v>
      </c>
      <c r="V70" s="187">
        <v>10.59</v>
      </c>
      <c r="W70" s="187">
        <v>1.53</v>
      </c>
    </row>
    <row r="71" spans="1:23">
      <c r="A71" s="182">
        <v>2015</v>
      </c>
      <c r="B71" s="100" t="s">
        <v>441</v>
      </c>
      <c r="C71" s="187">
        <v>6.86</v>
      </c>
      <c r="D71" s="187">
        <v>6.01</v>
      </c>
      <c r="E71" s="187">
        <v>4.13</v>
      </c>
      <c r="F71" s="187">
        <v>12.92</v>
      </c>
      <c r="G71" s="187">
        <v>20.37</v>
      </c>
      <c r="H71" s="187">
        <v>12.15</v>
      </c>
      <c r="I71" s="188">
        <v>1.84</v>
      </c>
      <c r="J71" s="189">
        <v>6.21</v>
      </c>
      <c r="K71" s="187">
        <v>4.97</v>
      </c>
      <c r="L71" s="187">
        <v>3.36</v>
      </c>
      <c r="M71" s="187">
        <v>12.14</v>
      </c>
      <c r="N71" s="187">
        <v>17.420000000000002</v>
      </c>
      <c r="O71" s="187">
        <v>10.33</v>
      </c>
      <c r="P71" s="188">
        <v>1.56</v>
      </c>
      <c r="Q71" s="189">
        <v>6.51</v>
      </c>
      <c r="R71" s="187">
        <v>5.47</v>
      </c>
      <c r="S71" s="187">
        <v>3.72</v>
      </c>
      <c r="T71" s="187">
        <v>12.49</v>
      </c>
      <c r="U71" s="187">
        <v>18.829999999999998</v>
      </c>
      <c r="V71" s="187">
        <v>11.19</v>
      </c>
      <c r="W71" s="187">
        <v>1.69</v>
      </c>
    </row>
    <row r="72" spans="1:23">
      <c r="A72" s="182">
        <v>2015</v>
      </c>
      <c r="B72" s="100" t="s">
        <v>442</v>
      </c>
      <c r="C72" s="187">
        <v>6.73</v>
      </c>
      <c r="D72" s="187">
        <v>6.31</v>
      </c>
      <c r="E72" s="187">
        <v>2.91</v>
      </c>
      <c r="F72" s="187">
        <v>14.09</v>
      </c>
      <c r="G72" s="187">
        <v>21.85</v>
      </c>
      <c r="H72" s="187">
        <v>11.67</v>
      </c>
      <c r="I72" s="188">
        <v>0.87</v>
      </c>
      <c r="J72" s="189">
        <v>5.81</v>
      </c>
      <c r="K72" s="187">
        <v>5.0999999999999996</v>
      </c>
      <c r="L72" s="187">
        <v>2.11</v>
      </c>
      <c r="M72" s="187">
        <v>12.41</v>
      </c>
      <c r="N72" s="187">
        <v>18.239999999999998</v>
      </c>
      <c r="O72" s="187">
        <v>9.52</v>
      </c>
      <c r="P72" s="188">
        <v>0.67</v>
      </c>
      <c r="Q72" s="189">
        <v>6.24</v>
      </c>
      <c r="R72" s="187">
        <v>5.67</v>
      </c>
      <c r="S72" s="187">
        <v>2.48</v>
      </c>
      <c r="T72" s="187">
        <v>13.21</v>
      </c>
      <c r="U72" s="187">
        <v>19.97</v>
      </c>
      <c r="V72" s="187">
        <v>10.55</v>
      </c>
      <c r="W72" s="187">
        <v>0.76</v>
      </c>
    </row>
    <row r="73" spans="1:23">
      <c r="A73" s="182">
        <v>2015</v>
      </c>
      <c r="B73" s="100" t="s">
        <v>443</v>
      </c>
      <c r="C73" s="187">
        <v>6.14</v>
      </c>
      <c r="D73" s="187">
        <v>5.95</v>
      </c>
      <c r="E73" s="187">
        <v>3.84</v>
      </c>
      <c r="F73" s="187">
        <v>12.62</v>
      </c>
      <c r="G73" s="187">
        <v>22.16</v>
      </c>
      <c r="H73" s="187">
        <v>15.09</v>
      </c>
      <c r="I73" s="188">
        <v>1.96</v>
      </c>
      <c r="J73" s="189">
        <v>5.42</v>
      </c>
      <c r="K73" s="187">
        <v>5.0599999999999996</v>
      </c>
      <c r="L73" s="187">
        <v>3.01</v>
      </c>
      <c r="M73" s="187">
        <v>12.02</v>
      </c>
      <c r="N73" s="187">
        <v>19.559999999999999</v>
      </c>
      <c r="O73" s="187">
        <v>12.57</v>
      </c>
      <c r="P73" s="188">
        <v>1.63</v>
      </c>
      <c r="Q73" s="189">
        <v>5.76</v>
      </c>
      <c r="R73" s="187">
        <v>5.48</v>
      </c>
      <c r="S73" s="187">
        <v>3.41</v>
      </c>
      <c r="T73" s="187">
        <v>12.29</v>
      </c>
      <c r="U73" s="187">
        <v>20.79</v>
      </c>
      <c r="V73" s="187">
        <v>13.76</v>
      </c>
      <c r="W73" s="187">
        <v>1.79</v>
      </c>
    </row>
    <row r="74" spans="1:23">
      <c r="A74" s="191">
        <v>2015</v>
      </c>
      <c r="B74" s="100" t="s">
        <v>271</v>
      </c>
      <c r="C74" s="187">
        <v>5.63</v>
      </c>
      <c r="D74" s="187">
        <v>5</v>
      </c>
      <c r="E74" s="187">
        <v>3.29</v>
      </c>
      <c r="F74" s="187">
        <v>12.24</v>
      </c>
      <c r="G74" s="187">
        <v>19.46</v>
      </c>
      <c r="H74" s="187">
        <v>11.93</v>
      </c>
      <c r="I74" s="188">
        <v>1.59</v>
      </c>
      <c r="J74" s="189">
        <v>5.34</v>
      </c>
      <c r="K74" s="187">
        <v>4.4800000000000004</v>
      </c>
      <c r="L74" s="187">
        <v>2.82</v>
      </c>
      <c r="M74" s="187">
        <v>11.75</v>
      </c>
      <c r="N74" s="187">
        <v>17.34</v>
      </c>
      <c r="O74" s="187">
        <v>10.19</v>
      </c>
      <c r="P74" s="188">
        <v>1.31</v>
      </c>
      <c r="Q74" s="189">
        <v>5.47</v>
      </c>
      <c r="R74" s="187">
        <v>4.72</v>
      </c>
      <c r="S74" s="187">
        <v>3.04</v>
      </c>
      <c r="T74" s="187">
        <v>11.97</v>
      </c>
      <c r="U74" s="187">
        <v>18.32</v>
      </c>
      <c r="V74" s="187">
        <v>11</v>
      </c>
      <c r="W74" s="187">
        <v>1.44</v>
      </c>
    </row>
    <row r="75" spans="1:23">
      <c r="A75" s="182">
        <v>2024</v>
      </c>
      <c r="B75" s="97" t="s">
        <v>423</v>
      </c>
      <c r="C75" s="193">
        <v>3.75</v>
      </c>
      <c r="D75" s="193">
        <v>3.44</v>
      </c>
      <c r="E75" s="193">
        <v>2.88</v>
      </c>
      <c r="F75" s="193">
        <v>9.82</v>
      </c>
      <c r="G75" s="193">
        <v>15.13</v>
      </c>
      <c r="H75" s="193">
        <v>9.65</v>
      </c>
      <c r="I75" s="194">
        <v>0.68</v>
      </c>
      <c r="J75" s="195">
        <v>3.88</v>
      </c>
      <c r="K75" s="193">
        <v>3.25</v>
      </c>
      <c r="L75" s="193">
        <v>2.56</v>
      </c>
      <c r="M75" s="193">
        <v>9.73</v>
      </c>
      <c r="N75" s="193">
        <v>13.37</v>
      </c>
      <c r="O75" s="193">
        <v>8.15</v>
      </c>
      <c r="P75" s="194">
        <v>0.54</v>
      </c>
      <c r="Q75" s="195">
        <v>3.82</v>
      </c>
      <c r="R75" s="193">
        <v>3.33</v>
      </c>
      <c r="S75" s="193">
        <v>2.7</v>
      </c>
      <c r="T75" s="193">
        <v>9.77</v>
      </c>
      <c r="U75" s="193">
        <v>14.17</v>
      </c>
      <c r="V75" s="193">
        <v>8.83</v>
      </c>
      <c r="W75" s="193">
        <v>0.61</v>
      </c>
    </row>
    <row r="76" spans="1:23">
      <c r="A76" s="182">
        <v>2024</v>
      </c>
      <c r="B76" s="100" t="s">
        <v>424</v>
      </c>
      <c r="C76" s="187">
        <v>3.72</v>
      </c>
      <c r="D76" s="187">
        <v>3.39</v>
      </c>
      <c r="E76" s="187">
        <v>2.79</v>
      </c>
      <c r="F76" s="187">
        <v>9.74</v>
      </c>
      <c r="G76" s="187">
        <v>16.13</v>
      </c>
      <c r="H76" s="187">
        <v>10.5</v>
      </c>
      <c r="I76" s="188">
        <v>0.76</v>
      </c>
      <c r="J76" s="189">
        <v>3.61</v>
      </c>
      <c r="K76" s="187">
        <v>3.13</v>
      </c>
      <c r="L76" s="187">
        <v>2.2599999999999998</v>
      </c>
      <c r="M76" s="187">
        <v>9.6</v>
      </c>
      <c r="N76" s="187">
        <v>14.29</v>
      </c>
      <c r="O76" s="187">
        <v>8.74</v>
      </c>
      <c r="P76" s="188">
        <v>0.57999999999999996</v>
      </c>
      <c r="Q76" s="189">
        <v>3.66</v>
      </c>
      <c r="R76" s="187">
        <v>3.25</v>
      </c>
      <c r="S76" s="187">
        <v>2.5</v>
      </c>
      <c r="T76" s="187">
        <v>9.66</v>
      </c>
      <c r="U76" s="187">
        <v>15.14</v>
      </c>
      <c r="V76" s="187">
        <v>9.56</v>
      </c>
      <c r="W76" s="187">
        <v>0.66</v>
      </c>
    </row>
    <row r="77" spans="1:23">
      <c r="A77" s="182">
        <v>2024</v>
      </c>
      <c r="B77" s="100" t="s">
        <v>425</v>
      </c>
      <c r="C77" s="187">
        <v>2.61</v>
      </c>
      <c r="D77" s="187">
        <v>3.27</v>
      </c>
      <c r="E77" s="187">
        <v>3.07</v>
      </c>
      <c r="F77" s="187">
        <v>8.11</v>
      </c>
      <c r="G77" s="187">
        <v>15.77</v>
      </c>
      <c r="H77" s="187">
        <v>10.61</v>
      </c>
      <c r="I77" s="188">
        <v>0.85</v>
      </c>
      <c r="J77" s="189">
        <v>2.52</v>
      </c>
      <c r="K77" s="187">
        <v>3.18</v>
      </c>
      <c r="L77" s="187">
        <v>2.68</v>
      </c>
      <c r="M77" s="187">
        <v>8.01</v>
      </c>
      <c r="N77" s="187">
        <v>14.07</v>
      </c>
      <c r="O77" s="187">
        <v>8.8800000000000008</v>
      </c>
      <c r="P77" s="188">
        <v>0.76</v>
      </c>
      <c r="Q77" s="189">
        <v>2.56</v>
      </c>
      <c r="R77" s="187">
        <v>3.22</v>
      </c>
      <c r="S77" s="187">
        <v>2.86</v>
      </c>
      <c r="T77" s="187">
        <v>8.06</v>
      </c>
      <c r="U77" s="187">
        <v>14.86</v>
      </c>
      <c r="V77" s="187">
        <v>9.69</v>
      </c>
      <c r="W77" s="187">
        <v>0.8</v>
      </c>
    </row>
    <row r="78" spans="1:23">
      <c r="A78" s="182">
        <v>2024</v>
      </c>
      <c r="B78" s="100" t="s">
        <v>426</v>
      </c>
      <c r="C78" s="187">
        <v>3.81</v>
      </c>
      <c r="D78" s="187">
        <v>3.66</v>
      </c>
      <c r="E78" s="187">
        <v>2.96</v>
      </c>
      <c r="F78" s="187">
        <v>9.42</v>
      </c>
      <c r="G78" s="187">
        <v>17.239999999999998</v>
      </c>
      <c r="H78" s="187">
        <v>10.57</v>
      </c>
      <c r="I78" s="188">
        <v>0.59</v>
      </c>
      <c r="J78" s="189">
        <v>3.59</v>
      </c>
      <c r="K78" s="187">
        <v>3.3</v>
      </c>
      <c r="L78" s="187">
        <v>2.54</v>
      </c>
      <c r="M78" s="187">
        <v>9.34</v>
      </c>
      <c r="N78" s="187">
        <v>15.5</v>
      </c>
      <c r="O78" s="187">
        <v>8.73</v>
      </c>
      <c r="P78" s="188">
        <v>0.49</v>
      </c>
      <c r="Q78" s="189">
        <v>3.69</v>
      </c>
      <c r="R78" s="187">
        <v>3.46</v>
      </c>
      <c r="S78" s="187">
        <v>2.74</v>
      </c>
      <c r="T78" s="187">
        <v>9.3699999999999992</v>
      </c>
      <c r="U78" s="187">
        <v>16.309999999999999</v>
      </c>
      <c r="V78" s="187">
        <v>9.58</v>
      </c>
      <c r="W78" s="187">
        <v>0.54</v>
      </c>
    </row>
    <row r="79" spans="1:23">
      <c r="A79" s="182">
        <v>2024</v>
      </c>
      <c r="B79" s="100" t="s">
        <v>427</v>
      </c>
      <c r="C79" s="187">
        <v>3.17</v>
      </c>
      <c r="D79" s="187">
        <v>3.74</v>
      </c>
      <c r="E79" s="187">
        <v>3.06</v>
      </c>
      <c r="F79" s="187">
        <v>8.69</v>
      </c>
      <c r="G79" s="187">
        <v>16.93</v>
      </c>
      <c r="H79" s="187">
        <v>9.3699999999999992</v>
      </c>
      <c r="I79" s="188">
        <v>0.52</v>
      </c>
      <c r="J79" s="189">
        <v>3.15</v>
      </c>
      <c r="K79" s="187">
        <v>3.39</v>
      </c>
      <c r="L79" s="187">
        <v>2.67</v>
      </c>
      <c r="M79" s="187">
        <v>8.4499999999999993</v>
      </c>
      <c r="N79" s="187">
        <v>14.71</v>
      </c>
      <c r="O79" s="187">
        <v>7.8</v>
      </c>
      <c r="P79" s="188">
        <v>0.4</v>
      </c>
      <c r="Q79" s="189">
        <v>3.15</v>
      </c>
      <c r="R79" s="187">
        <v>3.55</v>
      </c>
      <c r="S79" s="187">
        <v>2.86</v>
      </c>
      <c r="T79" s="187">
        <v>8.56</v>
      </c>
      <c r="U79" s="187">
        <v>15.77</v>
      </c>
      <c r="V79" s="187">
        <v>8.56</v>
      </c>
      <c r="W79" s="187">
        <v>0.46</v>
      </c>
    </row>
    <row r="80" spans="1:23">
      <c r="A80" s="182">
        <v>2024</v>
      </c>
      <c r="B80" s="100" t="s">
        <v>428</v>
      </c>
      <c r="C80" s="187">
        <v>3.8</v>
      </c>
      <c r="D80" s="187">
        <v>4.1500000000000004</v>
      </c>
      <c r="E80" s="187">
        <v>3.28</v>
      </c>
      <c r="F80" s="187">
        <v>10.43</v>
      </c>
      <c r="G80" s="187">
        <v>17.21</v>
      </c>
      <c r="H80" s="187">
        <v>9.36</v>
      </c>
      <c r="I80" s="188">
        <v>0.5</v>
      </c>
      <c r="J80" s="189">
        <v>3.67</v>
      </c>
      <c r="K80" s="187">
        <v>3.67</v>
      </c>
      <c r="L80" s="187">
        <v>2.73</v>
      </c>
      <c r="M80" s="187">
        <v>9.8699999999999992</v>
      </c>
      <c r="N80" s="187">
        <v>15.01</v>
      </c>
      <c r="O80" s="187">
        <v>8.14</v>
      </c>
      <c r="P80" s="188">
        <v>0.44</v>
      </c>
      <c r="Q80" s="189">
        <v>3.73</v>
      </c>
      <c r="R80" s="187">
        <v>3.89</v>
      </c>
      <c r="S80" s="187">
        <v>2.99</v>
      </c>
      <c r="T80" s="187">
        <v>10.14</v>
      </c>
      <c r="U80" s="187">
        <v>16.059999999999999</v>
      </c>
      <c r="V80" s="187">
        <v>8.73</v>
      </c>
      <c r="W80" s="187">
        <v>0.47</v>
      </c>
    </row>
    <row r="81" spans="1:23">
      <c r="A81" s="182">
        <v>2024</v>
      </c>
      <c r="B81" s="100" t="s">
        <v>429</v>
      </c>
      <c r="C81" s="187">
        <v>3.9</v>
      </c>
      <c r="D81" s="187">
        <v>4.17</v>
      </c>
      <c r="E81" s="187">
        <v>3.37</v>
      </c>
      <c r="F81" s="187">
        <v>10.76</v>
      </c>
      <c r="G81" s="187">
        <v>18.940000000000001</v>
      </c>
      <c r="H81" s="187">
        <v>11.84</v>
      </c>
      <c r="I81" s="188">
        <v>0.49</v>
      </c>
      <c r="J81" s="189">
        <v>3.75</v>
      </c>
      <c r="K81" s="187">
        <v>3.71</v>
      </c>
      <c r="L81" s="187">
        <v>2.73</v>
      </c>
      <c r="M81" s="187">
        <v>10.39</v>
      </c>
      <c r="N81" s="187">
        <v>16.84</v>
      </c>
      <c r="O81" s="187">
        <v>10.33</v>
      </c>
      <c r="P81" s="188">
        <v>0.35</v>
      </c>
      <c r="Q81" s="189">
        <v>3.82</v>
      </c>
      <c r="R81" s="187">
        <v>3.93</v>
      </c>
      <c r="S81" s="187">
        <v>3.03</v>
      </c>
      <c r="T81" s="187">
        <v>10.56</v>
      </c>
      <c r="U81" s="187">
        <v>17.82</v>
      </c>
      <c r="V81" s="187">
        <v>11.03</v>
      </c>
      <c r="W81" s="187">
        <v>0.42</v>
      </c>
    </row>
    <row r="82" spans="1:23">
      <c r="A82" s="182">
        <v>2024</v>
      </c>
      <c r="B82" s="100" t="s">
        <v>430</v>
      </c>
      <c r="C82" s="187">
        <v>3.85</v>
      </c>
      <c r="D82" s="187">
        <v>3.69</v>
      </c>
      <c r="E82" s="187">
        <v>2.79</v>
      </c>
      <c r="F82" s="187">
        <v>9.9</v>
      </c>
      <c r="G82" s="187">
        <v>17.03</v>
      </c>
      <c r="H82" s="187">
        <v>10.7</v>
      </c>
      <c r="I82" s="188">
        <v>0.99</v>
      </c>
      <c r="J82" s="189">
        <v>3.55</v>
      </c>
      <c r="K82" s="187">
        <v>3.09</v>
      </c>
      <c r="L82" s="187">
        <v>2.0499999999999998</v>
      </c>
      <c r="M82" s="187">
        <v>8.7100000000000009</v>
      </c>
      <c r="N82" s="187">
        <v>14.65</v>
      </c>
      <c r="O82" s="187">
        <v>9.68</v>
      </c>
      <c r="P82" s="188">
        <v>0.81</v>
      </c>
      <c r="Q82" s="189">
        <v>3.68</v>
      </c>
      <c r="R82" s="187">
        <v>3.36</v>
      </c>
      <c r="S82" s="187">
        <v>2.38</v>
      </c>
      <c r="T82" s="187">
        <v>9.24</v>
      </c>
      <c r="U82" s="187">
        <v>15.74</v>
      </c>
      <c r="V82" s="187">
        <v>10.15</v>
      </c>
      <c r="W82" s="187">
        <v>0.9</v>
      </c>
    </row>
    <row r="83" spans="1:23">
      <c r="A83" s="182">
        <v>2024</v>
      </c>
      <c r="B83" s="100" t="s">
        <v>431</v>
      </c>
      <c r="C83" s="187">
        <v>4.58</v>
      </c>
      <c r="D83" s="187">
        <v>4.01</v>
      </c>
      <c r="E83" s="187">
        <v>3.2</v>
      </c>
      <c r="F83" s="187">
        <v>11.38</v>
      </c>
      <c r="G83" s="187">
        <v>19.16</v>
      </c>
      <c r="H83" s="187">
        <v>9.86</v>
      </c>
      <c r="I83" s="188">
        <v>0.47</v>
      </c>
      <c r="J83" s="189">
        <v>4.12</v>
      </c>
      <c r="K83" s="187">
        <v>3.49</v>
      </c>
      <c r="L83" s="187">
        <v>2.57</v>
      </c>
      <c r="M83" s="187">
        <v>10.76</v>
      </c>
      <c r="N83" s="187">
        <v>16.73</v>
      </c>
      <c r="O83" s="187">
        <v>8.1199999999999992</v>
      </c>
      <c r="P83" s="188">
        <v>0.46</v>
      </c>
      <c r="Q83" s="189">
        <v>4.33</v>
      </c>
      <c r="R83" s="187">
        <v>3.73</v>
      </c>
      <c r="S83" s="187">
        <v>2.87</v>
      </c>
      <c r="T83" s="187">
        <v>11.05</v>
      </c>
      <c r="U83" s="187">
        <v>17.87</v>
      </c>
      <c r="V83" s="187">
        <v>8.94</v>
      </c>
      <c r="W83" s="187">
        <v>0.46</v>
      </c>
    </row>
    <row r="84" spans="1:23">
      <c r="A84" s="182">
        <v>2024</v>
      </c>
      <c r="B84" s="100" t="s">
        <v>432</v>
      </c>
      <c r="C84" s="187">
        <v>3.9</v>
      </c>
      <c r="D84" s="187">
        <v>3.9</v>
      </c>
      <c r="E84" s="187">
        <v>3.51</v>
      </c>
      <c r="F84" s="187">
        <v>10.45</v>
      </c>
      <c r="G84" s="187">
        <v>17.489999999999998</v>
      </c>
      <c r="H84" s="187">
        <v>10.38</v>
      </c>
      <c r="I84" s="188">
        <v>0.66</v>
      </c>
      <c r="J84" s="189">
        <v>3.82</v>
      </c>
      <c r="K84" s="187">
        <v>3.7</v>
      </c>
      <c r="L84" s="187">
        <v>3.09</v>
      </c>
      <c r="M84" s="187">
        <v>10.19</v>
      </c>
      <c r="N84" s="187">
        <v>15.62</v>
      </c>
      <c r="O84" s="187">
        <v>8.91</v>
      </c>
      <c r="P84" s="188">
        <v>0.54</v>
      </c>
      <c r="Q84" s="189">
        <v>3.85</v>
      </c>
      <c r="R84" s="187">
        <v>3.79</v>
      </c>
      <c r="S84" s="187">
        <v>3.28</v>
      </c>
      <c r="T84" s="187">
        <v>10.3</v>
      </c>
      <c r="U84" s="187">
        <v>16.48</v>
      </c>
      <c r="V84" s="187">
        <v>9.59</v>
      </c>
      <c r="W84" s="187">
        <v>0.6</v>
      </c>
    </row>
    <row r="85" spans="1:23">
      <c r="A85" s="182">
        <v>2024</v>
      </c>
      <c r="B85" s="100" t="s">
        <v>433</v>
      </c>
      <c r="C85" s="187">
        <v>3.14</v>
      </c>
      <c r="D85" s="187">
        <v>3.46</v>
      </c>
      <c r="E85" s="187">
        <v>3.18</v>
      </c>
      <c r="F85" s="187">
        <v>7.91</v>
      </c>
      <c r="G85" s="187">
        <v>15.17</v>
      </c>
      <c r="H85" s="187">
        <v>10.19</v>
      </c>
      <c r="I85" s="188">
        <v>0.61</v>
      </c>
      <c r="J85" s="189">
        <v>3.08</v>
      </c>
      <c r="K85" s="187">
        <v>3.2</v>
      </c>
      <c r="L85" s="187">
        <v>2.67</v>
      </c>
      <c r="M85" s="187">
        <v>7.65</v>
      </c>
      <c r="N85" s="187">
        <v>13.15</v>
      </c>
      <c r="O85" s="187">
        <v>8.4600000000000009</v>
      </c>
      <c r="P85" s="188">
        <v>0.5</v>
      </c>
      <c r="Q85" s="189">
        <v>3.11</v>
      </c>
      <c r="R85" s="187">
        <v>3.32</v>
      </c>
      <c r="S85" s="187">
        <v>2.91</v>
      </c>
      <c r="T85" s="187">
        <v>7.77</v>
      </c>
      <c r="U85" s="187">
        <v>14.09</v>
      </c>
      <c r="V85" s="187">
        <v>9.27</v>
      </c>
      <c r="W85" s="187">
        <v>0.55000000000000004</v>
      </c>
    </row>
    <row r="86" spans="1:23">
      <c r="A86" s="182">
        <v>2024</v>
      </c>
      <c r="B86" s="100" t="s">
        <v>1069</v>
      </c>
      <c r="C86" s="187">
        <v>3.26</v>
      </c>
      <c r="D86" s="187">
        <v>3.61</v>
      </c>
      <c r="E86" s="187">
        <v>3.37</v>
      </c>
      <c r="F86" s="187">
        <v>8.34</v>
      </c>
      <c r="G86" s="187">
        <v>15.64</v>
      </c>
      <c r="H86" s="187">
        <v>10.24</v>
      </c>
      <c r="I86" s="188">
        <v>0.69</v>
      </c>
      <c r="J86" s="189">
        <v>3.23</v>
      </c>
      <c r="K86" s="187">
        <v>3.26</v>
      </c>
      <c r="L86" s="187">
        <v>2.9</v>
      </c>
      <c r="M86" s="187">
        <v>8.1300000000000008</v>
      </c>
      <c r="N86" s="187">
        <v>13.62</v>
      </c>
      <c r="O86" s="187">
        <v>8.6999999999999993</v>
      </c>
      <c r="P86" s="188">
        <v>0.56999999999999995</v>
      </c>
      <c r="Q86" s="189">
        <v>3.24</v>
      </c>
      <c r="R86" s="187">
        <v>3.42</v>
      </c>
      <c r="S86" s="187">
        <v>3.12</v>
      </c>
      <c r="T86" s="187">
        <v>8.23</v>
      </c>
      <c r="U86" s="187">
        <v>14.56</v>
      </c>
      <c r="V86" s="187">
        <v>9.42</v>
      </c>
      <c r="W86" s="187">
        <v>0.63</v>
      </c>
    </row>
    <row r="87" spans="1:23">
      <c r="A87" s="182">
        <v>2024</v>
      </c>
      <c r="B87" s="100" t="s">
        <v>435</v>
      </c>
      <c r="C87" s="187">
        <v>3.23</v>
      </c>
      <c r="D87" s="187">
        <v>3.79</v>
      </c>
      <c r="E87" s="187">
        <v>3.26</v>
      </c>
      <c r="F87" s="187">
        <v>8.7200000000000006</v>
      </c>
      <c r="G87" s="187">
        <v>17.260000000000002</v>
      </c>
      <c r="H87" s="187">
        <v>10.59</v>
      </c>
      <c r="I87" s="188">
        <v>0.69</v>
      </c>
      <c r="J87" s="189">
        <v>2.99</v>
      </c>
      <c r="K87" s="187">
        <v>3.39</v>
      </c>
      <c r="L87" s="187">
        <v>2.72</v>
      </c>
      <c r="M87" s="187">
        <v>8.67</v>
      </c>
      <c r="N87" s="187">
        <v>15.26</v>
      </c>
      <c r="O87" s="187">
        <v>9.2200000000000006</v>
      </c>
      <c r="P87" s="188">
        <v>0.55000000000000004</v>
      </c>
      <c r="Q87" s="189">
        <v>3.1</v>
      </c>
      <c r="R87" s="187">
        <v>3.58</v>
      </c>
      <c r="S87" s="187">
        <v>2.97</v>
      </c>
      <c r="T87" s="187">
        <v>8.68</v>
      </c>
      <c r="U87" s="187">
        <v>16.2</v>
      </c>
      <c r="V87" s="187">
        <v>9.8699999999999992</v>
      </c>
      <c r="W87" s="187">
        <v>0.62</v>
      </c>
    </row>
    <row r="88" spans="1:23">
      <c r="A88" s="182">
        <v>2024</v>
      </c>
      <c r="B88" s="100" t="s">
        <v>436</v>
      </c>
      <c r="C88" s="187">
        <v>2.99</v>
      </c>
      <c r="D88" s="187">
        <v>3.4</v>
      </c>
      <c r="E88" s="187">
        <v>3.06</v>
      </c>
      <c r="F88" s="187">
        <v>7.88</v>
      </c>
      <c r="G88" s="187">
        <v>16.79</v>
      </c>
      <c r="H88" s="187">
        <v>12.02</v>
      </c>
      <c r="I88" s="188">
        <v>1.07</v>
      </c>
      <c r="J88" s="189">
        <v>2.68</v>
      </c>
      <c r="K88" s="187">
        <v>3.25</v>
      </c>
      <c r="L88" s="187">
        <v>2.59</v>
      </c>
      <c r="M88" s="187">
        <v>7.51</v>
      </c>
      <c r="N88" s="187">
        <v>15</v>
      </c>
      <c r="O88" s="187">
        <v>10.26</v>
      </c>
      <c r="P88" s="188">
        <v>0.9</v>
      </c>
      <c r="Q88" s="189">
        <v>2.82</v>
      </c>
      <c r="R88" s="187">
        <v>3.32</v>
      </c>
      <c r="S88" s="187">
        <v>2.81</v>
      </c>
      <c r="T88" s="187">
        <v>7.68</v>
      </c>
      <c r="U88" s="187">
        <v>15.82</v>
      </c>
      <c r="V88" s="187">
        <v>11.07</v>
      </c>
      <c r="W88" s="187">
        <v>0.98</v>
      </c>
    </row>
    <row r="89" spans="1:23">
      <c r="A89" s="182">
        <v>2024</v>
      </c>
      <c r="B89" s="100" t="s">
        <v>437</v>
      </c>
      <c r="C89" s="187">
        <v>3.42</v>
      </c>
      <c r="D89" s="187">
        <v>3.27</v>
      </c>
      <c r="E89" s="187">
        <v>2.88</v>
      </c>
      <c r="F89" s="187">
        <v>8.69</v>
      </c>
      <c r="G89" s="187">
        <v>15.53</v>
      </c>
      <c r="H89" s="187">
        <v>11.04</v>
      </c>
      <c r="I89" s="188">
        <v>1.01</v>
      </c>
      <c r="J89" s="189">
        <v>3.18</v>
      </c>
      <c r="K89" s="187">
        <v>3.17</v>
      </c>
      <c r="L89" s="187">
        <v>2.65</v>
      </c>
      <c r="M89" s="187">
        <v>8.49</v>
      </c>
      <c r="N89" s="187">
        <v>13.81</v>
      </c>
      <c r="O89" s="187">
        <v>9.39</v>
      </c>
      <c r="P89" s="188">
        <v>0.82</v>
      </c>
      <c r="Q89" s="189">
        <v>3.29</v>
      </c>
      <c r="R89" s="187">
        <v>3.21</v>
      </c>
      <c r="S89" s="187">
        <v>2.76</v>
      </c>
      <c r="T89" s="187">
        <v>8.58</v>
      </c>
      <c r="U89" s="187">
        <v>14.6</v>
      </c>
      <c r="V89" s="187">
        <v>10.16</v>
      </c>
      <c r="W89" s="187">
        <v>0.91</v>
      </c>
    </row>
    <row r="90" spans="1:23">
      <c r="A90" s="182">
        <v>2024</v>
      </c>
      <c r="B90" s="100" t="s">
        <v>438</v>
      </c>
      <c r="C90" s="187">
        <v>3.74</v>
      </c>
      <c r="D90" s="187">
        <v>3.74</v>
      </c>
      <c r="E90" s="187">
        <v>2.66</v>
      </c>
      <c r="F90" s="187">
        <v>9.0500000000000007</v>
      </c>
      <c r="G90" s="187">
        <v>17.190000000000001</v>
      </c>
      <c r="H90" s="187">
        <v>10.37</v>
      </c>
      <c r="I90" s="188">
        <v>0.72</v>
      </c>
      <c r="J90" s="189">
        <v>3.43</v>
      </c>
      <c r="K90" s="187">
        <v>3.27</v>
      </c>
      <c r="L90" s="187">
        <v>2.1800000000000002</v>
      </c>
      <c r="M90" s="187">
        <v>8.56</v>
      </c>
      <c r="N90" s="187">
        <v>15.01</v>
      </c>
      <c r="O90" s="187">
        <v>8.6999999999999993</v>
      </c>
      <c r="P90" s="188">
        <v>0.6</v>
      </c>
      <c r="Q90" s="189">
        <v>3.57</v>
      </c>
      <c r="R90" s="187">
        <v>3.49</v>
      </c>
      <c r="S90" s="187">
        <v>2.4</v>
      </c>
      <c r="T90" s="187">
        <v>8.7799999999999994</v>
      </c>
      <c r="U90" s="187">
        <v>16.03</v>
      </c>
      <c r="V90" s="187">
        <v>9.48</v>
      </c>
      <c r="W90" s="187">
        <v>0.66</v>
      </c>
    </row>
    <row r="91" spans="1:23">
      <c r="A91" s="182">
        <v>2024</v>
      </c>
      <c r="B91" s="100" t="s">
        <v>439</v>
      </c>
      <c r="C91" s="187">
        <v>3.72</v>
      </c>
      <c r="D91" s="187">
        <v>4</v>
      </c>
      <c r="E91" s="187">
        <v>3.29</v>
      </c>
      <c r="F91" s="187">
        <v>10.14</v>
      </c>
      <c r="G91" s="187">
        <v>20.29</v>
      </c>
      <c r="H91" s="187">
        <v>12.54</v>
      </c>
      <c r="I91" s="188">
        <v>0.7</v>
      </c>
      <c r="J91" s="189">
        <v>3.54</v>
      </c>
      <c r="K91" s="187">
        <v>3.56</v>
      </c>
      <c r="L91" s="187">
        <v>2.73</v>
      </c>
      <c r="M91" s="187">
        <v>9.81</v>
      </c>
      <c r="N91" s="187">
        <v>18.25</v>
      </c>
      <c r="O91" s="187">
        <v>10.7</v>
      </c>
      <c r="P91" s="188">
        <v>0.66</v>
      </c>
      <c r="Q91" s="189">
        <v>3.62</v>
      </c>
      <c r="R91" s="187">
        <v>3.76</v>
      </c>
      <c r="S91" s="187">
        <v>2.99</v>
      </c>
      <c r="T91" s="187">
        <v>9.9600000000000009</v>
      </c>
      <c r="U91" s="187">
        <v>19.190000000000001</v>
      </c>
      <c r="V91" s="187">
        <v>11.55</v>
      </c>
      <c r="W91" s="187">
        <v>0.68</v>
      </c>
    </row>
    <row r="92" spans="1:23">
      <c r="A92" s="182">
        <v>2024</v>
      </c>
      <c r="B92" s="100" t="s">
        <v>440</v>
      </c>
      <c r="C92" s="187">
        <v>5.08</v>
      </c>
      <c r="D92" s="187">
        <v>4.3899999999999997</v>
      </c>
      <c r="E92" s="187">
        <v>2.37</v>
      </c>
      <c r="F92" s="187">
        <v>11.3</v>
      </c>
      <c r="G92" s="187">
        <v>21.1</v>
      </c>
      <c r="H92" s="187">
        <v>10.94</v>
      </c>
      <c r="I92" s="188">
        <v>0.86</v>
      </c>
      <c r="J92" s="189">
        <v>4.71</v>
      </c>
      <c r="K92" s="187">
        <v>3.83</v>
      </c>
      <c r="L92" s="187">
        <v>1.69</v>
      </c>
      <c r="M92" s="187">
        <v>10.7</v>
      </c>
      <c r="N92" s="187">
        <v>18.100000000000001</v>
      </c>
      <c r="O92" s="187">
        <v>8.5299999999999994</v>
      </c>
      <c r="P92" s="188">
        <v>0.57999999999999996</v>
      </c>
      <c r="Q92" s="189">
        <v>4.88</v>
      </c>
      <c r="R92" s="187">
        <v>4.09</v>
      </c>
      <c r="S92" s="187">
        <v>2</v>
      </c>
      <c r="T92" s="187">
        <v>10.98</v>
      </c>
      <c r="U92" s="187">
        <v>19.48</v>
      </c>
      <c r="V92" s="187">
        <v>9.64</v>
      </c>
      <c r="W92" s="187">
        <v>0.71</v>
      </c>
    </row>
    <row r="93" spans="1:23">
      <c r="A93" s="182">
        <v>2024</v>
      </c>
      <c r="B93" s="100" t="s">
        <v>441</v>
      </c>
      <c r="C93" s="187">
        <v>3.95</v>
      </c>
      <c r="D93" s="187">
        <v>4.54</v>
      </c>
      <c r="E93" s="187">
        <v>4.09</v>
      </c>
      <c r="F93" s="187">
        <v>9.14</v>
      </c>
      <c r="G93" s="187">
        <v>18.16</v>
      </c>
      <c r="H93" s="187">
        <v>12.7</v>
      </c>
      <c r="I93" s="188">
        <v>1.05</v>
      </c>
      <c r="J93" s="189">
        <v>3.62</v>
      </c>
      <c r="K93" s="187">
        <v>3.66</v>
      </c>
      <c r="L93" s="187">
        <v>3.2</v>
      </c>
      <c r="M93" s="187">
        <v>8.7799999999999994</v>
      </c>
      <c r="N93" s="187">
        <v>14.75</v>
      </c>
      <c r="O93" s="187">
        <v>9.9700000000000006</v>
      </c>
      <c r="P93" s="188">
        <v>0.8</v>
      </c>
      <c r="Q93" s="189">
        <v>3.77</v>
      </c>
      <c r="R93" s="187">
        <v>4.0599999999999996</v>
      </c>
      <c r="S93" s="187">
        <v>3.61</v>
      </c>
      <c r="T93" s="187">
        <v>8.94</v>
      </c>
      <c r="U93" s="187">
        <v>16.32</v>
      </c>
      <c r="V93" s="187">
        <v>11.23</v>
      </c>
      <c r="W93" s="187">
        <v>0.92</v>
      </c>
    </row>
    <row r="94" spans="1:23">
      <c r="A94" s="182">
        <v>2024</v>
      </c>
      <c r="B94" s="100" t="s">
        <v>442</v>
      </c>
      <c r="C94" s="187">
        <v>3.99</v>
      </c>
      <c r="D94" s="187">
        <v>4.6900000000000004</v>
      </c>
      <c r="E94" s="187">
        <v>3.67</v>
      </c>
      <c r="F94" s="187">
        <v>11.14</v>
      </c>
      <c r="G94" s="187">
        <v>21.32</v>
      </c>
      <c r="H94" s="187">
        <v>12.94</v>
      </c>
      <c r="I94" s="188">
        <v>0.86</v>
      </c>
      <c r="J94" s="189">
        <v>3.76</v>
      </c>
      <c r="K94" s="187">
        <v>3.96</v>
      </c>
      <c r="L94" s="187">
        <v>2.95</v>
      </c>
      <c r="M94" s="187">
        <v>10.72</v>
      </c>
      <c r="N94" s="187">
        <v>17.899999999999999</v>
      </c>
      <c r="O94" s="187">
        <v>10.47</v>
      </c>
      <c r="P94" s="188">
        <v>0.57999999999999996</v>
      </c>
      <c r="Q94" s="189">
        <v>3.87</v>
      </c>
      <c r="R94" s="187">
        <v>4.3</v>
      </c>
      <c r="S94" s="187">
        <v>3.29</v>
      </c>
      <c r="T94" s="187">
        <v>10.92</v>
      </c>
      <c r="U94" s="187">
        <v>19.5</v>
      </c>
      <c r="V94" s="187">
        <v>11.62</v>
      </c>
      <c r="W94" s="187">
        <v>0.71</v>
      </c>
    </row>
    <row r="95" spans="1:23">
      <c r="A95" s="182">
        <v>2024</v>
      </c>
      <c r="B95" s="100" t="s">
        <v>443</v>
      </c>
      <c r="C95" s="187">
        <v>4.5199999999999996</v>
      </c>
      <c r="D95" s="187">
        <v>4.83</v>
      </c>
      <c r="E95" s="187">
        <v>3.69</v>
      </c>
      <c r="F95" s="187">
        <v>11.37</v>
      </c>
      <c r="G95" s="187">
        <v>20.92</v>
      </c>
      <c r="H95" s="187">
        <v>14.8</v>
      </c>
      <c r="I95" s="188">
        <v>1.08</v>
      </c>
      <c r="J95" s="189">
        <v>4.16</v>
      </c>
      <c r="K95" s="187">
        <v>4.07</v>
      </c>
      <c r="L95" s="187">
        <v>2.74</v>
      </c>
      <c r="M95" s="187">
        <v>10.43</v>
      </c>
      <c r="N95" s="187">
        <v>17.79</v>
      </c>
      <c r="O95" s="187">
        <v>11.82</v>
      </c>
      <c r="P95" s="188">
        <v>0.85</v>
      </c>
      <c r="Q95" s="189">
        <v>4.33</v>
      </c>
      <c r="R95" s="187">
        <v>4.42</v>
      </c>
      <c r="S95" s="187">
        <v>3.18</v>
      </c>
      <c r="T95" s="187">
        <v>10.87</v>
      </c>
      <c r="U95" s="187">
        <v>19.25</v>
      </c>
      <c r="V95" s="187">
        <v>13.21</v>
      </c>
      <c r="W95" s="187">
        <v>0.96</v>
      </c>
    </row>
    <row r="96" spans="1:23">
      <c r="A96" s="191">
        <v>2024</v>
      </c>
      <c r="B96" s="100" t="s">
        <v>271</v>
      </c>
      <c r="C96" s="187">
        <v>3.64</v>
      </c>
      <c r="D96" s="187">
        <v>3.72</v>
      </c>
      <c r="E96" s="187">
        <v>3.16</v>
      </c>
      <c r="F96" s="187">
        <v>9.4600000000000009</v>
      </c>
      <c r="G96" s="187">
        <v>16.68</v>
      </c>
      <c r="H96" s="187">
        <v>10.5</v>
      </c>
      <c r="I96" s="188">
        <v>0.71</v>
      </c>
      <c r="J96" s="189">
        <v>3.55</v>
      </c>
      <c r="K96" s="187">
        <v>3.4</v>
      </c>
      <c r="L96" s="187">
        <v>2.69</v>
      </c>
      <c r="M96" s="187">
        <v>9.2200000000000006</v>
      </c>
      <c r="N96" s="187">
        <v>14.64</v>
      </c>
      <c r="O96" s="187">
        <v>8.84</v>
      </c>
      <c r="P96" s="188">
        <v>0.57999999999999996</v>
      </c>
      <c r="Q96" s="189">
        <v>3.59</v>
      </c>
      <c r="R96" s="187">
        <v>3.55</v>
      </c>
      <c r="S96" s="187">
        <v>2.91</v>
      </c>
      <c r="T96" s="187">
        <v>9.33</v>
      </c>
      <c r="U96" s="187">
        <v>15.58</v>
      </c>
      <c r="V96" s="187">
        <v>9.61</v>
      </c>
      <c r="W96" s="187">
        <v>0.64</v>
      </c>
    </row>
    <row r="97" spans="1:23">
      <c r="A97" s="31" t="s">
        <v>672</v>
      </c>
    </row>
    <row r="98" spans="1:23" ht="17.25">
      <c r="A98" s="49" t="s">
        <v>725</v>
      </c>
    </row>
    <row r="99" spans="1:23" ht="17.25">
      <c r="A99" s="117" t="s">
        <v>726</v>
      </c>
    </row>
    <row r="100" spans="1:23" ht="45">
      <c r="A100" s="293" t="s">
        <v>244</v>
      </c>
      <c r="B100" s="293" t="s">
        <v>265</v>
      </c>
      <c r="C100" s="293" t="s">
        <v>696</v>
      </c>
      <c r="D100" s="293" t="s">
        <v>697</v>
      </c>
      <c r="E100" s="293" t="s">
        <v>698</v>
      </c>
      <c r="F100" s="293" t="s">
        <v>699</v>
      </c>
      <c r="G100" s="293" t="s">
        <v>700</v>
      </c>
      <c r="H100" s="293" t="s">
        <v>701</v>
      </c>
      <c r="I100" s="293" t="s">
        <v>702</v>
      </c>
      <c r="J100" s="293" t="s">
        <v>703</v>
      </c>
      <c r="K100" s="293" t="s">
        <v>704</v>
      </c>
      <c r="L100" s="293" t="s">
        <v>705</v>
      </c>
      <c r="M100" s="293" t="s">
        <v>706</v>
      </c>
      <c r="N100" s="293" t="s">
        <v>707</v>
      </c>
      <c r="O100" s="293" t="s">
        <v>708</v>
      </c>
      <c r="P100" s="293" t="s">
        <v>709</v>
      </c>
      <c r="Q100" s="293" t="s">
        <v>710</v>
      </c>
      <c r="R100" s="293" t="s">
        <v>711</v>
      </c>
      <c r="S100" s="293" t="s">
        <v>712</v>
      </c>
      <c r="T100" s="293" t="s">
        <v>713</v>
      </c>
      <c r="U100" s="293" t="s">
        <v>714</v>
      </c>
      <c r="V100" s="293" t="s">
        <v>715</v>
      </c>
      <c r="W100" s="293" t="s">
        <v>716</v>
      </c>
    </row>
    <row r="101" spans="1:23">
      <c r="A101" s="182">
        <v>2015</v>
      </c>
      <c r="B101" s="100" t="s">
        <v>423</v>
      </c>
      <c r="C101" s="187">
        <v>2.95</v>
      </c>
      <c r="D101" s="187">
        <v>2.5</v>
      </c>
      <c r="E101" s="187">
        <v>1.83</v>
      </c>
      <c r="F101" s="187">
        <v>6.79</v>
      </c>
      <c r="G101" s="187">
        <v>9.89</v>
      </c>
      <c r="H101" s="187">
        <v>6.54</v>
      </c>
      <c r="I101" s="188">
        <v>0.89</v>
      </c>
      <c r="J101" s="189">
        <v>3.2</v>
      </c>
      <c r="K101" s="187">
        <v>2.54</v>
      </c>
      <c r="L101" s="187">
        <v>1.74</v>
      </c>
      <c r="M101" s="187">
        <v>7.39</v>
      </c>
      <c r="N101" s="187">
        <v>9.93</v>
      </c>
      <c r="O101" s="187">
        <v>6.17</v>
      </c>
      <c r="P101" s="188">
        <v>0.79</v>
      </c>
      <c r="Q101" s="189">
        <v>3.06</v>
      </c>
      <c r="R101" s="187">
        <v>2.5099999999999998</v>
      </c>
      <c r="S101" s="187">
        <v>1.77</v>
      </c>
      <c r="T101" s="187">
        <v>7.06</v>
      </c>
      <c r="U101" s="187">
        <v>9.8699999999999992</v>
      </c>
      <c r="V101" s="187">
        <v>6.33</v>
      </c>
      <c r="W101" s="187">
        <v>0.84</v>
      </c>
    </row>
    <row r="102" spans="1:23">
      <c r="A102" s="182">
        <v>2015</v>
      </c>
      <c r="B102" s="100" t="s">
        <v>424</v>
      </c>
      <c r="C102" s="187">
        <v>3.04</v>
      </c>
      <c r="D102" s="187">
        <v>2.6</v>
      </c>
      <c r="E102" s="187">
        <v>1.84</v>
      </c>
      <c r="F102" s="187">
        <v>6.61</v>
      </c>
      <c r="G102" s="187">
        <v>10.74</v>
      </c>
      <c r="H102" s="187">
        <v>7.12</v>
      </c>
      <c r="I102" s="188">
        <v>1.06</v>
      </c>
      <c r="J102" s="189">
        <v>3.05</v>
      </c>
      <c r="K102" s="187">
        <v>2.44</v>
      </c>
      <c r="L102" s="187">
        <v>1.56</v>
      </c>
      <c r="M102" s="187">
        <v>7.1</v>
      </c>
      <c r="N102" s="187">
        <v>10.64</v>
      </c>
      <c r="O102" s="187">
        <v>6.94</v>
      </c>
      <c r="P102" s="188">
        <v>0.93</v>
      </c>
      <c r="Q102" s="189">
        <v>3.03</v>
      </c>
      <c r="R102" s="187">
        <v>2.5099999999999998</v>
      </c>
      <c r="S102" s="187">
        <v>1.69</v>
      </c>
      <c r="T102" s="187">
        <v>6.84</v>
      </c>
      <c r="U102" s="187">
        <v>10.66</v>
      </c>
      <c r="V102" s="187">
        <v>7.02</v>
      </c>
      <c r="W102" s="187">
        <v>1</v>
      </c>
    </row>
    <row r="103" spans="1:23">
      <c r="A103" s="182">
        <v>2015</v>
      </c>
      <c r="B103" s="100" t="s">
        <v>425</v>
      </c>
      <c r="C103" s="187">
        <v>2.52</v>
      </c>
      <c r="D103" s="187">
        <v>2.41</v>
      </c>
      <c r="E103" s="187">
        <v>1.56</v>
      </c>
      <c r="F103" s="187">
        <v>6.17</v>
      </c>
      <c r="G103" s="187">
        <v>10.79</v>
      </c>
      <c r="H103" s="187">
        <v>6.58</v>
      </c>
      <c r="I103" s="188">
        <v>0.88</v>
      </c>
      <c r="J103" s="189">
        <v>2.62</v>
      </c>
      <c r="K103" s="187">
        <v>2.2999999999999998</v>
      </c>
      <c r="L103" s="187">
        <v>1.46</v>
      </c>
      <c r="M103" s="187">
        <v>6.73</v>
      </c>
      <c r="N103" s="187">
        <v>10.94</v>
      </c>
      <c r="O103" s="187">
        <v>6.44</v>
      </c>
      <c r="P103" s="188">
        <v>0.83</v>
      </c>
      <c r="Q103" s="189">
        <v>2.56</v>
      </c>
      <c r="R103" s="187">
        <v>2.35</v>
      </c>
      <c r="S103" s="187">
        <v>1.5</v>
      </c>
      <c r="T103" s="187">
        <v>6.43</v>
      </c>
      <c r="U103" s="187">
        <v>10.83</v>
      </c>
      <c r="V103" s="187">
        <v>6.49</v>
      </c>
      <c r="W103" s="187">
        <v>0.85</v>
      </c>
    </row>
    <row r="104" spans="1:23">
      <c r="A104" s="182">
        <v>2015</v>
      </c>
      <c r="B104" s="100" t="s">
        <v>426</v>
      </c>
      <c r="C104" s="187">
        <v>3.22</v>
      </c>
      <c r="D104" s="187">
        <v>2.77</v>
      </c>
      <c r="E104" s="187">
        <v>1.59</v>
      </c>
      <c r="F104" s="187">
        <v>7.29</v>
      </c>
      <c r="G104" s="187">
        <v>11.77</v>
      </c>
      <c r="H104" s="187">
        <v>6.52</v>
      </c>
      <c r="I104" s="188">
        <v>0.77</v>
      </c>
      <c r="J104" s="189">
        <v>3.17</v>
      </c>
      <c r="K104" s="187">
        <v>2.5099999999999998</v>
      </c>
      <c r="L104" s="187">
        <v>1.44</v>
      </c>
      <c r="M104" s="187">
        <v>7.5</v>
      </c>
      <c r="N104" s="187">
        <v>11.57</v>
      </c>
      <c r="O104" s="187">
        <v>6.07</v>
      </c>
      <c r="P104" s="188">
        <v>0.63</v>
      </c>
      <c r="Q104" s="189">
        <v>3.18</v>
      </c>
      <c r="R104" s="187">
        <v>2.63</v>
      </c>
      <c r="S104" s="187">
        <v>1.51</v>
      </c>
      <c r="T104" s="187">
        <v>7.36</v>
      </c>
      <c r="U104" s="187">
        <v>11.63</v>
      </c>
      <c r="V104" s="187">
        <v>6.28</v>
      </c>
      <c r="W104" s="187">
        <v>0.69</v>
      </c>
    </row>
    <row r="105" spans="1:23">
      <c r="A105" s="182">
        <v>2015</v>
      </c>
      <c r="B105" s="100" t="s">
        <v>427</v>
      </c>
      <c r="C105" s="187">
        <v>3.08</v>
      </c>
      <c r="D105" s="187">
        <v>2.95</v>
      </c>
      <c r="E105" s="187">
        <v>2</v>
      </c>
      <c r="F105" s="187">
        <v>6.64</v>
      </c>
      <c r="G105" s="187">
        <v>11.58</v>
      </c>
      <c r="H105" s="187">
        <v>6.68</v>
      </c>
      <c r="I105" s="188">
        <v>0.87</v>
      </c>
      <c r="J105" s="189">
        <v>3.02</v>
      </c>
      <c r="K105" s="187">
        <v>2.66</v>
      </c>
      <c r="L105" s="187">
        <v>1.65</v>
      </c>
      <c r="M105" s="187">
        <v>6.79</v>
      </c>
      <c r="N105" s="187">
        <v>11.18</v>
      </c>
      <c r="O105" s="187">
        <v>6.09</v>
      </c>
      <c r="P105" s="188">
        <v>0.75</v>
      </c>
      <c r="Q105" s="189">
        <v>3.04</v>
      </c>
      <c r="R105" s="187">
        <v>2.8</v>
      </c>
      <c r="S105" s="187">
        <v>1.81</v>
      </c>
      <c r="T105" s="187">
        <v>6.69</v>
      </c>
      <c r="U105" s="187">
        <v>11.35</v>
      </c>
      <c r="V105" s="187">
        <v>6.36</v>
      </c>
      <c r="W105" s="187">
        <v>0.8</v>
      </c>
    </row>
    <row r="106" spans="1:23">
      <c r="A106" s="182">
        <v>2015</v>
      </c>
      <c r="B106" s="100" t="s">
        <v>428</v>
      </c>
      <c r="C106" s="187">
        <v>3.48</v>
      </c>
      <c r="D106" s="187">
        <v>3.13</v>
      </c>
      <c r="E106" s="187">
        <v>1.7</v>
      </c>
      <c r="F106" s="187">
        <v>8.0500000000000007</v>
      </c>
      <c r="G106" s="187">
        <v>12.46</v>
      </c>
      <c r="H106" s="187">
        <v>5.6</v>
      </c>
      <c r="I106" s="188">
        <v>0.65</v>
      </c>
      <c r="J106" s="189">
        <v>3.25</v>
      </c>
      <c r="K106" s="187">
        <v>2.95</v>
      </c>
      <c r="L106" s="187">
        <v>1.54</v>
      </c>
      <c r="M106" s="187">
        <v>8.39</v>
      </c>
      <c r="N106" s="187">
        <v>12.14</v>
      </c>
      <c r="O106" s="187">
        <v>5.14</v>
      </c>
      <c r="P106" s="188">
        <v>0.59</v>
      </c>
      <c r="Q106" s="189">
        <v>3.35</v>
      </c>
      <c r="R106" s="187">
        <v>3.03</v>
      </c>
      <c r="S106" s="187">
        <v>1.62</v>
      </c>
      <c r="T106" s="187">
        <v>8.19</v>
      </c>
      <c r="U106" s="187">
        <v>12.28</v>
      </c>
      <c r="V106" s="187">
        <v>5.36</v>
      </c>
      <c r="W106" s="187">
        <v>0.61</v>
      </c>
    </row>
    <row r="107" spans="1:23">
      <c r="A107" s="182">
        <v>2015</v>
      </c>
      <c r="B107" s="100" t="s">
        <v>429</v>
      </c>
      <c r="C107" s="187">
        <v>3.15</v>
      </c>
      <c r="D107" s="187">
        <v>2.87</v>
      </c>
      <c r="E107" s="187">
        <v>1.91</v>
      </c>
      <c r="F107" s="187">
        <v>7.4</v>
      </c>
      <c r="G107" s="187">
        <v>11.87</v>
      </c>
      <c r="H107" s="187">
        <v>7.18</v>
      </c>
      <c r="I107" s="188">
        <v>0.73</v>
      </c>
      <c r="J107" s="189">
        <v>3.19</v>
      </c>
      <c r="K107" s="187">
        <v>2.73</v>
      </c>
      <c r="L107" s="187">
        <v>1.73</v>
      </c>
      <c r="M107" s="187">
        <v>7.71</v>
      </c>
      <c r="N107" s="187">
        <v>11.98</v>
      </c>
      <c r="O107" s="187">
        <v>6.94</v>
      </c>
      <c r="P107" s="188">
        <v>0.71</v>
      </c>
      <c r="Q107" s="189">
        <v>3.16</v>
      </c>
      <c r="R107" s="187">
        <v>2.8</v>
      </c>
      <c r="S107" s="187">
        <v>1.81</v>
      </c>
      <c r="T107" s="187">
        <v>7.53</v>
      </c>
      <c r="U107" s="187">
        <v>11.89</v>
      </c>
      <c r="V107" s="187">
        <v>7.05</v>
      </c>
      <c r="W107" s="187">
        <v>0.72</v>
      </c>
    </row>
    <row r="108" spans="1:23">
      <c r="A108" s="182">
        <v>2015</v>
      </c>
      <c r="B108" s="100" t="s">
        <v>430</v>
      </c>
      <c r="C108" s="187">
        <v>3.02</v>
      </c>
      <c r="D108" s="187">
        <v>2.61</v>
      </c>
      <c r="E108" s="187">
        <v>1.95</v>
      </c>
      <c r="F108" s="187">
        <v>6.61</v>
      </c>
      <c r="G108" s="187">
        <v>11.49</v>
      </c>
      <c r="H108" s="187">
        <v>6.6</v>
      </c>
      <c r="I108" s="188">
        <v>1.18</v>
      </c>
      <c r="J108" s="189">
        <v>3</v>
      </c>
      <c r="K108" s="187">
        <v>2.58</v>
      </c>
      <c r="L108" s="187">
        <v>1.7</v>
      </c>
      <c r="M108" s="187">
        <v>6.99</v>
      </c>
      <c r="N108" s="187">
        <v>10.94</v>
      </c>
      <c r="O108" s="187">
        <v>6.15</v>
      </c>
      <c r="P108" s="188">
        <v>1.02</v>
      </c>
      <c r="Q108" s="189">
        <v>3.01</v>
      </c>
      <c r="R108" s="187">
        <v>2.59</v>
      </c>
      <c r="S108" s="187">
        <v>1.82</v>
      </c>
      <c r="T108" s="187">
        <v>6.79</v>
      </c>
      <c r="U108" s="187">
        <v>11.2</v>
      </c>
      <c r="V108" s="187">
        <v>6.37</v>
      </c>
      <c r="W108" s="187">
        <v>1.1000000000000001</v>
      </c>
    </row>
    <row r="109" spans="1:23">
      <c r="A109" s="182">
        <v>2015</v>
      </c>
      <c r="B109" s="100" t="s">
        <v>431</v>
      </c>
      <c r="C109" s="187">
        <v>3.82</v>
      </c>
      <c r="D109" s="187">
        <v>3.11</v>
      </c>
      <c r="E109" s="187">
        <v>1.79</v>
      </c>
      <c r="F109" s="187">
        <v>8.48</v>
      </c>
      <c r="G109" s="187">
        <v>13.4</v>
      </c>
      <c r="H109" s="187">
        <v>6.57</v>
      </c>
      <c r="I109" s="188">
        <v>0.74</v>
      </c>
      <c r="J109" s="189">
        <v>3.56</v>
      </c>
      <c r="K109" s="187">
        <v>2.98</v>
      </c>
      <c r="L109" s="187">
        <v>1.49</v>
      </c>
      <c r="M109" s="187">
        <v>8.83</v>
      </c>
      <c r="N109" s="187">
        <v>12.87</v>
      </c>
      <c r="O109" s="187">
        <v>6.01</v>
      </c>
      <c r="P109" s="188">
        <v>0.56999999999999995</v>
      </c>
      <c r="Q109" s="189">
        <v>3.67</v>
      </c>
      <c r="R109" s="187">
        <v>3.03</v>
      </c>
      <c r="S109" s="187">
        <v>1.63</v>
      </c>
      <c r="T109" s="187">
        <v>8.6300000000000008</v>
      </c>
      <c r="U109" s="187">
        <v>13.11</v>
      </c>
      <c r="V109" s="187">
        <v>6.27</v>
      </c>
      <c r="W109" s="187">
        <v>0.65</v>
      </c>
    </row>
    <row r="110" spans="1:23">
      <c r="A110" s="182">
        <v>2015</v>
      </c>
      <c r="B110" s="100" t="s">
        <v>432</v>
      </c>
      <c r="C110" s="187">
        <v>3.37</v>
      </c>
      <c r="D110" s="187">
        <v>2.94</v>
      </c>
      <c r="E110" s="187">
        <v>1.93</v>
      </c>
      <c r="F110" s="187">
        <v>7.67</v>
      </c>
      <c r="G110" s="187">
        <v>11.75</v>
      </c>
      <c r="H110" s="187">
        <v>6.94</v>
      </c>
      <c r="I110" s="188">
        <v>0.7</v>
      </c>
      <c r="J110" s="189">
        <v>3.43</v>
      </c>
      <c r="K110" s="187">
        <v>2.84</v>
      </c>
      <c r="L110" s="187">
        <v>1.81</v>
      </c>
      <c r="M110" s="187">
        <v>8.14</v>
      </c>
      <c r="N110" s="187">
        <v>11.82</v>
      </c>
      <c r="O110" s="187">
        <v>6.48</v>
      </c>
      <c r="P110" s="188">
        <v>0.62</v>
      </c>
      <c r="Q110" s="189">
        <v>3.38</v>
      </c>
      <c r="R110" s="187">
        <v>2.87</v>
      </c>
      <c r="S110" s="187">
        <v>1.86</v>
      </c>
      <c r="T110" s="187">
        <v>7.89</v>
      </c>
      <c r="U110" s="187">
        <v>11.75</v>
      </c>
      <c r="V110" s="187">
        <v>6.69</v>
      </c>
      <c r="W110" s="187">
        <v>0.65</v>
      </c>
    </row>
    <row r="111" spans="1:23">
      <c r="A111" s="182">
        <v>2015</v>
      </c>
      <c r="B111" s="100" t="s">
        <v>433</v>
      </c>
      <c r="C111" s="187">
        <v>3.29</v>
      </c>
      <c r="D111" s="187">
        <v>2.74</v>
      </c>
      <c r="E111" s="187">
        <v>1.75</v>
      </c>
      <c r="F111" s="187">
        <v>6.89</v>
      </c>
      <c r="G111" s="187">
        <v>10.59</v>
      </c>
      <c r="H111" s="187">
        <v>6.76</v>
      </c>
      <c r="I111" s="188">
        <v>0.73</v>
      </c>
      <c r="J111" s="189">
        <v>3.23</v>
      </c>
      <c r="K111" s="187">
        <v>2.54</v>
      </c>
      <c r="L111" s="187">
        <v>1.63</v>
      </c>
      <c r="M111" s="187">
        <v>7.17</v>
      </c>
      <c r="N111" s="187">
        <v>10.36</v>
      </c>
      <c r="O111" s="187">
        <v>6.02</v>
      </c>
      <c r="P111" s="188">
        <v>0.57999999999999996</v>
      </c>
      <c r="Q111" s="189">
        <v>3.24</v>
      </c>
      <c r="R111" s="187">
        <v>2.63</v>
      </c>
      <c r="S111" s="187">
        <v>1.69</v>
      </c>
      <c r="T111" s="187">
        <v>7.01</v>
      </c>
      <c r="U111" s="187">
        <v>10.45</v>
      </c>
      <c r="V111" s="187">
        <v>6.37</v>
      </c>
      <c r="W111" s="187">
        <v>0.66</v>
      </c>
    </row>
    <row r="112" spans="1:23">
      <c r="A112" s="182">
        <v>2015</v>
      </c>
      <c r="B112" s="100" t="s">
        <v>1069</v>
      </c>
      <c r="C112" s="187">
        <v>3.02</v>
      </c>
      <c r="D112" s="187">
        <v>2.68</v>
      </c>
      <c r="E112" s="187">
        <v>1.86</v>
      </c>
      <c r="F112" s="187">
        <v>6.43</v>
      </c>
      <c r="G112" s="187">
        <v>10.69</v>
      </c>
      <c r="H112" s="187">
        <v>6.62</v>
      </c>
      <c r="I112" s="188">
        <v>0.96</v>
      </c>
      <c r="J112" s="189">
        <v>3.07</v>
      </c>
      <c r="K112" s="187">
        <v>2.56</v>
      </c>
      <c r="L112" s="187">
        <v>1.69</v>
      </c>
      <c r="M112" s="187">
        <v>6.81</v>
      </c>
      <c r="N112" s="187">
        <v>10.57</v>
      </c>
      <c r="O112" s="187">
        <v>6.2</v>
      </c>
      <c r="P112" s="188">
        <v>0.82</v>
      </c>
      <c r="Q112" s="189">
        <v>3.03</v>
      </c>
      <c r="R112" s="187">
        <v>2.61</v>
      </c>
      <c r="S112" s="187">
        <v>1.77</v>
      </c>
      <c r="T112" s="187">
        <v>6.6</v>
      </c>
      <c r="U112" s="187">
        <v>10.6</v>
      </c>
      <c r="V112" s="187">
        <v>6.39</v>
      </c>
      <c r="W112" s="187">
        <v>0.89</v>
      </c>
    </row>
    <row r="113" spans="1:23">
      <c r="A113" s="182">
        <v>2015</v>
      </c>
      <c r="B113" s="100" t="s">
        <v>435</v>
      </c>
      <c r="C113" s="187">
        <v>2.67</v>
      </c>
      <c r="D113" s="187">
        <v>2.92</v>
      </c>
      <c r="E113" s="187">
        <v>2.02</v>
      </c>
      <c r="F113" s="187">
        <v>6.15</v>
      </c>
      <c r="G113" s="187">
        <v>11.64</v>
      </c>
      <c r="H113" s="187">
        <v>7.12</v>
      </c>
      <c r="I113" s="188">
        <v>0.85</v>
      </c>
      <c r="J113" s="189">
        <v>2.65</v>
      </c>
      <c r="K113" s="187">
        <v>2.82</v>
      </c>
      <c r="L113" s="187">
        <v>1.82</v>
      </c>
      <c r="M113" s="187">
        <v>6.48</v>
      </c>
      <c r="N113" s="187">
        <v>11.58</v>
      </c>
      <c r="O113" s="187">
        <v>6.56</v>
      </c>
      <c r="P113" s="188">
        <v>0.75</v>
      </c>
      <c r="Q113" s="189">
        <v>2.65</v>
      </c>
      <c r="R113" s="187">
        <v>2.86</v>
      </c>
      <c r="S113" s="187">
        <v>1.92</v>
      </c>
      <c r="T113" s="187">
        <v>6.3</v>
      </c>
      <c r="U113" s="187">
        <v>11.58</v>
      </c>
      <c r="V113" s="187">
        <v>6.82</v>
      </c>
      <c r="W113" s="187">
        <v>0.79</v>
      </c>
    </row>
    <row r="114" spans="1:23">
      <c r="A114" s="182">
        <v>2015</v>
      </c>
      <c r="B114" s="100" t="s">
        <v>436</v>
      </c>
      <c r="C114" s="187">
        <v>2.56</v>
      </c>
      <c r="D114" s="187">
        <v>2.69</v>
      </c>
      <c r="E114" s="187">
        <v>1.62</v>
      </c>
      <c r="F114" s="187">
        <v>6.1</v>
      </c>
      <c r="G114" s="187">
        <v>10.89</v>
      </c>
      <c r="H114" s="187">
        <v>7.63</v>
      </c>
      <c r="I114" s="188">
        <v>1.24</v>
      </c>
      <c r="J114" s="189">
        <v>2.58</v>
      </c>
      <c r="K114" s="187">
        <v>2.57</v>
      </c>
      <c r="L114" s="187">
        <v>1.5</v>
      </c>
      <c r="M114" s="187">
        <v>6.6</v>
      </c>
      <c r="N114" s="187">
        <v>10.86</v>
      </c>
      <c r="O114" s="187">
        <v>7.2</v>
      </c>
      <c r="P114" s="188">
        <v>1.21</v>
      </c>
      <c r="Q114" s="189">
        <v>2.56</v>
      </c>
      <c r="R114" s="187">
        <v>2.62</v>
      </c>
      <c r="S114" s="187">
        <v>1.55</v>
      </c>
      <c r="T114" s="187">
        <v>6.33</v>
      </c>
      <c r="U114" s="187">
        <v>10.85</v>
      </c>
      <c r="V114" s="187">
        <v>7.4</v>
      </c>
      <c r="W114" s="187">
        <v>1.22</v>
      </c>
    </row>
    <row r="115" spans="1:23">
      <c r="A115" s="182">
        <v>2015</v>
      </c>
      <c r="B115" s="100" t="s">
        <v>437</v>
      </c>
      <c r="C115" s="187">
        <v>2.77</v>
      </c>
      <c r="D115" s="187">
        <v>2.4</v>
      </c>
      <c r="E115" s="187">
        <v>1.73</v>
      </c>
      <c r="F115" s="187">
        <v>6.23</v>
      </c>
      <c r="G115" s="187">
        <v>10.119999999999999</v>
      </c>
      <c r="H115" s="187">
        <v>7.4</v>
      </c>
      <c r="I115" s="188">
        <v>1.37</v>
      </c>
      <c r="J115" s="189">
        <v>2.76</v>
      </c>
      <c r="K115" s="187">
        <v>2.37</v>
      </c>
      <c r="L115" s="187">
        <v>1.48</v>
      </c>
      <c r="M115" s="187">
        <v>6.58</v>
      </c>
      <c r="N115" s="187">
        <v>10.39</v>
      </c>
      <c r="O115" s="187">
        <v>7.12</v>
      </c>
      <c r="P115" s="188">
        <v>1.21</v>
      </c>
      <c r="Q115" s="189">
        <v>2.75</v>
      </c>
      <c r="R115" s="187">
        <v>2.37</v>
      </c>
      <c r="S115" s="187">
        <v>1.59</v>
      </c>
      <c r="T115" s="187">
        <v>6.38</v>
      </c>
      <c r="U115" s="187">
        <v>10.210000000000001</v>
      </c>
      <c r="V115" s="187">
        <v>7.23</v>
      </c>
      <c r="W115" s="187">
        <v>1.28</v>
      </c>
    </row>
    <row r="116" spans="1:23">
      <c r="A116" s="182">
        <v>2015</v>
      </c>
      <c r="B116" s="100" t="s">
        <v>438</v>
      </c>
      <c r="C116" s="187">
        <v>2.99</v>
      </c>
      <c r="D116" s="187">
        <v>2.4500000000000002</v>
      </c>
      <c r="E116" s="187">
        <v>1.54</v>
      </c>
      <c r="F116" s="187">
        <v>6.1</v>
      </c>
      <c r="G116" s="187">
        <v>10.31</v>
      </c>
      <c r="H116" s="187">
        <v>6.26</v>
      </c>
      <c r="I116" s="188">
        <v>0.95</v>
      </c>
      <c r="J116" s="189">
        <v>2.9</v>
      </c>
      <c r="K116" s="187">
        <v>2.14</v>
      </c>
      <c r="L116" s="187">
        <v>1.22</v>
      </c>
      <c r="M116" s="187">
        <v>6.35</v>
      </c>
      <c r="N116" s="187">
        <v>9.94</v>
      </c>
      <c r="O116" s="187">
        <v>5.78</v>
      </c>
      <c r="P116" s="188">
        <v>0.83</v>
      </c>
      <c r="Q116" s="189">
        <v>2.94</v>
      </c>
      <c r="R116" s="187">
        <v>2.29</v>
      </c>
      <c r="S116" s="187">
        <v>1.37</v>
      </c>
      <c r="T116" s="187">
        <v>6.2</v>
      </c>
      <c r="U116" s="187">
        <v>10.1</v>
      </c>
      <c r="V116" s="187">
        <v>6.01</v>
      </c>
      <c r="W116" s="187">
        <v>0.89</v>
      </c>
    </row>
    <row r="117" spans="1:23">
      <c r="A117" s="182">
        <v>2015</v>
      </c>
      <c r="B117" s="100" t="s">
        <v>439</v>
      </c>
      <c r="C117" s="187">
        <v>2.88</v>
      </c>
      <c r="D117" s="187">
        <v>2.85</v>
      </c>
      <c r="E117" s="187">
        <v>1.7</v>
      </c>
      <c r="F117" s="187">
        <v>6.98</v>
      </c>
      <c r="G117" s="187">
        <v>12.4</v>
      </c>
      <c r="H117" s="187">
        <v>6.52</v>
      </c>
      <c r="I117" s="188">
        <v>0.82</v>
      </c>
      <c r="J117" s="189">
        <v>2.72</v>
      </c>
      <c r="K117" s="187">
        <v>2.6</v>
      </c>
      <c r="L117" s="187">
        <v>1.45</v>
      </c>
      <c r="M117" s="187">
        <v>7.5</v>
      </c>
      <c r="N117" s="187">
        <v>12.65</v>
      </c>
      <c r="O117" s="187">
        <v>6.11</v>
      </c>
      <c r="P117" s="188">
        <v>0.7</v>
      </c>
      <c r="Q117" s="189">
        <v>2.79</v>
      </c>
      <c r="R117" s="187">
        <v>2.71</v>
      </c>
      <c r="S117" s="187">
        <v>1.57</v>
      </c>
      <c r="T117" s="187">
        <v>7.21</v>
      </c>
      <c r="U117" s="187">
        <v>12.49</v>
      </c>
      <c r="V117" s="187">
        <v>6.3</v>
      </c>
      <c r="W117" s="187">
        <v>0.76</v>
      </c>
    </row>
    <row r="118" spans="1:23">
      <c r="A118" s="182">
        <v>2015</v>
      </c>
      <c r="B118" s="100" t="s">
        <v>440</v>
      </c>
      <c r="C118" s="187">
        <v>3.56</v>
      </c>
      <c r="D118" s="187">
        <v>2.86</v>
      </c>
      <c r="E118" s="187">
        <v>1.38</v>
      </c>
      <c r="F118" s="187">
        <v>7.08</v>
      </c>
      <c r="G118" s="187">
        <v>11.81</v>
      </c>
      <c r="H118" s="187">
        <v>6.28</v>
      </c>
      <c r="I118" s="188">
        <v>0.9</v>
      </c>
      <c r="J118" s="189">
        <v>3.63</v>
      </c>
      <c r="K118" s="187">
        <v>2.67</v>
      </c>
      <c r="L118" s="187">
        <v>1.1399999999999999</v>
      </c>
      <c r="M118" s="187">
        <v>7.5</v>
      </c>
      <c r="N118" s="187">
        <v>11.53</v>
      </c>
      <c r="O118" s="187">
        <v>5.86</v>
      </c>
      <c r="P118" s="188">
        <v>0.77</v>
      </c>
      <c r="Q118" s="189">
        <v>3.58</v>
      </c>
      <c r="R118" s="187">
        <v>2.76</v>
      </c>
      <c r="S118" s="187">
        <v>1.25</v>
      </c>
      <c r="T118" s="187">
        <v>7.27</v>
      </c>
      <c r="U118" s="187">
        <v>11.64</v>
      </c>
      <c r="V118" s="187">
        <v>6.06</v>
      </c>
      <c r="W118" s="187">
        <v>0.83</v>
      </c>
    </row>
    <row r="119" spans="1:23">
      <c r="A119" s="182">
        <v>2015</v>
      </c>
      <c r="B119" s="100" t="s">
        <v>441</v>
      </c>
      <c r="C119" s="187">
        <v>3.48</v>
      </c>
      <c r="D119" s="187">
        <v>3.06</v>
      </c>
      <c r="E119" s="187">
        <v>2.0699999999999998</v>
      </c>
      <c r="F119" s="187">
        <v>6.97</v>
      </c>
      <c r="G119" s="187">
        <v>11.26</v>
      </c>
      <c r="H119" s="187">
        <v>6.65</v>
      </c>
      <c r="I119" s="188">
        <v>0.96</v>
      </c>
      <c r="J119" s="189">
        <v>3.43</v>
      </c>
      <c r="K119" s="187">
        <v>2.75</v>
      </c>
      <c r="L119" s="187">
        <v>1.82</v>
      </c>
      <c r="M119" s="187">
        <v>7.35</v>
      </c>
      <c r="N119" s="187">
        <v>10.78</v>
      </c>
      <c r="O119" s="187">
        <v>6.29</v>
      </c>
      <c r="P119" s="188">
        <v>0.88</v>
      </c>
      <c r="Q119" s="189">
        <v>3.45</v>
      </c>
      <c r="R119" s="187">
        <v>2.91</v>
      </c>
      <c r="S119" s="187">
        <v>1.94</v>
      </c>
      <c r="T119" s="187">
        <v>7.14</v>
      </c>
      <c r="U119" s="187">
        <v>11.02</v>
      </c>
      <c r="V119" s="187">
        <v>6.47</v>
      </c>
      <c r="W119" s="187">
        <v>0.91</v>
      </c>
    </row>
    <row r="120" spans="1:23">
      <c r="A120" s="182">
        <v>2015</v>
      </c>
      <c r="B120" s="100" t="s">
        <v>442</v>
      </c>
      <c r="C120" s="187">
        <v>3.57</v>
      </c>
      <c r="D120" s="187">
        <v>3.35</v>
      </c>
      <c r="E120" s="187">
        <v>1.53</v>
      </c>
      <c r="F120" s="187">
        <v>7.93</v>
      </c>
      <c r="G120" s="187">
        <v>12.51</v>
      </c>
      <c r="H120" s="187">
        <v>6.58</v>
      </c>
      <c r="I120" s="188">
        <v>0.46</v>
      </c>
      <c r="J120" s="189">
        <v>3.22</v>
      </c>
      <c r="K120" s="187">
        <v>2.79</v>
      </c>
      <c r="L120" s="187">
        <v>1.1399999999999999</v>
      </c>
      <c r="M120" s="187">
        <v>7.57</v>
      </c>
      <c r="N120" s="187">
        <v>11.44</v>
      </c>
      <c r="O120" s="187">
        <v>5.77</v>
      </c>
      <c r="P120" s="188">
        <v>0.38</v>
      </c>
      <c r="Q120" s="189">
        <v>3.37</v>
      </c>
      <c r="R120" s="187">
        <v>3.05</v>
      </c>
      <c r="S120" s="187">
        <v>1.32</v>
      </c>
      <c r="T120" s="187">
        <v>7.72</v>
      </c>
      <c r="U120" s="187">
        <v>11.95</v>
      </c>
      <c r="V120" s="187">
        <v>6.16</v>
      </c>
      <c r="W120" s="187">
        <v>0.42</v>
      </c>
    </row>
    <row r="121" spans="1:23">
      <c r="A121" s="182">
        <v>2015</v>
      </c>
      <c r="B121" s="100" t="s">
        <v>443</v>
      </c>
      <c r="C121" s="187">
        <v>2.71</v>
      </c>
      <c r="D121" s="187">
        <v>2.65</v>
      </c>
      <c r="E121" s="187">
        <v>1.71</v>
      </c>
      <c r="F121" s="187">
        <v>6.03</v>
      </c>
      <c r="G121" s="187">
        <v>10.85</v>
      </c>
      <c r="H121" s="187">
        <v>7.31</v>
      </c>
      <c r="I121" s="188">
        <v>0.91</v>
      </c>
      <c r="J121" s="189">
        <v>2.64</v>
      </c>
      <c r="K121" s="187">
        <v>2.46</v>
      </c>
      <c r="L121" s="187">
        <v>1.43</v>
      </c>
      <c r="M121" s="187">
        <v>6.62</v>
      </c>
      <c r="N121" s="187">
        <v>11.12</v>
      </c>
      <c r="O121" s="187">
        <v>6.99</v>
      </c>
      <c r="P121" s="188">
        <v>0.83</v>
      </c>
      <c r="Q121" s="189">
        <v>2.66</v>
      </c>
      <c r="R121" s="187">
        <v>2.54</v>
      </c>
      <c r="S121" s="187">
        <v>1.57</v>
      </c>
      <c r="T121" s="187">
        <v>6.29</v>
      </c>
      <c r="U121" s="187">
        <v>10.95</v>
      </c>
      <c r="V121" s="187">
        <v>7.14</v>
      </c>
      <c r="W121" s="187">
        <v>0.87</v>
      </c>
    </row>
    <row r="122" spans="1:23">
      <c r="A122" s="182">
        <v>2015</v>
      </c>
      <c r="B122" s="100" t="s">
        <v>271</v>
      </c>
      <c r="C122" s="187">
        <v>3.08</v>
      </c>
      <c r="D122" s="187">
        <v>2.73</v>
      </c>
      <c r="E122" s="187">
        <v>1.79</v>
      </c>
      <c r="F122" s="187">
        <v>6.85</v>
      </c>
      <c r="G122" s="187">
        <v>10.99</v>
      </c>
      <c r="H122" s="187">
        <v>6.72</v>
      </c>
      <c r="I122" s="188">
        <v>0.88</v>
      </c>
      <c r="J122" s="189">
        <v>3.11</v>
      </c>
      <c r="K122" s="187">
        <v>2.6</v>
      </c>
      <c r="L122" s="187">
        <v>1.62</v>
      </c>
      <c r="M122" s="187">
        <v>7.26</v>
      </c>
      <c r="N122" s="187">
        <v>10.9</v>
      </c>
      <c r="O122" s="187">
        <v>6.3</v>
      </c>
      <c r="P122" s="188">
        <v>0.77</v>
      </c>
      <c r="Q122" s="189">
        <v>3.08</v>
      </c>
      <c r="R122" s="187">
        <v>2.66</v>
      </c>
      <c r="S122" s="187">
        <v>1.7</v>
      </c>
      <c r="T122" s="187">
        <v>7.03</v>
      </c>
      <c r="U122" s="187">
        <v>10.91</v>
      </c>
      <c r="V122" s="187">
        <v>6.49</v>
      </c>
      <c r="W122" s="187">
        <v>0.82</v>
      </c>
    </row>
    <row r="123" spans="1:23">
      <c r="A123" s="182">
        <v>2024</v>
      </c>
      <c r="B123" s="97" t="s">
        <v>423</v>
      </c>
      <c r="C123" s="193">
        <v>1.89</v>
      </c>
      <c r="D123" s="193">
        <v>1.74</v>
      </c>
      <c r="E123" s="193">
        <v>1.46</v>
      </c>
      <c r="F123" s="193">
        <v>4.8499999999999996</v>
      </c>
      <c r="G123" s="193">
        <v>7.46</v>
      </c>
      <c r="H123" s="193">
        <v>4.8</v>
      </c>
      <c r="I123" s="194">
        <v>0.35</v>
      </c>
      <c r="J123" s="195">
        <v>2.15</v>
      </c>
      <c r="K123" s="193">
        <v>1.8</v>
      </c>
      <c r="L123" s="193">
        <v>1.41</v>
      </c>
      <c r="M123" s="193">
        <v>5.48</v>
      </c>
      <c r="N123" s="193">
        <v>7.54</v>
      </c>
      <c r="O123" s="193">
        <v>4.5599999999999996</v>
      </c>
      <c r="P123" s="194">
        <v>0.3</v>
      </c>
      <c r="Q123" s="195">
        <v>2.02</v>
      </c>
      <c r="R123" s="193">
        <v>1.76</v>
      </c>
      <c r="S123" s="193">
        <v>1.43</v>
      </c>
      <c r="T123" s="193">
        <v>5.15</v>
      </c>
      <c r="U123" s="193">
        <v>7.48</v>
      </c>
      <c r="V123" s="193">
        <v>4.66</v>
      </c>
      <c r="W123" s="193">
        <v>0.32</v>
      </c>
    </row>
    <row r="124" spans="1:23">
      <c r="A124" s="182">
        <v>2024</v>
      </c>
      <c r="B124" s="100" t="s">
        <v>424</v>
      </c>
      <c r="C124" s="187">
        <v>1.89</v>
      </c>
      <c r="D124" s="187">
        <v>1.72</v>
      </c>
      <c r="E124" s="187">
        <v>1.42</v>
      </c>
      <c r="F124" s="187">
        <v>4.84</v>
      </c>
      <c r="G124" s="187">
        <v>7.99</v>
      </c>
      <c r="H124" s="187">
        <v>5.25</v>
      </c>
      <c r="I124" s="188">
        <v>0.39</v>
      </c>
      <c r="J124" s="189">
        <v>2</v>
      </c>
      <c r="K124" s="187">
        <v>1.73</v>
      </c>
      <c r="L124" s="187">
        <v>1.24</v>
      </c>
      <c r="M124" s="187">
        <v>5.38</v>
      </c>
      <c r="N124" s="187">
        <v>8</v>
      </c>
      <c r="O124" s="187">
        <v>4.8499999999999996</v>
      </c>
      <c r="P124" s="188">
        <v>0.32</v>
      </c>
      <c r="Q124" s="189">
        <v>1.94</v>
      </c>
      <c r="R124" s="187">
        <v>1.72</v>
      </c>
      <c r="S124" s="187">
        <v>1.33</v>
      </c>
      <c r="T124" s="187">
        <v>5.0999999999999996</v>
      </c>
      <c r="U124" s="187">
        <v>7.98</v>
      </c>
      <c r="V124" s="187">
        <v>5.04</v>
      </c>
      <c r="W124" s="187">
        <v>0.35</v>
      </c>
    </row>
    <row r="125" spans="1:23">
      <c r="A125" s="182">
        <v>2024</v>
      </c>
      <c r="B125" s="100" t="s">
        <v>425</v>
      </c>
      <c r="C125" s="187">
        <v>1.3</v>
      </c>
      <c r="D125" s="187">
        <v>1.63</v>
      </c>
      <c r="E125" s="187">
        <v>1.55</v>
      </c>
      <c r="F125" s="187">
        <v>3.91</v>
      </c>
      <c r="G125" s="187">
        <v>7.63</v>
      </c>
      <c r="H125" s="187">
        <v>5.22</v>
      </c>
      <c r="I125" s="188">
        <v>0.43</v>
      </c>
      <c r="J125" s="189">
        <v>1.36</v>
      </c>
      <c r="K125" s="187">
        <v>1.72</v>
      </c>
      <c r="L125" s="187">
        <v>1.45</v>
      </c>
      <c r="M125" s="187">
        <v>4.38</v>
      </c>
      <c r="N125" s="187">
        <v>7.69</v>
      </c>
      <c r="O125" s="187">
        <v>4.83</v>
      </c>
      <c r="P125" s="188">
        <v>0.41</v>
      </c>
      <c r="Q125" s="189">
        <v>1.33</v>
      </c>
      <c r="R125" s="187">
        <v>1.67</v>
      </c>
      <c r="S125" s="187">
        <v>1.49</v>
      </c>
      <c r="T125" s="187">
        <v>4.1399999999999997</v>
      </c>
      <c r="U125" s="187">
        <v>7.63</v>
      </c>
      <c r="V125" s="187">
        <v>5.01</v>
      </c>
      <c r="W125" s="187">
        <v>0.42</v>
      </c>
    </row>
    <row r="126" spans="1:23">
      <c r="A126" s="182">
        <v>2024</v>
      </c>
      <c r="B126" s="100" t="s">
        <v>426</v>
      </c>
      <c r="C126" s="187">
        <v>1.79</v>
      </c>
      <c r="D126" s="187">
        <v>1.72</v>
      </c>
      <c r="E126" s="187">
        <v>1.4</v>
      </c>
      <c r="F126" s="187">
        <v>4.3</v>
      </c>
      <c r="G126" s="187">
        <v>7.89</v>
      </c>
      <c r="H126" s="187">
        <v>4.92</v>
      </c>
      <c r="I126" s="188">
        <v>0.28000000000000003</v>
      </c>
      <c r="J126" s="189">
        <v>1.86</v>
      </c>
      <c r="K126" s="187">
        <v>1.71</v>
      </c>
      <c r="L126" s="187">
        <v>1.31</v>
      </c>
      <c r="M126" s="187">
        <v>4.8600000000000003</v>
      </c>
      <c r="N126" s="187">
        <v>8.1</v>
      </c>
      <c r="O126" s="187">
        <v>4.5599999999999996</v>
      </c>
      <c r="P126" s="188">
        <v>0.25</v>
      </c>
      <c r="Q126" s="189">
        <v>1.81</v>
      </c>
      <c r="R126" s="187">
        <v>1.71</v>
      </c>
      <c r="S126" s="187">
        <v>1.35</v>
      </c>
      <c r="T126" s="187">
        <v>4.57</v>
      </c>
      <c r="U126" s="187">
        <v>7.97</v>
      </c>
      <c r="V126" s="187">
        <v>4.7300000000000004</v>
      </c>
      <c r="W126" s="187">
        <v>0.27</v>
      </c>
    </row>
    <row r="127" spans="1:23">
      <c r="A127" s="182">
        <v>2024</v>
      </c>
      <c r="B127" s="100" t="s">
        <v>427</v>
      </c>
      <c r="C127" s="187">
        <v>1.77</v>
      </c>
      <c r="D127" s="187">
        <v>2.09</v>
      </c>
      <c r="E127" s="187">
        <v>1.72</v>
      </c>
      <c r="F127" s="187">
        <v>4.72</v>
      </c>
      <c r="G127" s="187">
        <v>9.17</v>
      </c>
      <c r="H127" s="187">
        <v>5.12</v>
      </c>
      <c r="I127" s="188">
        <v>0.28999999999999998</v>
      </c>
      <c r="J127" s="189">
        <v>1.85</v>
      </c>
      <c r="K127" s="187">
        <v>1.99</v>
      </c>
      <c r="L127" s="187">
        <v>1.57</v>
      </c>
      <c r="M127" s="187">
        <v>5.01</v>
      </c>
      <c r="N127" s="187">
        <v>8.6999999999999993</v>
      </c>
      <c r="O127" s="187">
        <v>4.58</v>
      </c>
      <c r="P127" s="188">
        <v>0.24</v>
      </c>
      <c r="Q127" s="189">
        <v>1.8</v>
      </c>
      <c r="R127" s="187">
        <v>2.0299999999999998</v>
      </c>
      <c r="S127" s="187">
        <v>1.64</v>
      </c>
      <c r="T127" s="187">
        <v>4.8499999999999996</v>
      </c>
      <c r="U127" s="187">
        <v>8.91</v>
      </c>
      <c r="V127" s="187">
        <v>4.84</v>
      </c>
      <c r="W127" s="187">
        <v>0.26</v>
      </c>
    </row>
    <row r="128" spans="1:23">
      <c r="A128" s="182">
        <v>2024</v>
      </c>
      <c r="B128" s="100" t="s">
        <v>428</v>
      </c>
      <c r="C128" s="187">
        <v>1.94</v>
      </c>
      <c r="D128" s="187">
        <v>2.12</v>
      </c>
      <c r="E128" s="187">
        <v>1.68</v>
      </c>
      <c r="F128" s="187">
        <v>5.3</v>
      </c>
      <c r="G128" s="187">
        <v>8.6999999999999993</v>
      </c>
      <c r="H128" s="187">
        <v>4.7300000000000004</v>
      </c>
      <c r="I128" s="188">
        <v>0.26</v>
      </c>
      <c r="J128" s="189">
        <v>2.04</v>
      </c>
      <c r="K128" s="187">
        <v>2.02</v>
      </c>
      <c r="L128" s="187">
        <v>1.5</v>
      </c>
      <c r="M128" s="187">
        <v>5.63</v>
      </c>
      <c r="N128" s="187">
        <v>8.56</v>
      </c>
      <c r="O128" s="187">
        <v>4.57</v>
      </c>
      <c r="P128" s="188">
        <v>0.24</v>
      </c>
      <c r="Q128" s="189">
        <v>1.98</v>
      </c>
      <c r="R128" s="187">
        <v>2.06</v>
      </c>
      <c r="S128" s="187">
        <v>1.59</v>
      </c>
      <c r="T128" s="187">
        <v>5.44</v>
      </c>
      <c r="U128" s="187">
        <v>8.61</v>
      </c>
      <c r="V128" s="187">
        <v>4.6399999999999997</v>
      </c>
      <c r="W128" s="187">
        <v>0.25</v>
      </c>
    </row>
    <row r="129" spans="1:23">
      <c r="A129" s="182">
        <v>2024</v>
      </c>
      <c r="B129" s="100" t="s">
        <v>429</v>
      </c>
      <c r="C129" s="187">
        <v>1.83</v>
      </c>
      <c r="D129" s="187">
        <v>1.97</v>
      </c>
      <c r="E129" s="187">
        <v>1.6</v>
      </c>
      <c r="F129" s="187">
        <v>4.9400000000000004</v>
      </c>
      <c r="G129" s="187">
        <v>8.7100000000000009</v>
      </c>
      <c r="H129" s="187">
        <v>5.52</v>
      </c>
      <c r="I129" s="188">
        <v>0.24</v>
      </c>
      <c r="J129" s="189">
        <v>1.94</v>
      </c>
      <c r="K129" s="187">
        <v>1.92</v>
      </c>
      <c r="L129" s="187">
        <v>1.41</v>
      </c>
      <c r="M129" s="187">
        <v>5.43</v>
      </c>
      <c r="N129" s="187">
        <v>8.82</v>
      </c>
      <c r="O129" s="187">
        <v>5.4</v>
      </c>
      <c r="P129" s="188">
        <v>0.18</v>
      </c>
      <c r="Q129" s="189">
        <v>1.88</v>
      </c>
      <c r="R129" s="187">
        <v>1.94</v>
      </c>
      <c r="S129" s="187">
        <v>1.49</v>
      </c>
      <c r="T129" s="187">
        <v>5.18</v>
      </c>
      <c r="U129" s="187">
        <v>8.75</v>
      </c>
      <c r="V129" s="187">
        <v>5.44</v>
      </c>
      <c r="W129" s="187">
        <v>0.21</v>
      </c>
    </row>
    <row r="130" spans="1:23">
      <c r="A130" s="182">
        <v>2024</v>
      </c>
      <c r="B130" s="100" t="s">
        <v>430</v>
      </c>
      <c r="C130" s="187">
        <v>1.52</v>
      </c>
      <c r="D130" s="187">
        <v>1.49</v>
      </c>
      <c r="E130" s="187">
        <v>1.1100000000000001</v>
      </c>
      <c r="F130" s="187">
        <v>3.65</v>
      </c>
      <c r="G130" s="187">
        <v>6.24</v>
      </c>
      <c r="H130" s="187">
        <v>4.1500000000000004</v>
      </c>
      <c r="I130" s="188">
        <v>0.4</v>
      </c>
      <c r="J130" s="189">
        <v>1.58</v>
      </c>
      <c r="K130" s="187">
        <v>1.39</v>
      </c>
      <c r="L130" s="187">
        <v>0.92</v>
      </c>
      <c r="M130" s="187">
        <v>3.76</v>
      </c>
      <c r="N130" s="187">
        <v>6.34</v>
      </c>
      <c r="O130" s="187">
        <v>4.33</v>
      </c>
      <c r="P130" s="188">
        <v>0.36</v>
      </c>
      <c r="Q130" s="189">
        <v>1.54</v>
      </c>
      <c r="R130" s="187">
        <v>1.43</v>
      </c>
      <c r="S130" s="187">
        <v>1.01</v>
      </c>
      <c r="T130" s="187">
        <v>3.7</v>
      </c>
      <c r="U130" s="187">
        <v>6.28</v>
      </c>
      <c r="V130" s="187">
        <v>4.2300000000000004</v>
      </c>
      <c r="W130" s="187">
        <v>0.39</v>
      </c>
    </row>
    <row r="131" spans="1:23">
      <c r="A131" s="182">
        <v>2024</v>
      </c>
      <c r="B131" s="100" t="s">
        <v>431</v>
      </c>
      <c r="C131" s="187">
        <v>2.37</v>
      </c>
      <c r="D131" s="187">
        <v>2.0699999999999998</v>
      </c>
      <c r="E131" s="187">
        <v>1.66</v>
      </c>
      <c r="F131" s="187">
        <v>5.79</v>
      </c>
      <c r="G131" s="187">
        <v>9.6999999999999993</v>
      </c>
      <c r="H131" s="187">
        <v>5.0199999999999996</v>
      </c>
      <c r="I131" s="188">
        <v>0.24</v>
      </c>
      <c r="J131" s="189">
        <v>2.2799999999999998</v>
      </c>
      <c r="K131" s="187">
        <v>1.93</v>
      </c>
      <c r="L131" s="187">
        <v>1.42</v>
      </c>
      <c r="M131" s="187">
        <v>6.03</v>
      </c>
      <c r="N131" s="187">
        <v>9.3800000000000008</v>
      </c>
      <c r="O131" s="187">
        <v>4.53</v>
      </c>
      <c r="P131" s="188">
        <v>0.25</v>
      </c>
      <c r="Q131" s="189">
        <v>2.31</v>
      </c>
      <c r="R131" s="187">
        <v>1.99</v>
      </c>
      <c r="S131" s="187">
        <v>1.53</v>
      </c>
      <c r="T131" s="187">
        <v>5.89</v>
      </c>
      <c r="U131" s="187">
        <v>9.51</v>
      </c>
      <c r="V131" s="187">
        <v>4.76</v>
      </c>
      <c r="W131" s="187">
        <v>0.25</v>
      </c>
    </row>
    <row r="132" spans="1:23">
      <c r="A132" s="182">
        <v>2024</v>
      </c>
      <c r="B132" s="100" t="s">
        <v>432</v>
      </c>
      <c r="C132" s="187">
        <v>2</v>
      </c>
      <c r="D132" s="187">
        <v>2</v>
      </c>
      <c r="E132" s="187">
        <v>1.8</v>
      </c>
      <c r="F132" s="187">
        <v>5.28</v>
      </c>
      <c r="G132" s="187">
        <v>8.82</v>
      </c>
      <c r="H132" s="187">
        <v>5.26</v>
      </c>
      <c r="I132" s="188">
        <v>0.34</v>
      </c>
      <c r="J132" s="189">
        <v>2.14</v>
      </c>
      <c r="K132" s="187">
        <v>2.06</v>
      </c>
      <c r="L132" s="187">
        <v>1.72</v>
      </c>
      <c r="M132" s="187">
        <v>5.81</v>
      </c>
      <c r="N132" s="187">
        <v>8.91</v>
      </c>
      <c r="O132" s="187">
        <v>5.03</v>
      </c>
      <c r="P132" s="188">
        <v>0.3</v>
      </c>
      <c r="Q132" s="189">
        <v>2.06</v>
      </c>
      <c r="R132" s="187">
        <v>2.0299999999999998</v>
      </c>
      <c r="S132" s="187">
        <v>1.76</v>
      </c>
      <c r="T132" s="187">
        <v>5.53</v>
      </c>
      <c r="U132" s="187">
        <v>8.84</v>
      </c>
      <c r="V132" s="187">
        <v>5.13</v>
      </c>
      <c r="W132" s="187">
        <v>0.32</v>
      </c>
    </row>
    <row r="133" spans="1:23">
      <c r="A133" s="182">
        <v>2024</v>
      </c>
      <c r="B133" s="100" t="s">
        <v>433</v>
      </c>
      <c r="C133" s="187">
        <v>1.7</v>
      </c>
      <c r="D133" s="187">
        <v>1.87</v>
      </c>
      <c r="E133" s="187">
        <v>1.73</v>
      </c>
      <c r="F133" s="187">
        <v>4.1500000000000004</v>
      </c>
      <c r="G133" s="187">
        <v>7.95</v>
      </c>
      <c r="H133" s="187">
        <v>5.42</v>
      </c>
      <c r="I133" s="188">
        <v>0.33</v>
      </c>
      <c r="J133" s="189">
        <v>1.78</v>
      </c>
      <c r="K133" s="187">
        <v>1.85</v>
      </c>
      <c r="L133" s="187">
        <v>1.54</v>
      </c>
      <c r="M133" s="187">
        <v>4.46</v>
      </c>
      <c r="N133" s="187">
        <v>7.68</v>
      </c>
      <c r="O133" s="187">
        <v>4.92</v>
      </c>
      <c r="P133" s="188">
        <v>0.28999999999999998</v>
      </c>
      <c r="Q133" s="189">
        <v>1.73</v>
      </c>
      <c r="R133" s="187">
        <v>1.85</v>
      </c>
      <c r="S133" s="187">
        <v>1.63</v>
      </c>
      <c r="T133" s="187">
        <v>4.29</v>
      </c>
      <c r="U133" s="187">
        <v>7.79</v>
      </c>
      <c r="V133" s="187">
        <v>5.16</v>
      </c>
      <c r="W133" s="187">
        <v>0.31</v>
      </c>
    </row>
    <row r="134" spans="1:23">
      <c r="A134" s="182">
        <v>2024</v>
      </c>
      <c r="B134" s="100" t="s">
        <v>1069</v>
      </c>
      <c r="C134" s="187">
        <v>1.69</v>
      </c>
      <c r="D134" s="187">
        <v>1.87</v>
      </c>
      <c r="E134" s="187">
        <v>1.75</v>
      </c>
      <c r="F134" s="187">
        <v>4.28</v>
      </c>
      <c r="G134" s="187">
        <v>8.01</v>
      </c>
      <c r="H134" s="187">
        <v>5.26</v>
      </c>
      <c r="I134" s="188">
        <v>0.36</v>
      </c>
      <c r="J134" s="189">
        <v>1.82</v>
      </c>
      <c r="K134" s="187">
        <v>1.83</v>
      </c>
      <c r="L134" s="187">
        <v>1.62</v>
      </c>
      <c r="M134" s="187">
        <v>4.6900000000000004</v>
      </c>
      <c r="N134" s="187">
        <v>7.84</v>
      </c>
      <c r="O134" s="187">
        <v>4.93</v>
      </c>
      <c r="P134" s="188">
        <v>0.32</v>
      </c>
      <c r="Q134" s="189">
        <v>1.75</v>
      </c>
      <c r="R134" s="187">
        <v>1.84</v>
      </c>
      <c r="S134" s="187">
        <v>1.68</v>
      </c>
      <c r="T134" s="187">
        <v>4.47</v>
      </c>
      <c r="U134" s="187">
        <v>7.9</v>
      </c>
      <c r="V134" s="187">
        <v>5.08</v>
      </c>
      <c r="W134" s="187">
        <v>0.34</v>
      </c>
    </row>
    <row r="135" spans="1:23">
      <c r="A135" s="182">
        <v>2024</v>
      </c>
      <c r="B135" s="100" t="s">
        <v>435</v>
      </c>
      <c r="C135" s="187">
        <v>1.71</v>
      </c>
      <c r="D135" s="187">
        <v>2.0099999999999998</v>
      </c>
      <c r="E135" s="187">
        <v>1.73</v>
      </c>
      <c r="F135" s="187">
        <v>4.5999999999999996</v>
      </c>
      <c r="G135" s="187">
        <v>9.0399999999999991</v>
      </c>
      <c r="H135" s="187">
        <v>5.54</v>
      </c>
      <c r="I135" s="188">
        <v>0.37</v>
      </c>
      <c r="J135" s="189">
        <v>1.7</v>
      </c>
      <c r="K135" s="187">
        <v>1.93</v>
      </c>
      <c r="L135" s="187">
        <v>1.54</v>
      </c>
      <c r="M135" s="187">
        <v>5.07</v>
      </c>
      <c r="N135" s="187">
        <v>8.8699999999999992</v>
      </c>
      <c r="O135" s="187">
        <v>5.25</v>
      </c>
      <c r="P135" s="188">
        <v>0.31</v>
      </c>
      <c r="Q135" s="189">
        <v>1.7</v>
      </c>
      <c r="R135" s="187">
        <v>1.96</v>
      </c>
      <c r="S135" s="187">
        <v>1.63</v>
      </c>
      <c r="T135" s="187">
        <v>4.82</v>
      </c>
      <c r="U135" s="187">
        <v>8.93</v>
      </c>
      <c r="V135" s="187">
        <v>5.38</v>
      </c>
      <c r="W135" s="187">
        <v>0.34</v>
      </c>
    </row>
    <row r="136" spans="1:23">
      <c r="A136" s="182">
        <v>2024</v>
      </c>
      <c r="B136" s="100" t="s">
        <v>436</v>
      </c>
      <c r="C136" s="187">
        <v>1.42</v>
      </c>
      <c r="D136" s="187">
        <v>1.62</v>
      </c>
      <c r="E136" s="187">
        <v>1.47</v>
      </c>
      <c r="F136" s="187">
        <v>3.59</v>
      </c>
      <c r="G136" s="187">
        <v>7.67</v>
      </c>
      <c r="H136" s="187">
        <v>5.62</v>
      </c>
      <c r="I136" s="188">
        <v>0.52</v>
      </c>
      <c r="J136" s="189">
        <v>1.41</v>
      </c>
      <c r="K136" s="187">
        <v>1.71</v>
      </c>
      <c r="L136" s="187">
        <v>1.36</v>
      </c>
      <c r="M136" s="187">
        <v>3.94</v>
      </c>
      <c r="N136" s="187">
        <v>7.89</v>
      </c>
      <c r="O136" s="187">
        <v>5.43</v>
      </c>
      <c r="P136" s="188">
        <v>0.48</v>
      </c>
      <c r="Q136" s="189">
        <v>1.41</v>
      </c>
      <c r="R136" s="187">
        <v>1.66</v>
      </c>
      <c r="S136" s="187">
        <v>1.41</v>
      </c>
      <c r="T136" s="187">
        <v>3.75</v>
      </c>
      <c r="U136" s="187">
        <v>7.76</v>
      </c>
      <c r="V136" s="187">
        <v>5.51</v>
      </c>
      <c r="W136" s="187">
        <v>0.49</v>
      </c>
    </row>
    <row r="137" spans="1:23">
      <c r="A137" s="182">
        <v>2024</v>
      </c>
      <c r="B137" s="100" t="s">
        <v>437</v>
      </c>
      <c r="C137" s="187">
        <v>1.64</v>
      </c>
      <c r="D137" s="187">
        <v>1.57</v>
      </c>
      <c r="E137" s="187">
        <v>1.4</v>
      </c>
      <c r="F137" s="187">
        <v>4.07</v>
      </c>
      <c r="G137" s="187">
        <v>7.26</v>
      </c>
      <c r="H137" s="187">
        <v>5.22</v>
      </c>
      <c r="I137" s="188">
        <v>0.49</v>
      </c>
      <c r="J137" s="189">
        <v>1.66</v>
      </c>
      <c r="K137" s="187">
        <v>1.65</v>
      </c>
      <c r="L137" s="187">
        <v>1.38</v>
      </c>
      <c r="M137" s="187">
        <v>4.47</v>
      </c>
      <c r="N137" s="187">
        <v>7.27</v>
      </c>
      <c r="O137" s="187">
        <v>4.92</v>
      </c>
      <c r="P137" s="188">
        <v>0.43</v>
      </c>
      <c r="Q137" s="189">
        <v>1.64</v>
      </c>
      <c r="R137" s="187">
        <v>1.61</v>
      </c>
      <c r="S137" s="187">
        <v>1.38</v>
      </c>
      <c r="T137" s="187">
        <v>4.26</v>
      </c>
      <c r="U137" s="187">
        <v>7.24</v>
      </c>
      <c r="V137" s="187">
        <v>5.05</v>
      </c>
      <c r="W137" s="187">
        <v>0.46</v>
      </c>
    </row>
    <row r="138" spans="1:23">
      <c r="A138" s="182">
        <v>2024</v>
      </c>
      <c r="B138" s="100" t="s">
        <v>438</v>
      </c>
      <c r="C138" s="187">
        <v>1.66</v>
      </c>
      <c r="D138" s="187">
        <v>1.66</v>
      </c>
      <c r="E138" s="187">
        <v>1.19</v>
      </c>
      <c r="F138" s="187">
        <v>3.86</v>
      </c>
      <c r="G138" s="187">
        <v>7.35</v>
      </c>
      <c r="H138" s="187">
        <v>4.53</v>
      </c>
      <c r="I138" s="188">
        <v>0.32</v>
      </c>
      <c r="J138" s="189">
        <v>1.69</v>
      </c>
      <c r="K138" s="187">
        <v>1.61</v>
      </c>
      <c r="L138" s="187">
        <v>1.07</v>
      </c>
      <c r="M138" s="187">
        <v>4.22</v>
      </c>
      <c r="N138" s="187">
        <v>7.43</v>
      </c>
      <c r="O138" s="187">
        <v>4.32</v>
      </c>
      <c r="P138" s="188">
        <v>0.28999999999999998</v>
      </c>
      <c r="Q138" s="189">
        <v>1.67</v>
      </c>
      <c r="R138" s="187">
        <v>1.63</v>
      </c>
      <c r="S138" s="187">
        <v>1.1200000000000001</v>
      </c>
      <c r="T138" s="187">
        <v>4.03</v>
      </c>
      <c r="U138" s="187">
        <v>7.37</v>
      </c>
      <c r="V138" s="187">
        <v>4.42</v>
      </c>
      <c r="W138" s="187">
        <v>0.31</v>
      </c>
    </row>
    <row r="139" spans="1:23">
      <c r="A139" s="182">
        <v>2024</v>
      </c>
      <c r="B139" s="100" t="s">
        <v>439</v>
      </c>
      <c r="C139" s="187">
        <v>1.57</v>
      </c>
      <c r="D139" s="187">
        <v>1.71</v>
      </c>
      <c r="E139" s="187">
        <v>1.41</v>
      </c>
      <c r="F139" s="187">
        <v>4.12</v>
      </c>
      <c r="G139" s="187">
        <v>8.25</v>
      </c>
      <c r="H139" s="187">
        <v>5.22</v>
      </c>
      <c r="I139" s="188">
        <v>0.3</v>
      </c>
      <c r="J139" s="189">
        <v>1.68</v>
      </c>
      <c r="K139" s="187">
        <v>1.69</v>
      </c>
      <c r="L139" s="187">
        <v>1.3</v>
      </c>
      <c r="M139" s="187">
        <v>4.63</v>
      </c>
      <c r="N139" s="187">
        <v>8.65</v>
      </c>
      <c r="O139" s="187">
        <v>5.1100000000000003</v>
      </c>
      <c r="P139" s="188">
        <v>0.31</v>
      </c>
      <c r="Q139" s="189">
        <v>1.62</v>
      </c>
      <c r="R139" s="187">
        <v>1.69</v>
      </c>
      <c r="S139" s="187">
        <v>1.35</v>
      </c>
      <c r="T139" s="187">
        <v>4.3600000000000003</v>
      </c>
      <c r="U139" s="187">
        <v>8.43</v>
      </c>
      <c r="V139" s="187">
        <v>5.15</v>
      </c>
      <c r="W139" s="187">
        <v>0.31</v>
      </c>
    </row>
    <row r="140" spans="1:23">
      <c r="A140" s="182">
        <v>2024</v>
      </c>
      <c r="B140" s="100" t="s">
        <v>440</v>
      </c>
      <c r="C140" s="187">
        <v>2.3199999999999998</v>
      </c>
      <c r="D140" s="187">
        <v>2</v>
      </c>
      <c r="E140" s="187">
        <v>1.0900000000000001</v>
      </c>
      <c r="F140" s="187">
        <v>5.0999999999999996</v>
      </c>
      <c r="G140" s="187">
        <v>9.57</v>
      </c>
      <c r="H140" s="187">
        <v>5</v>
      </c>
      <c r="I140" s="188">
        <v>0.39</v>
      </c>
      <c r="J140" s="189">
        <v>2.41</v>
      </c>
      <c r="K140" s="187">
        <v>1.95</v>
      </c>
      <c r="L140" s="187">
        <v>0.86</v>
      </c>
      <c r="M140" s="187">
        <v>5.59</v>
      </c>
      <c r="N140" s="187">
        <v>9.5</v>
      </c>
      <c r="O140" s="187">
        <v>4.4400000000000004</v>
      </c>
      <c r="P140" s="188">
        <v>0.3</v>
      </c>
      <c r="Q140" s="189">
        <v>2.36</v>
      </c>
      <c r="R140" s="187">
        <v>1.97</v>
      </c>
      <c r="S140" s="187">
        <v>0.97</v>
      </c>
      <c r="T140" s="187">
        <v>5.33</v>
      </c>
      <c r="U140" s="187">
        <v>9.51</v>
      </c>
      <c r="V140" s="187">
        <v>4.71</v>
      </c>
      <c r="W140" s="187">
        <v>0.34</v>
      </c>
    </row>
    <row r="141" spans="1:23">
      <c r="A141" s="182">
        <v>2024</v>
      </c>
      <c r="B141" s="100" t="s">
        <v>441</v>
      </c>
      <c r="C141" s="187">
        <v>1.79</v>
      </c>
      <c r="D141" s="187">
        <v>2.06</v>
      </c>
      <c r="E141" s="187">
        <v>1.86</v>
      </c>
      <c r="F141" s="187">
        <v>4.12</v>
      </c>
      <c r="G141" s="187">
        <v>8.2200000000000006</v>
      </c>
      <c r="H141" s="187">
        <v>5.81</v>
      </c>
      <c r="I141" s="188">
        <v>0.48</v>
      </c>
      <c r="J141" s="189">
        <v>1.88</v>
      </c>
      <c r="K141" s="187">
        <v>1.89</v>
      </c>
      <c r="L141" s="187">
        <v>1.64</v>
      </c>
      <c r="M141" s="187">
        <v>4.7</v>
      </c>
      <c r="N141" s="187">
        <v>7.94</v>
      </c>
      <c r="O141" s="187">
        <v>5.31</v>
      </c>
      <c r="P141" s="188">
        <v>0.41</v>
      </c>
      <c r="Q141" s="189">
        <v>1.83</v>
      </c>
      <c r="R141" s="187">
        <v>1.97</v>
      </c>
      <c r="S141" s="187">
        <v>1.75</v>
      </c>
      <c r="T141" s="187">
        <v>4.4000000000000004</v>
      </c>
      <c r="U141" s="187">
        <v>8.07</v>
      </c>
      <c r="V141" s="187">
        <v>5.55</v>
      </c>
      <c r="W141" s="187">
        <v>0.45</v>
      </c>
    </row>
    <row r="142" spans="1:23">
      <c r="A142" s="182">
        <v>2024</v>
      </c>
      <c r="B142" s="100" t="s">
        <v>442</v>
      </c>
      <c r="C142" s="187">
        <v>1.74</v>
      </c>
      <c r="D142" s="187">
        <v>2.06</v>
      </c>
      <c r="E142" s="187">
        <v>1.6</v>
      </c>
      <c r="F142" s="187">
        <v>4.63</v>
      </c>
      <c r="G142" s="187">
        <v>8.9700000000000006</v>
      </c>
      <c r="H142" s="187">
        <v>5.61</v>
      </c>
      <c r="I142" s="188">
        <v>0.38</v>
      </c>
      <c r="J142" s="189">
        <v>1.81</v>
      </c>
      <c r="K142" s="187">
        <v>1.91</v>
      </c>
      <c r="L142" s="187">
        <v>1.43</v>
      </c>
      <c r="M142" s="187">
        <v>5.14</v>
      </c>
      <c r="N142" s="187">
        <v>8.68</v>
      </c>
      <c r="O142" s="187">
        <v>5.15</v>
      </c>
      <c r="P142" s="188">
        <v>0.28000000000000003</v>
      </c>
      <c r="Q142" s="189">
        <v>1.77</v>
      </c>
      <c r="R142" s="187">
        <v>1.98</v>
      </c>
      <c r="S142" s="187">
        <v>1.51</v>
      </c>
      <c r="T142" s="187">
        <v>4.87</v>
      </c>
      <c r="U142" s="187">
        <v>8.8000000000000007</v>
      </c>
      <c r="V142" s="187">
        <v>5.37</v>
      </c>
      <c r="W142" s="187">
        <v>0.33</v>
      </c>
    </row>
    <row r="143" spans="1:23">
      <c r="A143" s="182">
        <v>2024</v>
      </c>
      <c r="B143" s="100" t="s">
        <v>443</v>
      </c>
      <c r="C143" s="187">
        <v>1.71</v>
      </c>
      <c r="D143" s="187">
        <v>1.83</v>
      </c>
      <c r="E143" s="187">
        <v>1.4</v>
      </c>
      <c r="F143" s="187">
        <v>4.24</v>
      </c>
      <c r="G143" s="187">
        <v>7.9</v>
      </c>
      <c r="H143" s="187">
        <v>5.68</v>
      </c>
      <c r="I143" s="188">
        <v>0.41</v>
      </c>
      <c r="J143" s="189">
        <v>1.78</v>
      </c>
      <c r="K143" s="187">
        <v>1.74</v>
      </c>
      <c r="L143" s="187">
        <v>1.1599999999999999</v>
      </c>
      <c r="M143" s="187">
        <v>4.6100000000000003</v>
      </c>
      <c r="N143" s="187">
        <v>7.95</v>
      </c>
      <c r="O143" s="187">
        <v>5.28</v>
      </c>
      <c r="P143" s="188">
        <v>0.37</v>
      </c>
      <c r="Q143" s="189">
        <v>1.74</v>
      </c>
      <c r="R143" s="187">
        <v>1.78</v>
      </c>
      <c r="S143" s="187">
        <v>1.27</v>
      </c>
      <c r="T143" s="187">
        <v>4.41</v>
      </c>
      <c r="U143" s="187">
        <v>7.9</v>
      </c>
      <c r="V143" s="187">
        <v>5.48</v>
      </c>
      <c r="W143" s="187">
        <v>0.39</v>
      </c>
    </row>
    <row r="144" spans="1:23">
      <c r="A144" s="191">
        <v>2024</v>
      </c>
      <c r="B144" s="100" t="s">
        <v>271</v>
      </c>
      <c r="C144" s="187">
        <v>1.8</v>
      </c>
      <c r="D144" s="187">
        <v>1.85</v>
      </c>
      <c r="E144" s="187">
        <v>1.58</v>
      </c>
      <c r="F144" s="187">
        <v>4.6100000000000003</v>
      </c>
      <c r="G144" s="187">
        <v>8.11</v>
      </c>
      <c r="H144" s="187">
        <v>5.15</v>
      </c>
      <c r="I144" s="188">
        <v>0.36</v>
      </c>
      <c r="J144" s="189">
        <v>1.93</v>
      </c>
      <c r="K144" s="187">
        <v>1.84</v>
      </c>
      <c r="L144" s="187">
        <v>1.45</v>
      </c>
      <c r="M144" s="187">
        <v>5.09</v>
      </c>
      <c r="N144" s="187">
        <v>8.09</v>
      </c>
      <c r="O144" s="187">
        <v>4.84</v>
      </c>
      <c r="P144" s="188">
        <v>0.31</v>
      </c>
      <c r="Q144" s="189">
        <v>1.86</v>
      </c>
      <c r="R144" s="187">
        <v>1.84</v>
      </c>
      <c r="S144" s="187">
        <v>1.51</v>
      </c>
      <c r="T144" s="187">
        <v>4.84</v>
      </c>
      <c r="U144" s="187">
        <v>8.08</v>
      </c>
      <c r="V144" s="187">
        <v>4.9800000000000004</v>
      </c>
      <c r="W144" s="187">
        <v>0.33</v>
      </c>
    </row>
    <row r="145" spans="1:1">
      <c r="A145" s="31" t="s">
        <v>672</v>
      </c>
    </row>
  </sheetData>
  <pageMargins left="0.7" right="0.7" top="0.75" bottom="0.75" header="0.3" footer="0.3"/>
  <drawing r:id="rId1"/>
  <tableParts count="3">
    <tablePart r:id="rId2"/>
    <tablePart r:id="rId3"/>
    <tablePart r:id="rId4"/>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5688F-22B5-4F18-B2A5-4D230385EACF}">
  <dimension ref="A1:AR69"/>
  <sheetViews>
    <sheetView zoomScaleNormal="100" workbookViewId="0"/>
  </sheetViews>
  <sheetFormatPr defaultColWidth="9.33203125" defaultRowHeight="13.5"/>
  <cols>
    <col min="1" max="1" width="7" style="25" customWidth="1"/>
    <col min="2" max="2" width="9.1640625" style="25" bestFit="1" customWidth="1"/>
    <col min="3" max="4" width="28.83203125" style="25" bestFit="1" customWidth="1"/>
    <col min="5" max="5" width="29.1640625" style="25" bestFit="1" customWidth="1"/>
    <col min="6" max="6" width="31.6640625" style="25" bestFit="1" customWidth="1"/>
    <col min="7" max="7" width="26.6640625" style="25" bestFit="1" customWidth="1"/>
    <col min="8" max="8" width="29.1640625" style="25" bestFit="1" customWidth="1"/>
    <col min="9" max="9" width="30.1640625" style="25" bestFit="1" customWidth="1"/>
    <col min="10" max="11" width="28.83203125" style="25" bestFit="1" customWidth="1"/>
    <col min="12" max="12" width="29.1640625" style="25" bestFit="1" customWidth="1"/>
    <col min="13" max="13" width="31.6640625" style="25" bestFit="1" customWidth="1"/>
    <col min="14" max="14" width="26.6640625" style="25" bestFit="1" customWidth="1"/>
    <col min="15" max="15" width="29.1640625" style="25" bestFit="1" customWidth="1"/>
    <col min="16" max="16" width="30.1640625" style="25" bestFit="1" customWidth="1"/>
    <col min="17" max="18" width="28.83203125" style="25" bestFit="1" customWidth="1"/>
    <col min="19" max="19" width="29.1640625" style="25" bestFit="1" customWidth="1"/>
    <col min="20" max="20" width="31.6640625" style="25" bestFit="1" customWidth="1"/>
    <col min="21" max="21" width="26.6640625" style="25" bestFit="1" customWidth="1"/>
    <col min="22" max="22" width="29.1640625" style="25" bestFit="1" customWidth="1"/>
    <col min="23" max="23" width="30.1640625" style="25" bestFit="1" customWidth="1"/>
    <col min="24" max="25" width="28.83203125" style="25" bestFit="1" customWidth="1"/>
    <col min="26" max="26" width="29.1640625" style="25" bestFit="1" customWidth="1"/>
    <col min="27" max="27" width="31.6640625" style="25" bestFit="1" customWidth="1"/>
    <col min="28" max="28" width="26.6640625" style="25" bestFit="1" customWidth="1"/>
    <col min="29" max="29" width="29.1640625" style="25" bestFit="1" customWidth="1"/>
    <col min="30" max="30" width="30.1640625" style="25" bestFit="1" customWidth="1"/>
    <col min="31" max="32" width="28.83203125" style="25" bestFit="1" customWidth="1"/>
    <col min="33" max="33" width="29.1640625" style="25" bestFit="1" customWidth="1"/>
    <col min="34" max="34" width="31.6640625" style="25" bestFit="1" customWidth="1"/>
    <col min="35" max="35" width="26.6640625" style="25" bestFit="1" customWidth="1"/>
    <col min="36" max="36" width="29.1640625" style="25" bestFit="1" customWidth="1"/>
    <col min="37" max="37" width="30.1640625" style="25" bestFit="1" customWidth="1"/>
    <col min="38" max="39" width="28.83203125" style="25" bestFit="1" customWidth="1"/>
    <col min="40" max="40" width="29.1640625" style="25" bestFit="1" customWidth="1"/>
    <col min="41" max="41" width="31.6640625" style="25" bestFit="1" customWidth="1"/>
    <col min="42" max="42" width="26.6640625" style="25" bestFit="1" customWidth="1"/>
    <col min="43" max="43" width="29.1640625" style="25" bestFit="1" customWidth="1"/>
    <col min="44" max="44" width="30.1640625" style="25" bestFit="1" customWidth="1"/>
    <col min="45" max="16384" width="9.33203125" style="25"/>
  </cols>
  <sheetData>
    <row r="1" spans="1:44">
      <c r="A1" s="77" t="s">
        <v>727</v>
      </c>
    </row>
    <row r="2" spans="1:44" ht="17.25">
      <c r="A2" s="49" t="s">
        <v>728</v>
      </c>
    </row>
    <row r="3" spans="1:44" ht="17.25">
      <c r="A3" s="117" t="s">
        <v>729</v>
      </c>
    </row>
    <row r="4" spans="1:44" ht="60">
      <c r="A4" s="156" t="s">
        <v>244</v>
      </c>
      <c r="B4" s="156" t="s">
        <v>235</v>
      </c>
      <c r="C4" s="156" t="s">
        <v>730</v>
      </c>
      <c r="D4" s="156" t="s">
        <v>731</v>
      </c>
      <c r="E4" s="156" t="s">
        <v>732</v>
      </c>
      <c r="F4" s="156" t="s">
        <v>733</v>
      </c>
      <c r="G4" s="156" t="s">
        <v>734</v>
      </c>
      <c r="H4" s="156" t="s">
        <v>735</v>
      </c>
      <c r="I4" s="156" t="s">
        <v>736</v>
      </c>
      <c r="J4" s="156" t="s">
        <v>737</v>
      </c>
      <c r="K4" s="156" t="s">
        <v>738</v>
      </c>
      <c r="L4" s="156" t="s">
        <v>739</v>
      </c>
      <c r="M4" s="156" t="s">
        <v>740</v>
      </c>
      <c r="N4" s="156" t="s">
        <v>741</v>
      </c>
      <c r="O4" s="156" t="s">
        <v>742</v>
      </c>
      <c r="P4" s="156" t="s">
        <v>743</v>
      </c>
      <c r="Q4" s="156" t="s">
        <v>744</v>
      </c>
      <c r="R4" s="156" t="s">
        <v>745</v>
      </c>
      <c r="S4" s="156" t="s">
        <v>746</v>
      </c>
      <c r="T4" s="156" t="s">
        <v>747</v>
      </c>
      <c r="U4" s="156" t="s">
        <v>748</v>
      </c>
      <c r="V4" s="156" t="s">
        <v>750</v>
      </c>
      <c r="W4" s="156" t="s">
        <v>749</v>
      </c>
      <c r="X4" s="156" t="s">
        <v>751</v>
      </c>
      <c r="Y4" s="156" t="s">
        <v>752</v>
      </c>
      <c r="Z4" s="156" t="s">
        <v>753</v>
      </c>
      <c r="AA4" s="156" t="s">
        <v>754</v>
      </c>
      <c r="AB4" s="156" t="s">
        <v>755</v>
      </c>
      <c r="AC4" s="156" t="s">
        <v>756</v>
      </c>
      <c r="AD4" s="156" t="s">
        <v>757</v>
      </c>
      <c r="AE4" s="156" t="s">
        <v>758</v>
      </c>
      <c r="AF4" s="156" t="s">
        <v>759</v>
      </c>
      <c r="AG4" s="156" t="s">
        <v>760</v>
      </c>
      <c r="AH4" s="156" t="s">
        <v>761</v>
      </c>
      <c r="AI4" s="156" t="s">
        <v>762</v>
      </c>
      <c r="AJ4" s="156" t="s">
        <v>763</v>
      </c>
      <c r="AK4" s="156" t="s">
        <v>764</v>
      </c>
      <c r="AL4" s="156" t="s">
        <v>765</v>
      </c>
      <c r="AM4" s="156" t="s">
        <v>766</v>
      </c>
      <c r="AN4" s="156" t="s">
        <v>767</v>
      </c>
      <c r="AO4" s="156" t="s">
        <v>768</v>
      </c>
      <c r="AP4" s="156" t="s">
        <v>769</v>
      </c>
      <c r="AQ4" s="156" t="s">
        <v>770</v>
      </c>
      <c r="AR4" s="156" t="s">
        <v>771</v>
      </c>
    </row>
    <row r="5" spans="1:44">
      <c r="A5" s="294">
        <v>2015</v>
      </c>
      <c r="B5" s="144" t="s">
        <v>380</v>
      </c>
      <c r="C5" s="211">
        <v>2276</v>
      </c>
      <c r="D5" s="211">
        <v>1911</v>
      </c>
      <c r="E5" s="211">
        <v>1024</v>
      </c>
      <c r="F5" s="211">
        <v>12420</v>
      </c>
      <c r="G5" s="211">
        <v>13816</v>
      </c>
      <c r="H5" s="211">
        <v>2842</v>
      </c>
      <c r="I5" s="212">
        <v>195</v>
      </c>
      <c r="J5" s="211">
        <v>1330</v>
      </c>
      <c r="K5" s="211">
        <v>1058</v>
      </c>
      <c r="L5" s="211">
        <v>817</v>
      </c>
      <c r="M5" s="211">
        <v>5565</v>
      </c>
      <c r="N5" s="211">
        <v>6958</v>
      </c>
      <c r="O5" s="211">
        <v>2646</v>
      </c>
      <c r="P5" s="212">
        <v>257</v>
      </c>
      <c r="Q5" s="211">
        <v>2248</v>
      </c>
      <c r="R5" s="211">
        <v>1753</v>
      </c>
      <c r="S5" s="211">
        <v>774</v>
      </c>
      <c r="T5" s="211">
        <v>13515</v>
      </c>
      <c r="U5" s="211">
        <v>15357</v>
      </c>
      <c r="V5" s="211">
        <v>3165</v>
      </c>
      <c r="W5" s="212">
        <v>191</v>
      </c>
      <c r="X5" s="211">
        <v>1501</v>
      </c>
      <c r="Y5" s="211">
        <v>1017</v>
      </c>
      <c r="Z5" s="211">
        <v>691</v>
      </c>
      <c r="AA5" s="211">
        <v>6601</v>
      </c>
      <c r="AB5" s="211">
        <v>7948</v>
      </c>
      <c r="AC5" s="211">
        <v>2840</v>
      </c>
      <c r="AD5" s="212">
        <v>267</v>
      </c>
      <c r="AE5" s="211">
        <v>4524</v>
      </c>
      <c r="AF5" s="211">
        <v>3664</v>
      </c>
      <c r="AG5" s="211">
        <v>1798</v>
      </c>
      <c r="AH5" s="211">
        <v>25935</v>
      </c>
      <c r="AI5" s="211">
        <v>29173</v>
      </c>
      <c r="AJ5" s="211">
        <v>6007</v>
      </c>
      <c r="AK5" s="212">
        <v>386</v>
      </c>
      <c r="AL5" s="211">
        <v>2831</v>
      </c>
      <c r="AM5" s="211">
        <v>2075</v>
      </c>
      <c r="AN5" s="211">
        <v>1508</v>
      </c>
      <c r="AO5" s="211">
        <v>12166</v>
      </c>
      <c r="AP5" s="211">
        <v>14906</v>
      </c>
      <c r="AQ5" s="211">
        <v>5486</v>
      </c>
      <c r="AR5" s="211">
        <v>524</v>
      </c>
    </row>
    <row r="6" spans="1:44">
      <c r="A6" s="294">
        <v>2015</v>
      </c>
      <c r="B6" s="144" t="s">
        <v>366</v>
      </c>
      <c r="C6" s="211">
        <v>1356</v>
      </c>
      <c r="D6" s="211">
        <v>1228</v>
      </c>
      <c r="E6" s="211">
        <v>666</v>
      </c>
      <c r="F6" s="211">
        <v>7975</v>
      </c>
      <c r="G6" s="211">
        <v>11854</v>
      </c>
      <c r="H6" s="211">
        <v>2929</v>
      </c>
      <c r="I6" s="212">
        <v>214</v>
      </c>
      <c r="J6" s="211">
        <v>1431</v>
      </c>
      <c r="K6" s="211">
        <v>1183</v>
      </c>
      <c r="L6" s="211">
        <v>797</v>
      </c>
      <c r="M6" s="211">
        <v>6397</v>
      </c>
      <c r="N6" s="211">
        <v>9104</v>
      </c>
      <c r="O6" s="211">
        <v>3756</v>
      </c>
      <c r="P6" s="212">
        <v>363</v>
      </c>
      <c r="Q6" s="211">
        <v>1502</v>
      </c>
      <c r="R6" s="211">
        <v>1273</v>
      </c>
      <c r="S6" s="211">
        <v>543</v>
      </c>
      <c r="T6" s="211">
        <v>9292</v>
      </c>
      <c r="U6" s="211">
        <v>13423</v>
      </c>
      <c r="V6" s="211">
        <v>3164</v>
      </c>
      <c r="W6" s="212">
        <v>215</v>
      </c>
      <c r="X6" s="211">
        <v>1574</v>
      </c>
      <c r="Y6" s="211">
        <v>1158</v>
      </c>
      <c r="Z6" s="211">
        <v>742</v>
      </c>
      <c r="AA6" s="211">
        <v>7163</v>
      </c>
      <c r="AB6" s="211">
        <v>10355</v>
      </c>
      <c r="AC6" s="211">
        <v>4011</v>
      </c>
      <c r="AD6" s="212">
        <v>406</v>
      </c>
      <c r="AE6" s="211">
        <v>2858</v>
      </c>
      <c r="AF6" s="211">
        <v>2501</v>
      </c>
      <c r="AG6" s="211">
        <v>1209</v>
      </c>
      <c r="AH6" s="211">
        <v>17267</v>
      </c>
      <c r="AI6" s="211">
        <v>25277</v>
      </c>
      <c r="AJ6" s="211">
        <v>6093</v>
      </c>
      <c r="AK6" s="212">
        <v>429</v>
      </c>
      <c r="AL6" s="211">
        <v>3005</v>
      </c>
      <c r="AM6" s="211">
        <v>2341</v>
      </c>
      <c r="AN6" s="211">
        <v>1539</v>
      </c>
      <c r="AO6" s="211">
        <v>13560</v>
      </c>
      <c r="AP6" s="211">
        <v>19459</v>
      </c>
      <c r="AQ6" s="211">
        <v>7767</v>
      </c>
      <c r="AR6" s="211">
        <v>769</v>
      </c>
    </row>
    <row r="7" spans="1:44">
      <c r="A7" s="294">
        <v>2015</v>
      </c>
      <c r="B7" s="144" t="s">
        <v>367</v>
      </c>
      <c r="C7" s="211">
        <v>1376</v>
      </c>
      <c r="D7" s="211">
        <v>1272</v>
      </c>
      <c r="E7" s="211">
        <v>592</v>
      </c>
      <c r="F7" s="211">
        <v>7619</v>
      </c>
      <c r="G7" s="211">
        <v>13364</v>
      </c>
      <c r="H7" s="211">
        <v>3908</v>
      </c>
      <c r="I7" s="212">
        <v>266</v>
      </c>
      <c r="J7" s="211">
        <v>1697</v>
      </c>
      <c r="K7" s="211">
        <v>1382</v>
      </c>
      <c r="L7" s="211">
        <v>1022</v>
      </c>
      <c r="M7" s="211">
        <v>7789</v>
      </c>
      <c r="N7" s="211">
        <v>12312</v>
      </c>
      <c r="O7" s="211">
        <v>5625</v>
      </c>
      <c r="P7" s="212">
        <v>499</v>
      </c>
      <c r="Q7" s="211">
        <v>1686</v>
      </c>
      <c r="R7" s="211">
        <v>1442</v>
      </c>
      <c r="S7" s="211">
        <v>609</v>
      </c>
      <c r="T7" s="211">
        <v>9251</v>
      </c>
      <c r="U7" s="211">
        <v>15448</v>
      </c>
      <c r="V7" s="211">
        <v>4348</v>
      </c>
      <c r="W7" s="212">
        <v>308</v>
      </c>
      <c r="X7" s="211">
        <v>1999</v>
      </c>
      <c r="Y7" s="211">
        <v>1514</v>
      </c>
      <c r="Z7" s="211">
        <v>940</v>
      </c>
      <c r="AA7" s="211">
        <v>8887</v>
      </c>
      <c r="AB7" s="211">
        <v>14068</v>
      </c>
      <c r="AC7" s="211">
        <v>5937</v>
      </c>
      <c r="AD7" s="212">
        <v>503</v>
      </c>
      <c r="AE7" s="211">
        <v>3062</v>
      </c>
      <c r="AF7" s="211">
        <v>2714</v>
      </c>
      <c r="AG7" s="211">
        <v>1201</v>
      </c>
      <c r="AH7" s="211">
        <v>16870</v>
      </c>
      <c r="AI7" s="211">
        <v>28812</v>
      </c>
      <c r="AJ7" s="211">
        <v>8256</v>
      </c>
      <c r="AK7" s="212">
        <v>574</v>
      </c>
      <c r="AL7" s="211">
        <v>3696</v>
      </c>
      <c r="AM7" s="211">
        <v>2896</v>
      </c>
      <c r="AN7" s="211">
        <v>1962</v>
      </c>
      <c r="AO7" s="211">
        <v>16676</v>
      </c>
      <c r="AP7" s="211">
        <v>26380</v>
      </c>
      <c r="AQ7" s="211">
        <v>11562</v>
      </c>
      <c r="AR7" s="211">
        <v>1002</v>
      </c>
    </row>
    <row r="8" spans="1:44">
      <c r="A8" s="294">
        <v>2015</v>
      </c>
      <c r="B8" s="144" t="s">
        <v>368</v>
      </c>
      <c r="C8" s="211">
        <v>1654</v>
      </c>
      <c r="D8" s="211">
        <v>1577</v>
      </c>
      <c r="E8" s="211">
        <v>728</v>
      </c>
      <c r="F8" s="211">
        <v>8258</v>
      </c>
      <c r="G8" s="211">
        <v>16532</v>
      </c>
      <c r="H8" s="211">
        <v>6195</v>
      </c>
      <c r="I8" s="212">
        <v>360</v>
      </c>
      <c r="J8" s="211">
        <v>2250</v>
      </c>
      <c r="K8" s="211">
        <v>1777</v>
      </c>
      <c r="L8" s="211">
        <v>1155</v>
      </c>
      <c r="M8" s="211">
        <v>9185</v>
      </c>
      <c r="N8" s="211">
        <v>16077</v>
      </c>
      <c r="O8" s="211">
        <v>8106</v>
      </c>
      <c r="P8" s="212">
        <v>719</v>
      </c>
      <c r="Q8" s="211">
        <v>1975</v>
      </c>
      <c r="R8" s="211">
        <v>1684</v>
      </c>
      <c r="S8" s="211">
        <v>702</v>
      </c>
      <c r="T8" s="211">
        <v>9199</v>
      </c>
      <c r="U8" s="211">
        <v>18154</v>
      </c>
      <c r="V8" s="211">
        <v>6355</v>
      </c>
      <c r="W8" s="212">
        <v>427</v>
      </c>
      <c r="X8" s="211">
        <v>2585</v>
      </c>
      <c r="Y8" s="211">
        <v>1943</v>
      </c>
      <c r="Z8" s="211">
        <v>1124</v>
      </c>
      <c r="AA8" s="211">
        <v>10170</v>
      </c>
      <c r="AB8" s="211">
        <v>17605</v>
      </c>
      <c r="AC8" s="211">
        <v>8804</v>
      </c>
      <c r="AD8" s="212">
        <v>782</v>
      </c>
      <c r="AE8" s="211">
        <v>3629</v>
      </c>
      <c r="AF8" s="211">
        <v>3261</v>
      </c>
      <c r="AG8" s="211">
        <v>1430</v>
      </c>
      <c r="AH8" s="211">
        <v>17457</v>
      </c>
      <c r="AI8" s="211">
        <v>34686</v>
      </c>
      <c r="AJ8" s="211">
        <v>12550</v>
      </c>
      <c r="AK8" s="212">
        <v>787</v>
      </c>
      <c r="AL8" s="211">
        <v>4835</v>
      </c>
      <c r="AM8" s="211">
        <v>3720</v>
      </c>
      <c r="AN8" s="211">
        <v>2279</v>
      </c>
      <c r="AO8" s="211">
        <v>19355</v>
      </c>
      <c r="AP8" s="211">
        <v>33682</v>
      </c>
      <c r="AQ8" s="211">
        <v>16910</v>
      </c>
      <c r="AR8" s="211">
        <v>1501</v>
      </c>
    </row>
    <row r="9" spans="1:44">
      <c r="A9" s="294">
        <v>2015</v>
      </c>
      <c r="B9" s="144" t="s">
        <v>369</v>
      </c>
      <c r="C9" s="211">
        <v>2057</v>
      </c>
      <c r="D9" s="211">
        <v>1831</v>
      </c>
      <c r="E9" s="211">
        <v>935</v>
      </c>
      <c r="F9" s="211">
        <v>8163</v>
      </c>
      <c r="G9" s="211">
        <v>18895</v>
      </c>
      <c r="H9" s="211">
        <v>9250</v>
      </c>
      <c r="I9" s="212">
        <v>594</v>
      </c>
      <c r="J9" s="211">
        <v>2812</v>
      </c>
      <c r="K9" s="211">
        <v>2146</v>
      </c>
      <c r="L9" s="211">
        <v>1483</v>
      </c>
      <c r="M9" s="211">
        <v>9918</v>
      </c>
      <c r="N9" s="211">
        <v>18470</v>
      </c>
      <c r="O9" s="211">
        <v>11443</v>
      </c>
      <c r="P9" s="212">
        <v>1045</v>
      </c>
      <c r="Q9" s="211">
        <v>2395</v>
      </c>
      <c r="R9" s="211">
        <v>1982</v>
      </c>
      <c r="S9" s="211">
        <v>895</v>
      </c>
      <c r="T9" s="211">
        <v>9179</v>
      </c>
      <c r="U9" s="211">
        <v>19661</v>
      </c>
      <c r="V9" s="211">
        <v>9125</v>
      </c>
      <c r="W9" s="212">
        <v>617</v>
      </c>
      <c r="X9" s="211">
        <v>3463</v>
      </c>
      <c r="Y9" s="211">
        <v>2545</v>
      </c>
      <c r="Z9" s="211">
        <v>1546</v>
      </c>
      <c r="AA9" s="211">
        <v>11477</v>
      </c>
      <c r="AB9" s="211">
        <v>20190</v>
      </c>
      <c r="AC9" s="211">
        <v>12239</v>
      </c>
      <c r="AD9" s="212">
        <v>1082</v>
      </c>
      <c r="AE9" s="211">
        <v>4452</v>
      </c>
      <c r="AF9" s="211">
        <v>3813</v>
      </c>
      <c r="AG9" s="211">
        <v>1830</v>
      </c>
      <c r="AH9" s="211">
        <v>17342</v>
      </c>
      <c r="AI9" s="211">
        <v>38556</v>
      </c>
      <c r="AJ9" s="211">
        <v>18375</v>
      </c>
      <c r="AK9" s="212">
        <v>1211</v>
      </c>
      <c r="AL9" s="211">
        <v>6275</v>
      </c>
      <c r="AM9" s="211">
        <v>4691</v>
      </c>
      <c r="AN9" s="211">
        <v>3029</v>
      </c>
      <c r="AO9" s="211">
        <v>21395</v>
      </c>
      <c r="AP9" s="211">
        <v>38660</v>
      </c>
      <c r="AQ9" s="211">
        <v>23682</v>
      </c>
      <c r="AR9" s="211">
        <v>2127</v>
      </c>
    </row>
    <row r="10" spans="1:44">
      <c r="A10" s="294">
        <v>2015</v>
      </c>
      <c r="B10" s="144" t="s">
        <v>370</v>
      </c>
      <c r="C10" s="211">
        <v>2491</v>
      </c>
      <c r="D10" s="211">
        <v>2380</v>
      </c>
      <c r="E10" s="211">
        <v>1158</v>
      </c>
      <c r="F10" s="211">
        <v>8403</v>
      </c>
      <c r="G10" s="211">
        <v>20191</v>
      </c>
      <c r="H10" s="211">
        <v>11851</v>
      </c>
      <c r="I10" s="212">
        <v>802</v>
      </c>
      <c r="J10" s="211">
        <v>3765</v>
      </c>
      <c r="K10" s="211">
        <v>2868</v>
      </c>
      <c r="L10" s="211">
        <v>2005</v>
      </c>
      <c r="M10" s="211">
        <v>11464</v>
      </c>
      <c r="N10" s="211">
        <v>21271</v>
      </c>
      <c r="O10" s="211">
        <v>15420</v>
      </c>
      <c r="P10" s="212">
        <v>1424</v>
      </c>
      <c r="Q10" s="211">
        <v>2736</v>
      </c>
      <c r="R10" s="211">
        <v>2392</v>
      </c>
      <c r="S10" s="211">
        <v>1056</v>
      </c>
      <c r="T10" s="211">
        <v>9078</v>
      </c>
      <c r="U10" s="211">
        <v>19844</v>
      </c>
      <c r="V10" s="211">
        <v>11147</v>
      </c>
      <c r="W10" s="212">
        <v>737</v>
      </c>
      <c r="X10" s="211">
        <v>4577</v>
      </c>
      <c r="Y10" s="211">
        <v>3212</v>
      </c>
      <c r="Z10" s="211">
        <v>2122</v>
      </c>
      <c r="AA10" s="211">
        <v>13468</v>
      </c>
      <c r="AB10" s="211">
        <v>22779</v>
      </c>
      <c r="AC10" s="211">
        <v>15875</v>
      </c>
      <c r="AD10" s="212">
        <v>1511</v>
      </c>
      <c r="AE10" s="211">
        <v>5227</v>
      </c>
      <c r="AF10" s="211">
        <v>4772</v>
      </c>
      <c r="AG10" s="211">
        <v>2214</v>
      </c>
      <c r="AH10" s="211">
        <v>17481</v>
      </c>
      <c r="AI10" s="211">
        <v>40035</v>
      </c>
      <c r="AJ10" s="211">
        <v>22998</v>
      </c>
      <c r="AK10" s="212">
        <v>1539</v>
      </c>
      <c r="AL10" s="211">
        <v>8342</v>
      </c>
      <c r="AM10" s="211">
        <v>6080</v>
      </c>
      <c r="AN10" s="211">
        <v>4127</v>
      </c>
      <c r="AO10" s="211">
        <v>24932</v>
      </c>
      <c r="AP10" s="211">
        <v>44050</v>
      </c>
      <c r="AQ10" s="211">
        <v>31295</v>
      </c>
      <c r="AR10" s="211">
        <v>2935</v>
      </c>
    </row>
    <row r="11" spans="1:44">
      <c r="A11" s="294">
        <v>2015</v>
      </c>
      <c r="B11" s="144" t="s">
        <v>371</v>
      </c>
      <c r="C11" s="211">
        <v>3011</v>
      </c>
      <c r="D11" s="211">
        <v>2791</v>
      </c>
      <c r="E11" s="211">
        <v>1534</v>
      </c>
      <c r="F11" s="211">
        <v>8187</v>
      </c>
      <c r="G11" s="211">
        <v>19655</v>
      </c>
      <c r="H11" s="211">
        <v>12896</v>
      </c>
      <c r="I11" s="212">
        <v>963</v>
      </c>
      <c r="J11" s="211">
        <v>5030</v>
      </c>
      <c r="K11" s="211">
        <v>4142</v>
      </c>
      <c r="L11" s="211">
        <v>2781</v>
      </c>
      <c r="M11" s="211">
        <v>13567</v>
      </c>
      <c r="N11" s="211">
        <v>24155</v>
      </c>
      <c r="O11" s="211">
        <v>18414</v>
      </c>
      <c r="P11" s="212">
        <v>1989</v>
      </c>
      <c r="Q11" s="211">
        <v>3001</v>
      </c>
      <c r="R11" s="211">
        <v>2626</v>
      </c>
      <c r="S11" s="211">
        <v>1264</v>
      </c>
      <c r="T11" s="211">
        <v>8713</v>
      </c>
      <c r="U11" s="211">
        <v>18126</v>
      </c>
      <c r="V11" s="211">
        <v>11351</v>
      </c>
      <c r="W11" s="212">
        <v>901</v>
      </c>
      <c r="X11" s="211">
        <v>6014</v>
      </c>
      <c r="Y11" s="211">
        <v>4322</v>
      </c>
      <c r="Z11" s="211">
        <v>2840</v>
      </c>
      <c r="AA11" s="211">
        <v>15226</v>
      </c>
      <c r="AB11" s="211">
        <v>23766</v>
      </c>
      <c r="AC11" s="211">
        <v>17908</v>
      </c>
      <c r="AD11" s="212">
        <v>1897</v>
      </c>
      <c r="AE11" s="211">
        <v>6012</v>
      </c>
      <c r="AF11" s="211">
        <v>5417</v>
      </c>
      <c r="AG11" s="211">
        <v>2798</v>
      </c>
      <c r="AH11" s="211">
        <v>16900</v>
      </c>
      <c r="AI11" s="211">
        <v>37781</v>
      </c>
      <c r="AJ11" s="211">
        <v>24247</v>
      </c>
      <c r="AK11" s="212">
        <v>1864</v>
      </c>
      <c r="AL11" s="211">
        <v>11044</v>
      </c>
      <c r="AM11" s="211">
        <v>8464</v>
      </c>
      <c r="AN11" s="211">
        <v>5621</v>
      </c>
      <c r="AO11" s="211">
        <v>28793</v>
      </c>
      <c r="AP11" s="211">
        <v>47921</v>
      </c>
      <c r="AQ11" s="211">
        <v>36322</v>
      </c>
      <c r="AR11" s="211">
        <v>3886</v>
      </c>
    </row>
    <row r="12" spans="1:44">
      <c r="A12" s="294">
        <v>2015</v>
      </c>
      <c r="B12" s="144" t="s">
        <v>372</v>
      </c>
      <c r="C12" s="211">
        <v>3693</v>
      </c>
      <c r="D12" s="211">
        <v>3763</v>
      </c>
      <c r="E12" s="211">
        <v>2053</v>
      </c>
      <c r="F12" s="211">
        <v>8078</v>
      </c>
      <c r="G12" s="211">
        <v>17360</v>
      </c>
      <c r="H12" s="211">
        <v>11681</v>
      </c>
      <c r="I12" s="212">
        <v>1161</v>
      </c>
      <c r="J12" s="211">
        <v>7594</v>
      </c>
      <c r="K12" s="211">
        <v>6732</v>
      </c>
      <c r="L12" s="211">
        <v>4657</v>
      </c>
      <c r="M12" s="211">
        <v>16641</v>
      </c>
      <c r="N12" s="211">
        <v>28152</v>
      </c>
      <c r="O12" s="211">
        <v>22235</v>
      </c>
      <c r="P12" s="212">
        <v>2857</v>
      </c>
      <c r="Q12" s="211">
        <v>3524</v>
      </c>
      <c r="R12" s="211">
        <v>3261</v>
      </c>
      <c r="S12" s="211">
        <v>1662</v>
      </c>
      <c r="T12" s="211">
        <v>8092</v>
      </c>
      <c r="U12" s="211">
        <v>15776</v>
      </c>
      <c r="V12" s="211">
        <v>10169</v>
      </c>
      <c r="W12" s="212">
        <v>947</v>
      </c>
      <c r="X12" s="211">
        <v>8318</v>
      </c>
      <c r="Y12" s="211">
        <v>6615</v>
      </c>
      <c r="Z12" s="211">
        <v>4334</v>
      </c>
      <c r="AA12" s="211">
        <v>18141</v>
      </c>
      <c r="AB12" s="211">
        <v>26405</v>
      </c>
      <c r="AC12" s="211">
        <v>20603</v>
      </c>
      <c r="AD12" s="212">
        <v>2330</v>
      </c>
      <c r="AE12" s="211">
        <v>7217</v>
      </c>
      <c r="AF12" s="211">
        <v>7024</v>
      </c>
      <c r="AG12" s="211">
        <v>3715</v>
      </c>
      <c r="AH12" s="211">
        <v>16170</v>
      </c>
      <c r="AI12" s="211">
        <v>33136</v>
      </c>
      <c r="AJ12" s="211">
        <v>21850</v>
      </c>
      <c r="AK12" s="212">
        <v>2108</v>
      </c>
      <c r="AL12" s="211">
        <v>15912</v>
      </c>
      <c r="AM12" s="211">
        <v>13347</v>
      </c>
      <c r="AN12" s="211">
        <v>8991</v>
      </c>
      <c r="AO12" s="211">
        <v>34782</v>
      </c>
      <c r="AP12" s="211">
        <v>54557</v>
      </c>
      <c r="AQ12" s="211">
        <v>42838</v>
      </c>
      <c r="AR12" s="211">
        <v>5187</v>
      </c>
    </row>
    <row r="13" spans="1:44">
      <c r="A13" s="294">
        <v>2015</v>
      </c>
      <c r="B13" s="144" t="s">
        <v>373</v>
      </c>
      <c r="C13" s="211">
        <v>4677</v>
      </c>
      <c r="D13" s="211">
        <v>4890</v>
      </c>
      <c r="E13" s="211">
        <v>2794</v>
      </c>
      <c r="F13" s="211">
        <v>8356</v>
      </c>
      <c r="G13" s="211">
        <v>15636</v>
      </c>
      <c r="H13" s="211">
        <v>10669</v>
      </c>
      <c r="I13" s="212">
        <v>1346</v>
      </c>
      <c r="J13" s="211">
        <v>11045</v>
      </c>
      <c r="K13" s="211">
        <v>10277</v>
      </c>
      <c r="L13" s="211">
        <v>7153</v>
      </c>
      <c r="M13" s="211">
        <v>20488</v>
      </c>
      <c r="N13" s="211">
        <v>30800</v>
      </c>
      <c r="O13" s="211">
        <v>24358</v>
      </c>
      <c r="P13" s="212">
        <v>3633</v>
      </c>
      <c r="Q13" s="211">
        <v>4379</v>
      </c>
      <c r="R13" s="211">
        <v>4382</v>
      </c>
      <c r="S13" s="211">
        <v>2251</v>
      </c>
      <c r="T13" s="211">
        <v>8267</v>
      </c>
      <c r="U13" s="211">
        <v>13690</v>
      </c>
      <c r="V13" s="211">
        <v>9318</v>
      </c>
      <c r="W13" s="212">
        <v>1108</v>
      </c>
      <c r="X13" s="211">
        <v>11515</v>
      </c>
      <c r="Y13" s="211">
        <v>10045</v>
      </c>
      <c r="Z13" s="211">
        <v>6671</v>
      </c>
      <c r="AA13" s="211">
        <v>21000</v>
      </c>
      <c r="AB13" s="211">
        <v>27328</v>
      </c>
      <c r="AC13" s="211">
        <v>21645</v>
      </c>
      <c r="AD13" s="212">
        <v>3090</v>
      </c>
      <c r="AE13" s="211">
        <v>9056</v>
      </c>
      <c r="AF13" s="211">
        <v>9272</v>
      </c>
      <c r="AG13" s="211">
        <v>5045</v>
      </c>
      <c r="AH13" s="211">
        <v>16623</v>
      </c>
      <c r="AI13" s="211">
        <v>29326</v>
      </c>
      <c r="AJ13" s="211">
        <v>19987</v>
      </c>
      <c r="AK13" s="212">
        <v>2454</v>
      </c>
      <c r="AL13" s="211">
        <v>22560</v>
      </c>
      <c r="AM13" s="211">
        <v>20322</v>
      </c>
      <c r="AN13" s="211">
        <v>13824</v>
      </c>
      <c r="AO13" s="211">
        <v>41488</v>
      </c>
      <c r="AP13" s="211">
        <v>58128</v>
      </c>
      <c r="AQ13" s="211">
        <v>46003</v>
      </c>
      <c r="AR13" s="211">
        <v>6723</v>
      </c>
    </row>
    <row r="14" spans="1:44">
      <c r="A14" s="294">
        <v>2015</v>
      </c>
      <c r="B14" s="144" t="s">
        <v>374</v>
      </c>
      <c r="C14" s="211">
        <v>4450</v>
      </c>
      <c r="D14" s="211">
        <v>4507</v>
      </c>
      <c r="E14" s="211">
        <v>2537</v>
      </c>
      <c r="F14" s="211">
        <v>6592</v>
      </c>
      <c r="G14" s="211">
        <v>10833</v>
      </c>
      <c r="H14" s="211">
        <v>7299</v>
      </c>
      <c r="I14" s="212">
        <v>1126</v>
      </c>
      <c r="J14" s="211">
        <v>11384</v>
      </c>
      <c r="K14" s="211">
        <v>10251</v>
      </c>
      <c r="L14" s="211">
        <v>7487</v>
      </c>
      <c r="M14" s="211">
        <v>18283</v>
      </c>
      <c r="N14" s="211">
        <v>24242</v>
      </c>
      <c r="O14" s="211">
        <v>18773</v>
      </c>
      <c r="P14" s="212">
        <v>3336</v>
      </c>
      <c r="Q14" s="211">
        <v>4273</v>
      </c>
      <c r="R14" s="211">
        <v>4175</v>
      </c>
      <c r="S14" s="211">
        <v>2285</v>
      </c>
      <c r="T14" s="211">
        <v>6714</v>
      </c>
      <c r="U14" s="211">
        <v>9845</v>
      </c>
      <c r="V14" s="211">
        <v>6444</v>
      </c>
      <c r="W14" s="212">
        <v>923</v>
      </c>
      <c r="X14" s="211">
        <v>11404</v>
      </c>
      <c r="Y14" s="211">
        <v>9801</v>
      </c>
      <c r="Z14" s="211">
        <v>7002</v>
      </c>
      <c r="AA14" s="211">
        <v>18429</v>
      </c>
      <c r="AB14" s="211">
        <v>21443</v>
      </c>
      <c r="AC14" s="211">
        <v>16269</v>
      </c>
      <c r="AD14" s="212">
        <v>2854</v>
      </c>
      <c r="AE14" s="211">
        <v>8723</v>
      </c>
      <c r="AF14" s="211">
        <v>8682</v>
      </c>
      <c r="AG14" s="211">
        <v>4822</v>
      </c>
      <c r="AH14" s="211">
        <v>13306</v>
      </c>
      <c r="AI14" s="211">
        <v>20678</v>
      </c>
      <c r="AJ14" s="211">
        <v>13743</v>
      </c>
      <c r="AK14" s="212">
        <v>2049</v>
      </c>
      <c r="AL14" s="211">
        <v>22788</v>
      </c>
      <c r="AM14" s="211">
        <v>20052</v>
      </c>
      <c r="AN14" s="211">
        <v>14489</v>
      </c>
      <c r="AO14" s="211">
        <v>36712</v>
      </c>
      <c r="AP14" s="211">
        <v>45685</v>
      </c>
      <c r="AQ14" s="211">
        <v>35042</v>
      </c>
      <c r="AR14" s="211">
        <v>6190</v>
      </c>
    </row>
    <row r="15" spans="1:44">
      <c r="A15" s="294">
        <v>2015</v>
      </c>
      <c r="B15" s="144" t="s">
        <v>375</v>
      </c>
      <c r="C15" s="211">
        <v>3117</v>
      </c>
      <c r="D15" s="211">
        <v>3010</v>
      </c>
      <c r="E15" s="211">
        <v>1757</v>
      </c>
      <c r="F15" s="211">
        <v>3984</v>
      </c>
      <c r="G15" s="211">
        <v>5549</v>
      </c>
      <c r="H15" s="211">
        <v>3596</v>
      </c>
      <c r="I15" s="212">
        <v>668</v>
      </c>
      <c r="J15" s="211">
        <v>7942</v>
      </c>
      <c r="K15" s="211">
        <v>7020</v>
      </c>
      <c r="L15" s="211">
        <v>5051</v>
      </c>
      <c r="M15" s="211">
        <v>11350</v>
      </c>
      <c r="N15" s="211">
        <v>13006</v>
      </c>
      <c r="O15" s="211">
        <v>9688</v>
      </c>
      <c r="P15" s="212">
        <v>2062</v>
      </c>
      <c r="Q15" s="211">
        <v>3215</v>
      </c>
      <c r="R15" s="211">
        <v>3193</v>
      </c>
      <c r="S15" s="211">
        <v>1765</v>
      </c>
      <c r="T15" s="211">
        <v>4187</v>
      </c>
      <c r="U15" s="211">
        <v>5498</v>
      </c>
      <c r="V15" s="211">
        <v>3380</v>
      </c>
      <c r="W15" s="212">
        <v>645</v>
      </c>
      <c r="X15" s="211">
        <v>8653</v>
      </c>
      <c r="Y15" s="211">
        <v>7402</v>
      </c>
      <c r="Z15" s="211">
        <v>5287</v>
      </c>
      <c r="AA15" s="211">
        <v>11940</v>
      </c>
      <c r="AB15" s="211">
        <v>12495</v>
      </c>
      <c r="AC15" s="211">
        <v>9058</v>
      </c>
      <c r="AD15" s="212">
        <v>1986</v>
      </c>
      <c r="AE15" s="211">
        <v>6332</v>
      </c>
      <c r="AF15" s="211">
        <v>6203</v>
      </c>
      <c r="AG15" s="211">
        <v>3522</v>
      </c>
      <c r="AH15" s="211">
        <v>8171</v>
      </c>
      <c r="AI15" s="211">
        <v>11047</v>
      </c>
      <c r="AJ15" s="211">
        <v>6976</v>
      </c>
      <c r="AK15" s="212">
        <v>1313</v>
      </c>
      <c r="AL15" s="211">
        <v>16595</v>
      </c>
      <c r="AM15" s="211">
        <v>14422</v>
      </c>
      <c r="AN15" s="211">
        <v>10338</v>
      </c>
      <c r="AO15" s="211">
        <v>23290</v>
      </c>
      <c r="AP15" s="211">
        <v>25501</v>
      </c>
      <c r="AQ15" s="211">
        <v>18746</v>
      </c>
      <c r="AR15" s="211">
        <v>4048</v>
      </c>
    </row>
    <row r="16" spans="1:44">
      <c r="A16" s="294">
        <v>2015</v>
      </c>
      <c r="B16" s="144" t="s">
        <v>376</v>
      </c>
      <c r="C16" s="211">
        <v>2231</v>
      </c>
      <c r="D16" s="211">
        <v>2013</v>
      </c>
      <c r="E16" s="211">
        <v>1257</v>
      </c>
      <c r="F16" s="211">
        <v>2572</v>
      </c>
      <c r="G16" s="211">
        <v>3025</v>
      </c>
      <c r="H16" s="211">
        <v>1907</v>
      </c>
      <c r="I16" s="212">
        <v>443</v>
      </c>
      <c r="J16" s="211">
        <v>5500</v>
      </c>
      <c r="K16" s="211">
        <v>4596</v>
      </c>
      <c r="L16" s="211">
        <v>3276</v>
      </c>
      <c r="M16" s="211">
        <v>7052</v>
      </c>
      <c r="N16" s="211">
        <v>7414</v>
      </c>
      <c r="O16" s="211">
        <v>5053</v>
      </c>
      <c r="P16" s="212">
        <v>1381</v>
      </c>
      <c r="Q16" s="211">
        <v>2631</v>
      </c>
      <c r="R16" s="211">
        <v>2449</v>
      </c>
      <c r="S16" s="211">
        <v>1418</v>
      </c>
      <c r="T16" s="211">
        <v>2875</v>
      </c>
      <c r="U16" s="211">
        <v>3283</v>
      </c>
      <c r="V16" s="211">
        <v>2024</v>
      </c>
      <c r="W16" s="212">
        <v>488</v>
      </c>
      <c r="X16" s="211">
        <v>6760</v>
      </c>
      <c r="Y16" s="211">
        <v>5445</v>
      </c>
      <c r="Z16" s="211">
        <v>4003</v>
      </c>
      <c r="AA16" s="211">
        <v>8246</v>
      </c>
      <c r="AB16" s="211">
        <v>7817</v>
      </c>
      <c r="AC16" s="211">
        <v>5425</v>
      </c>
      <c r="AD16" s="212">
        <v>1443</v>
      </c>
      <c r="AE16" s="211">
        <v>4862</v>
      </c>
      <c r="AF16" s="211">
        <v>4462</v>
      </c>
      <c r="AG16" s="211">
        <v>2675</v>
      </c>
      <c r="AH16" s="211">
        <v>5447</v>
      </c>
      <c r="AI16" s="211">
        <v>6308</v>
      </c>
      <c r="AJ16" s="211">
        <v>3931</v>
      </c>
      <c r="AK16" s="212">
        <v>931</v>
      </c>
      <c r="AL16" s="211">
        <v>12260</v>
      </c>
      <c r="AM16" s="211">
        <v>10041</v>
      </c>
      <c r="AN16" s="211">
        <v>7279</v>
      </c>
      <c r="AO16" s="211">
        <v>15298</v>
      </c>
      <c r="AP16" s="211">
        <v>15231</v>
      </c>
      <c r="AQ16" s="211">
        <v>10478</v>
      </c>
      <c r="AR16" s="211">
        <v>2824</v>
      </c>
    </row>
    <row r="17" spans="1:44">
      <c r="A17" s="294">
        <v>2015</v>
      </c>
      <c r="B17" s="144" t="s">
        <v>377</v>
      </c>
      <c r="C17" s="211">
        <v>1282</v>
      </c>
      <c r="D17" s="211">
        <v>1111</v>
      </c>
      <c r="E17" s="211">
        <v>736</v>
      </c>
      <c r="F17" s="211">
        <v>1363</v>
      </c>
      <c r="G17" s="211">
        <v>1438</v>
      </c>
      <c r="H17" s="211">
        <v>780</v>
      </c>
      <c r="I17" s="212">
        <v>263</v>
      </c>
      <c r="J17" s="211">
        <v>3032</v>
      </c>
      <c r="K17" s="211">
        <v>2469</v>
      </c>
      <c r="L17" s="211">
        <v>1906</v>
      </c>
      <c r="M17" s="211">
        <v>3559</v>
      </c>
      <c r="N17" s="211">
        <v>3344</v>
      </c>
      <c r="O17" s="211">
        <v>2253</v>
      </c>
      <c r="P17" s="212">
        <v>751</v>
      </c>
      <c r="Q17" s="211">
        <v>1842</v>
      </c>
      <c r="R17" s="211">
        <v>1589</v>
      </c>
      <c r="S17" s="211">
        <v>1010</v>
      </c>
      <c r="T17" s="211">
        <v>1674</v>
      </c>
      <c r="U17" s="211">
        <v>1701</v>
      </c>
      <c r="V17" s="211">
        <v>1004</v>
      </c>
      <c r="W17" s="212">
        <v>294</v>
      </c>
      <c r="X17" s="211">
        <v>4257</v>
      </c>
      <c r="Y17" s="211">
        <v>3438</v>
      </c>
      <c r="Z17" s="211">
        <v>2557</v>
      </c>
      <c r="AA17" s="211">
        <v>4872</v>
      </c>
      <c r="AB17" s="211">
        <v>4106</v>
      </c>
      <c r="AC17" s="211">
        <v>2840</v>
      </c>
      <c r="AD17" s="212">
        <v>930</v>
      </c>
      <c r="AE17" s="211">
        <v>3124</v>
      </c>
      <c r="AF17" s="211">
        <v>2700</v>
      </c>
      <c r="AG17" s="211">
        <v>1746</v>
      </c>
      <c r="AH17" s="211">
        <v>3037</v>
      </c>
      <c r="AI17" s="211">
        <v>3139</v>
      </c>
      <c r="AJ17" s="211">
        <v>1784</v>
      </c>
      <c r="AK17" s="212">
        <v>557</v>
      </c>
      <c r="AL17" s="211">
        <v>7289</v>
      </c>
      <c r="AM17" s="211">
        <v>5907</v>
      </c>
      <c r="AN17" s="211">
        <v>4463</v>
      </c>
      <c r="AO17" s="211">
        <v>8431</v>
      </c>
      <c r="AP17" s="211">
        <v>7450</v>
      </c>
      <c r="AQ17" s="211">
        <v>5093</v>
      </c>
      <c r="AR17" s="211">
        <v>1681</v>
      </c>
    </row>
    <row r="18" spans="1:44">
      <c r="A18" s="294">
        <v>2015</v>
      </c>
      <c r="B18" s="180" t="s">
        <v>378</v>
      </c>
      <c r="C18" s="213">
        <v>517</v>
      </c>
      <c r="D18" s="213">
        <v>361</v>
      </c>
      <c r="E18" s="213">
        <v>258</v>
      </c>
      <c r="F18" s="213">
        <v>495</v>
      </c>
      <c r="G18" s="213">
        <v>439</v>
      </c>
      <c r="H18" s="213">
        <v>253</v>
      </c>
      <c r="I18" s="214">
        <v>116</v>
      </c>
      <c r="J18" s="213">
        <v>1235</v>
      </c>
      <c r="K18" s="213">
        <v>919</v>
      </c>
      <c r="L18" s="213">
        <v>692</v>
      </c>
      <c r="M18" s="213">
        <v>1242</v>
      </c>
      <c r="N18" s="213">
        <v>1035</v>
      </c>
      <c r="O18" s="213">
        <v>701</v>
      </c>
      <c r="P18" s="214">
        <v>277</v>
      </c>
      <c r="Q18" s="213">
        <v>770</v>
      </c>
      <c r="R18" s="213">
        <v>644</v>
      </c>
      <c r="S18" s="213">
        <v>422</v>
      </c>
      <c r="T18" s="213">
        <v>658</v>
      </c>
      <c r="U18" s="213">
        <v>533</v>
      </c>
      <c r="V18" s="213">
        <v>288</v>
      </c>
      <c r="W18" s="214">
        <v>157</v>
      </c>
      <c r="X18" s="213">
        <v>2028</v>
      </c>
      <c r="Y18" s="213">
        <v>1491</v>
      </c>
      <c r="Z18" s="213">
        <v>1207</v>
      </c>
      <c r="AA18" s="213">
        <v>1993</v>
      </c>
      <c r="AB18" s="213">
        <v>1560</v>
      </c>
      <c r="AC18" s="213">
        <v>1015</v>
      </c>
      <c r="AD18" s="214">
        <v>506</v>
      </c>
      <c r="AE18" s="213">
        <v>1287</v>
      </c>
      <c r="AF18" s="213">
        <v>1005</v>
      </c>
      <c r="AG18" s="213">
        <v>680</v>
      </c>
      <c r="AH18" s="213">
        <v>1153</v>
      </c>
      <c r="AI18" s="213">
        <v>972</v>
      </c>
      <c r="AJ18" s="213">
        <v>541</v>
      </c>
      <c r="AK18" s="214">
        <v>273</v>
      </c>
      <c r="AL18" s="213">
        <v>3263</v>
      </c>
      <c r="AM18" s="213">
        <v>2410</v>
      </c>
      <c r="AN18" s="213">
        <v>1899</v>
      </c>
      <c r="AO18" s="213">
        <v>3235</v>
      </c>
      <c r="AP18" s="213">
        <v>2595</v>
      </c>
      <c r="AQ18" s="213">
        <v>1716</v>
      </c>
      <c r="AR18" s="213">
        <v>783</v>
      </c>
    </row>
    <row r="19" spans="1:44">
      <c r="A19" s="204">
        <v>2015</v>
      </c>
      <c r="B19" s="200" t="s">
        <v>285</v>
      </c>
      <c r="C19" s="232">
        <v>34188</v>
      </c>
      <c r="D19" s="232">
        <v>32645</v>
      </c>
      <c r="E19" s="232">
        <v>18029</v>
      </c>
      <c r="F19" s="232">
        <v>92465</v>
      </c>
      <c r="G19" s="232">
        <v>168587</v>
      </c>
      <c r="H19" s="232">
        <v>86056</v>
      </c>
      <c r="I19" s="233">
        <v>8517</v>
      </c>
      <c r="J19" s="232">
        <v>66047</v>
      </c>
      <c r="K19" s="232">
        <v>56820</v>
      </c>
      <c r="L19" s="232">
        <v>40282</v>
      </c>
      <c r="M19" s="232">
        <v>142500</v>
      </c>
      <c r="N19" s="232">
        <v>216340</v>
      </c>
      <c r="O19" s="232">
        <v>148471</v>
      </c>
      <c r="P19" s="233">
        <v>20593</v>
      </c>
      <c r="Q19" s="232">
        <v>36177</v>
      </c>
      <c r="R19" s="232">
        <v>32845</v>
      </c>
      <c r="S19" s="232">
        <v>16656</v>
      </c>
      <c r="T19" s="232">
        <v>100694</v>
      </c>
      <c r="U19" s="232">
        <v>170339</v>
      </c>
      <c r="V19" s="232">
        <v>81282</v>
      </c>
      <c r="W19" s="233">
        <v>7958</v>
      </c>
      <c r="X19" s="232">
        <v>74648</v>
      </c>
      <c r="Y19" s="232">
        <v>59948</v>
      </c>
      <c r="Z19" s="232">
        <v>41066</v>
      </c>
      <c r="AA19" s="232">
        <v>157613</v>
      </c>
      <c r="AB19" s="232">
        <v>217865</v>
      </c>
      <c r="AC19" s="232">
        <v>144469</v>
      </c>
      <c r="AD19" s="233">
        <v>19587</v>
      </c>
      <c r="AE19" s="232">
        <v>70365</v>
      </c>
      <c r="AF19" s="232">
        <v>65490</v>
      </c>
      <c r="AG19" s="232">
        <v>34685</v>
      </c>
      <c r="AH19" s="232">
        <v>193159</v>
      </c>
      <c r="AI19" s="232">
        <v>338926</v>
      </c>
      <c r="AJ19" s="232">
        <v>167338</v>
      </c>
      <c r="AK19" s="233">
        <v>16475</v>
      </c>
      <c r="AL19" s="232">
        <v>140695</v>
      </c>
      <c r="AM19" s="232">
        <v>116768</v>
      </c>
      <c r="AN19" s="232">
        <v>81348</v>
      </c>
      <c r="AO19" s="232">
        <v>300113</v>
      </c>
      <c r="AP19" s="232">
        <v>434205</v>
      </c>
      <c r="AQ19" s="232">
        <v>292940</v>
      </c>
      <c r="AR19" s="232">
        <v>40180</v>
      </c>
    </row>
    <row r="20" spans="1:44">
      <c r="A20" s="294">
        <v>2024</v>
      </c>
      <c r="B20" s="144" t="s">
        <v>380</v>
      </c>
      <c r="C20" s="211">
        <v>981</v>
      </c>
      <c r="D20" s="211">
        <v>864</v>
      </c>
      <c r="E20" s="211">
        <v>682</v>
      </c>
      <c r="F20" s="211">
        <v>4699</v>
      </c>
      <c r="G20" s="211">
        <v>5808</v>
      </c>
      <c r="H20" s="211">
        <v>1106</v>
      </c>
      <c r="I20" s="212">
        <v>31</v>
      </c>
      <c r="J20" s="130">
        <v>1093</v>
      </c>
      <c r="K20" s="130">
        <v>1005</v>
      </c>
      <c r="L20" s="130">
        <v>825</v>
      </c>
      <c r="M20" s="130">
        <v>4443</v>
      </c>
      <c r="N20" s="130">
        <v>5443</v>
      </c>
      <c r="O20" s="130">
        <v>2170</v>
      </c>
      <c r="P20" s="215">
        <v>99</v>
      </c>
      <c r="Q20" s="216">
        <v>1064</v>
      </c>
      <c r="R20" s="211">
        <v>866</v>
      </c>
      <c r="S20" s="211">
        <v>499</v>
      </c>
      <c r="T20" s="211">
        <v>5345</v>
      </c>
      <c r="U20" s="211">
        <v>6389</v>
      </c>
      <c r="V20" s="211">
        <v>1214</v>
      </c>
      <c r="W20" s="212">
        <v>22</v>
      </c>
      <c r="X20" s="130">
        <v>1184</v>
      </c>
      <c r="Y20" s="130">
        <v>939</v>
      </c>
      <c r="Z20" s="130">
        <v>758</v>
      </c>
      <c r="AA20" s="130">
        <v>4880</v>
      </c>
      <c r="AB20" s="130">
        <v>5773</v>
      </c>
      <c r="AC20" s="130">
        <v>2170</v>
      </c>
      <c r="AD20" s="215">
        <v>82</v>
      </c>
      <c r="AE20" s="211">
        <v>2045</v>
      </c>
      <c r="AF20" s="211">
        <v>1730</v>
      </c>
      <c r="AG20" s="211">
        <v>1181</v>
      </c>
      <c r="AH20" s="211">
        <v>10044</v>
      </c>
      <c r="AI20" s="211">
        <v>12197</v>
      </c>
      <c r="AJ20" s="211">
        <v>2320</v>
      </c>
      <c r="AK20" s="212">
        <v>53</v>
      </c>
      <c r="AL20" s="130">
        <v>2277</v>
      </c>
      <c r="AM20" s="130">
        <v>1944</v>
      </c>
      <c r="AN20" s="130">
        <v>1583</v>
      </c>
      <c r="AO20" s="130">
        <v>9323</v>
      </c>
      <c r="AP20" s="130">
        <v>11216</v>
      </c>
      <c r="AQ20" s="130">
        <v>4340</v>
      </c>
      <c r="AR20" s="130">
        <v>181</v>
      </c>
    </row>
    <row r="21" spans="1:44">
      <c r="A21" s="294">
        <v>2024</v>
      </c>
      <c r="B21" s="144" t="s">
        <v>366</v>
      </c>
      <c r="C21" s="211">
        <v>1038</v>
      </c>
      <c r="D21" s="211">
        <v>928</v>
      </c>
      <c r="E21" s="211">
        <v>641</v>
      </c>
      <c r="F21" s="211">
        <v>5284</v>
      </c>
      <c r="G21" s="211">
        <v>7546</v>
      </c>
      <c r="H21" s="211">
        <v>1609</v>
      </c>
      <c r="I21" s="212">
        <v>41</v>
      </c>
      <c r="J21" s="130">
        <v>1522</v>
      </c>
      <c r="K21" s="130">
        <v>1398</v>
      </c>
      <c r="L21" s="130">
        <v>1128</v>
      </c>
      <c r="M21" s="130">
        <v>6667</v>
      </c>
      <c r="N21" s="130">
        <v>9263</v>
      </c>
      <c r="O21" s="130">
        <v>3988</v>
      </c>
      <c r="P21" s="215">
        <v>155</v>
      </c>
      <c r="Q21" s="216">
        <v>1141</v>
      </c>
      <c r="R21" s="211">
        <v>979</v>
      </c>
      <c r="S21" s="211">
        <v>590</v>
      </c>
      <c r="T21" s="211">
        <v>6628</v>
      </c>
      <c r="U21" s="211">
        <v>8935</v>
      </c>
      <c r="V21" s="211">
        <v>1915</v>
      </c>
      <c r="W21" s="212">
        <v>36</v>
      </c>
      <c r="X21" s="130">
        <v>1665</v>
      </c>
      <c r="Y21" s="130">
        <v>1410</v>
      </c>
      <c r="Z21" s="130">
        <v>1064</v>
      </c>
      <c r="AA21" s="130">
        <v>7276</v>
      </c>
      <c r="AB21" s="130">
        <v>9811</v>
      </c>
      <c r="AC21" s="130">
        <v>4037</v>
      </c>
      <c r="AD21" s="215">
        <v>168</v>
      </c>
      <c r="AE21" s="211">
        <v>2179</v>
      </c>
      <c r="AF21" s="211">
        <v>1907</v>
      </c>
      <c r="AG21" s="211">
        <v>1231</v>
      </c>
      <c r="AH21" s="211">
        <v>11912</v>
      </c>
      <c r="AI21" s="211">
        <v>16481</v>
      </c>
      <c r="AJ21" s="211">
        <v>3524</v>
      </c>
      <c r="AK21" s="212">
        <v>77</v>
      </c>
      <c r="AL21" s="130">
        <v>3187</v>
      </c>
      <c r="AM21" s="130">
        <v>2808</v>
      </c>
      <c r="AN21" s="130">
        <v>2192</v>
      </c>
      <c r="AO21" s="130">
        <v>13943</v>
      </c>
      <c r="AP21" s="130">
        <v>19074</v>
      </c>
      <c r="AQ21" s="130">
        <v>8025</v>
      </c>
      <c r="AR21" s="130">
        <v>323</v>
      </c>
    </row>
    <row r="22" spans="1:44">
      <c r="A22" s="294">
        <v>2024</v>
      </c>
      <c r="B22" s="144" t="s">
        <v>367</v>
      </c>
      <c r="C22" s="211">
        <v>888</v>
      </c>
      <c r="D22" s="211">
        <v>899</v>
      </c>
      <c r="E22" s="211">
        <v>580</v>
      </c>
      <c r="F22" s="211">
        <v>5253</v>
      </c>
      <c r="G22" s="211">
        <v>8217</v>
      </c>
      <c r="H22" s="211">
        <v>1836</v>
      </c>
      <c r="I22" s="212">
        <v>43</v>
      </c>
      <c r="J22" s="130">
        <v>1576</v>
      </c>
      <c r="K22" s="130">
        <v>1492</v>
      </c>
      <c r="L22" s="130">
        <v>1204</v>
      </c>
      <c r="M22" s="130">
        <v>7173</v>
      </c>
      <c r="N22" s="130">
        <v>10672</v>
      </c>
      <c r="O22" s="130">
        <v>4741</v>
      </c>
      <c r="P22" s="215">
        <v>219</v>
      </c>
      <c r="Q22" s="216">
        <v>1141</v>
      </c>
      <c r="R22" s="211">
        <v>988</v>
      </c>
      <c r="S22" s="211">
        <v>598</v>
      </c>
      <c r="T22" s="211">
        <v>6601</v>
      </c>
      <c r="U22" s="211">
        <v>10021</v>
      </c>
      <c r="V22" s="211">
        <v>2281</v>
      </c>
      <c r="W22" s="212">
        <v>71</v>
      </c>
      <c r="X22" s="130">
        <v>1833</v>
      </c>
      <c r="Y22" s="130">
        <v>1653</v>
      </c>
      <c r="Z22" s="130">
        <v>1267</v>
      </c>
      <c r="AA22" s="130">
        <v>7859</v>
      </c>
      <c r="AB22" s="130">
        <v>11729</v>
      </c>
      <c r="AC22" s="130">
        <v>4940</v>
      </c>
      <c r="AD22" s="215">
        <v>217</v>
      </c>
      <c r="AE22" s="211">
        <v>2029</v>
      </c>
      <c r="AF22" s="211">
        <v>1887</v>
      </c>
      <c r="AG22" s="211">
        <v>1178</v>
      </c>
      <c r="AH22" s="211">
        <v>11854</v>
      </c>
      <c r="AI22" s="211">
        <v>18238</v>
      </c>
      <c r="AJ22" s="211">
        <v>4117</v>
      </c>
      <c r="AK22" s="212">
        <v>114</v>
      </c>
      <c r="AL22" s="130">
        <v>3409</v>
      </c>
      <c r="AM22" s="130">
        <v>3145</v>
      </c>
      <c r="AN22" s="130">
        <v>2471</v>
      </c>
      <c r="AO22" s="130">
        <v>15032</v>
      </c>
      <c r="AP22" s="130">
        <v>22401</v>
      </c>
      <c r="AQ22" s="130">
        <v>9681</v>
      </c>
      <c r="AR22" s="130">
        <v>436</v>
      </c>
    </row>
    <row r="23" spans="1:44">
      <c r="A23" s="294">
        <v>2024</v>
      </c>
      <c r="B23" s="144" t="s">
        <v>368</v>
      </c>
      <c r="C23" s="211">
        <v>745</v>
      </c>
      <c r="D23" s="211">
        <v>785</v>
      </c>
      <c r="E23" s="211">
        <v>529</v>
      </c>
      <c r="F23" s="211">
        <v>4720</v>
      </c>
      <c r="G23" s="211">
        <v>8208</v>
      </c>
      <c r="H23" s="211">
        <v>2163</v>
      </c>
      <c r="I23" s="212">
        <v>58</v>
      </c>
      <c r="J23" s="130">
        <v>1747</v>
      </c>
      <c r="K23" s="130">
        <v>1577</v>
      </c>
      <c r="L23" s="130">
        <v>1374</v>
      </c>
      <c r="M23" s="130">
        <v>7556</v>
      </c>
      <c r="N23" s="130">
        <v>12522</v>
      </c>
      <c r="O23" s="130">
        <v>5657</v>
      </c>
      <c r="P23" s="215">
        <v>250</v>
      </c>
      <c r="Q23" s="216">
        <v>1087</v>
      </c>
      <c r="R23" s="211">
        <v>930</v>
      </c>
      <c r="S23" s="211">
        <v>570</v>
      </c>
      <c r="T23" s="211">
        <v>5993</v>
      </c>
      <c r="U23" s="211">
        <v>9634</v>
      </c>
      <c r="V23" s="211">
        <v>2429</v>
      </c>
      <c r="W23" s="212">
        <v>67</v>
      </c>
      <c r="X23" s="130">
        <v>2116</v>
      </c>
      <c r="Y23" s="130">
        <v>1881</v>
      </c>
      <c r="Z23" s="130">
        <v>1389</v>
      </c>
      <c r="AA23" s="130">
        <v>8607</v>
      </c>
      <c r="AB23" s="130">
        <v>13412</v>
      </c>
      <c r="AC23" s="130">
        <v>5997</v>
      </c>
      <c r="AD23" s="215">
        <v>277</v>
      </c>
      <c r="AE23" s="211">
        <v>1832</v>
      </c>
      <c r="AF23" s="211">
        <v>1715</v>
      </c>
      <c r="AG23" s="211">
        <v>1099</v>
      </c>
      <c r="AH23" s="211">
        <v>10713</v>
      </c>
      <c r="AI23" s="211">
        <v>17842</v>
      </c>
      <c r="AJ23" s="211">
        <v>4592</v>
      </c>
      <c r="AK23" s="212">
        <v>125</v>
      </c>
      <c r="AL23" s="130">
        <v>3863</v>
      </c>
      <c r="AM23" s="130">
        <v>3458</v>
      </c>
      <c r="AN23" s="130">
        <v>2763</v>
      </c>
      <c r="AO23" s="130">
        <v>16163</v>
      </c>
      <c r="AP23" s="130">
        <v>25934</v>
      </c>
      <c r="AQ23" s="130">
        <v>11654</v>
      </c>
      <c r="AR23" s="130">
        <v>527</v>
      </c>
    </row>
    <row r="24" spans="1:44">
      <c r="A24" s="294">
        <v>2024</v>
      </c>
      <c r="B24" s="144" t="s">
        <v>369</v>
      </c>
      <c r="C24" s="211">
        <v>873</v>
      </c>
      <c r="D24" s="211">
        <v>851</v>
      </c>
      <c r="E24" s="211">
        <v>576</v>
      </c>
      <c r="F24" s="211">
        <v>4871</v>
      </c>
      <c r="G24" s="211">
        <v>9323</v>
      </c>
      <c r="H24" s="211">
        <v>3109</v>
      </c>
      <c r="I24" s="212">
        <v>64</v>
      </c>
      <c r="J24" s="130">
        <v>2027</v>
      </c>
      <c r="K24" s="130">
        <v>1827</v>
      </c>
      <c r="L24" s="130">
        <v>1521</v>
      </c>
      <c r="M24" s="130">
        <v>8559</v>
      </c>
      <c r="N24" s="130">
        <v>14803</v>
      </c>
      <c r="O24" s="130">
        <v>7445</v>
      </c>
      <c r="P24" s="215">
        <v>300</v>
      </c>
      <c r="Q24" s="216">
        <v>1088</v>
      </c>
      <c r="R24" s="211">
        <v>992</v>
      </c>
      <c r="S24" s="211">
        <v>634</v>
      </c>
      <c r="T24" s="211">
        <v>5826</v>
      </c>
      <c r="U24" s="211">
        <v>10632</v>
      </c>
      <c r="V24" s="211">
        <v>3367</v>
      </c>
      <c r="W24" s="212">
        <v>104</v>
      </c>
      <c r="X24" s="130">
        <v>2550</v>
      </c>
      <c r="Y24" s="130">
        <v>2124</v>
      </c>
      <c r="Z24" s="130">
        <v>1589</v>
      </c>
      <c r="AA24" s="130">
        <v>9705</v>
      </c>
      <c r="AB24" s="130">
        <v>15783</v>
      </c>
      <c r="AC24" s="130">
        <v>7719</v>
      </c>
      <c r="AD24" s="215">
        <v>342</v>
      </c>
      <c r="AE24" s="211">
        <v>1961</v>
      </c>
      <c r="AF24" s="211">
        <v>1843</v>
      </c>
      <c r="AG24" s="211">
        <v>1210</v>
      </c>
      <c r="AH24" s="211">
        <v>10697</v>
      </c>
      <c r="AI24" s="211">
        <v>19955</v>
      </c>
      <c r="AJ24" s="211">
        <v>6476</v>
      </c>
      <c r="AK24" s="212">
        <v>168</v>
      </c>
      <c r="AL24" s="130">
        <v>4577</v>
      </c>
      <c r="AM24" s="130">
        <v>3951</v>
      </c>
      <c r="AN24" s="130">
        <v>3110</v>
      </c>
      <c r="AO24" s="130">
        <v>18264</v>
      </c>
      <c r="AP24" s="130">
        <v>30586</v>
      </c>
      <c r="AQ24" s="130">
        <v>15164</v>
      </c>
      <c r="AR24" s="130">
        <v>642</v>
      </c>
    </row>
    <row r="25" spans="1:44">
      <c r="A25" s="294">
        <v>2024</v>
      </c>
      <c r="B25" s="144" t="s">
        <v>370</v>
      </c>
      <c r="C25" s="211">
        <v>1098</v>
      </c>
      <c r="D25" s="211">
        <v>1097</v>
      </c>
      <c r="E25" s="211">
        <v>803</v>
      </c>
      <c r="F25" s="211">
        <v>4944</v>
      </c>
      <c r="G25" s="211">
        <v>11378</v>
      </c>
      <c r="H25" s="211">
        <v>5047</v>
      </c>
      <c r="I25" s="212">
        <v>125</v>
      </c>
      <c r="J25" s="130">
        <v>2511</v>
      </c>
      <c r="K25" s="130">
        <v>2322</v>
      </c>
      <c r="L25" s="130">
        <v>1873</v>
      </c>
      <c r="M25" s="130">
        <v>9339</v>
      </c>
      <c r="N25" s="130">
        <v>17645</v>
      </c>
      <c r="O25" s="130">
        <v>10482</v>
      </c>
      <c r="P25" s="215">
        <v>494</v>
      </c>
      <c r="Q25" s="216">
        <v>1468</v>
      </c>
      <c r="R25" s="211">
        <v>1312</v>
      </c>
      <c r="S25" s="211">
        <v>725</v>
      </c>
      <c r="T25" s="211">
        <v>5845</v>
      </c>
      <c r="U25" s="211">
        <v>11932</v>
      </c>
      <c r="V25" s="211">
        <v>5113</v>
      </c>
      <c r="W25" s="212">
        <v>143</v>
      </c>
      <c r="X25" s="130">
        <v>3288</v>
      </c>
      <c r="Y25" s="130">
        <v>2591</v>
      </c>
      <c r="Z25" s="130">
        <v>1976</v>
      </c>
      <c r="AA25" s="130">
        <v>10755</v>
      </c>
      <c r="AB25" s="130">
        <v>18332</v>
      </c>
      <c r="AC25" s="130">
        <v>10660</v>
      </c>
      <c r="AD25" s="215">
        <v>510</v>
      </c>
      <c r="AE25" s="211">
        <v>2566</v>
      </c>
      <c r="AF25" s="211">
        <v>2409</v>
      </c>
      <c r="AG25" s="211">
        <v>1528</v>
      </c>
      <c r="AH25" s="211">
        <v>10789</v>
      </c>
      <c r="AI25" s="211">
        <v>23310</v>
      </c>
      <c r="AJ25" s="211">
        <v>10160</v>
      </c>
      <c r="AK25" s="212">
        <v>268</v>
      </c>
      <c r="AL25" s="130">
        <v>5799</v>
      </c>
      <c r="AM25" s="130">
        <v>4913</v>
      </c>
      <c r="AN25" s="130">
        <v>3849</v>
      </c>
      <c r="AO25" s="130">
        <v>20094</v>
      </c>
      <c r="AP25" s="130">
        <v>35977</v>
      </c>
      <c r="AQ25" s="130">
        <v>21142</v>
      </c>
      <c r="AR25" s="130">
        <v>1004</v>
      </c>
    </row>
    <row r="26" spans="1:44">
      <c r="A26" s="294">
        <v>2024</v>
      </c>
      <c r="B26" s="144" t="s">
        <v>371</v>
      </c>
      <c r="C26" s="211">
        <v>1399</v>
      </c>
      <c r="D26" s="211">
        <v>1446</v>
      </c>
      <c r="E26" s="211">
        <v>988</v>
      </c>
      <c r="F26" s="211">
        <v>5029</v>
      </c>
      <c r="G26" s="211">
        <v>12896</v>
      </c>
      <c r="H26" s="211">
        <v>7487</v>
      </c>
      <c r="I26" s="212">
        <v>179</v>
      </c>
      <c r="J26" s="130">
        <v>3319</v>
      </c>
      <c r="K26" s="130">
        <v>3101</v>
      </c>
      <c r="L26" s="130">
        <v>2445</v>
      </c>
      <c r="M26" s="130">
        <v>10489</v>
      </c>
      <c r="N26" s="130">
        <v>20204</v>
      </c>
      <c r="O26" s="130">
        <v>14289</v>
      </c>
      <c r="P26" s="215">
        <v>714</v>
      </c>
      <c r="Q26" s="216">
        <v>1604</v>
      </c>
      <c r="R26" s="211">
        <v>1542</v>
      </c>
      <c r="S26" s="211">
        <v>895</v>
      </c>
      <c r="T26" s="211">
        <v>5743</v>
      </c>
      <c r="U26" s="211">
        <v>12155</v>
      </c>
      <c r="V26" s="211">
        <v>6715</v>
      </c>
      <c r="W26" s="212">
        <v>156</v>
      </c>
      <c r="X26" s="130">
        <v>4095</v>
      </c>
      <c r="Y26" s="130">
        <v>3409</v>
      </c>
      <c r="Z26" s="130">
        <v>2534</v>
      </c>
      <c r="AA26" s="130">
        <v>11966</v>
      </c>
      <c r="AB26" s="130">
        <v>20356</v>
      </c>
      <c r="AC26" s="130">
        <v>14113</v>
      </c>
      <c r="AD26" s="215">
        <v>656</v>
      </c>
      <c r="AE26" s="211">
        <v>3003</v>
      </c>
      <c r="AF26" s="211">
        <v>2988</v>
      </c>
      <c r="AG26" s="211">
        <v>1883</v>
      </c>
      <c r="AH26" s="211">
        <v>10772</v>
      </c>
      <c r="AI26" s="211">
        <v>25051</v>
      </c>
      <c r="AJ26" s="211">
        <v>14202</v>
      </c>
      <c r="AK26" s="212">
        <v>335</v>
      </c>
      <c r="AL26" s="130">
        <v>7414</v>
      </c>
      <c r="AM26" s="130">
        <v>6510</v>
      </c>
      <c r="AN26" s="130">
        <v>4979</v>
      </c>
      <c r="AO26" s="130">
        <v>22455</v>
      </c>
      <c r="AP26" s="130">
        <v>40560</v>
      </c>
      <c r="AQ26" s="130">
        <v>28402</v>
      </c>
      <c r="AR26" s="130">
        <v>1370</v>
      </c>
    </row>
    <row r="27" spans="1:44">
      <c r="A27" s="294">
        <v>2024</v>
      </c>
      <c r="B27" s="144" t="s">
        <v>372</v>
      </c>
      <c r="C27" s="211">
        <v>1533</v>
      </c>
      <c r="D27" s="211">
        <v>1588</v>
      </c>
      <c r="E27" s="211">
        <v>1172</v>
      </c>
      <c r="F27" s="211">
        <v>4728</v>
      </c>
      <c r="G27" s="211">
        <v>12285</v>
      </c>
      <c r="H27" s="211">
        <v>8202</v>
      </c>
      <c r="I27" s="212">
        <v>220</v>
      </c>
      <c r="J27" s="130">
        <v>4128</v>
      </c>
      <c r="K27" s="130">
        <v>3765</v>
      </c>
      <c r="L27" s="130">
        <v>3089</v>
      </c>
      <c r="M27" s="130">
        <v>11003</v>
      </c>
      <c r="N27" s="130">
        <v>21618</v>
      </c>
      <c r="O27" s="130">
        <v>16786</v>
      </c>
      <c r="P27" s="215">
        <v>969</v>
      </c>
      <c r="Q27" s="216">
        <v>1729</v>
      </c>
      <c r="R27" s="211">
        <v>1636</v>
      </c>
      <c r="S27" s="211">
        <v>1061</v>
      </c>
      <c r="T27" s="211">
        <v>5174</v>
      </c>
      <c r="U27" s="211">
        <v>11376</v>
      </c>
      <c r="V27" s="211">
        <v>7543</v>
      </c>
      <c r="W27" s="212">
        <v>184</v>
      </c>
      <c r="X27" s="130">
        <v>4781</v>
      </c>
      <c r="Y27" s="130">
        <v>4077</v>
      </c>
      <c r="Z27" s="130">
        <v>3066</v>
      </c>
      <c r="AA27" s="130">
        <v>12427</v>
      </c>
      <c r="AB27" s="130">
        <v>21096</v>
      </c>
      <c r="AC27" s="130">
        <v>15858</v>
      </c>
      <c r="AD27" s="215">
        <v>871</v>
      </c>
      <c r="AE27" s="211">
        <v>3262</v>
      </c>
      <c r="AF27" s="211">
        <v>3224</v>
      </c>
      <c r="AG27" s="211">
        <v>2233</v>
      </c>
      <c r="AH27" s="211">
        <v>9902</v>
      </c>
      <c r="AI27" s="211">
        <v>23661</v>
      </c>
      <c r="AJ27" s="211">
        <v>15745</v>
      </c>
      <c r="AK27" s="212">
        <v>404</v>
      </c>
      <c r="AL27" s="130">
        <v>8909</v>
      </c>
      <c r="AM27" s="130">
        <v>7842</v>
      </c>
      <c r="AN27" s="130">
        <v>6155</v>
      </c>
      <c r="AO27" s="130">
        <v>23430</v>
      </c>
      <c r="AP27" s="130">
        <v>42714</v>
      </c>
      <c r="AQ27" s="130">
        <v>32644</v>
      </c>
      <c r="AR27" s="130">
        <v>1840</v>
      </c>
    </row>
    <row r="28" spans="1:44">
      <c r="A28" s="294">
        <v>2024</v>
      </c>
      <c r="B28" s="144" t="s">
        <v>373</v>
      </c>
      <c r="C28" s="211">
        <v>1832</v>
      </c>
      <c r="D28" s="211">
        <v>2106</v>
      </c>
      <c r="E28" s="211">
        <v>1486</v>
      </c>
      <c r="F28" s="211">
        <v>4509</v>
      </c>
      <c r="G28" s="211">
        <v>11154</v>
      </c>
      <c r="H28" s="211">
        <v>8419</v>
      </c>
      <c r="I28" s="212">
        <v>297</v>
      </c>
      <c r="J28" s="130">
        <v>5252</v>
      </c>
      <c r="K28" s="130">
        <v>5158</v>
      </c>
      <c r="L28" s="130">
        <v>4293</v>
      </c>
      <c r="M28" s="130">
        <v>11928</v>
      </c>
      <c r="N28" s="130">
        <v>22918</v>
      </c>
      <c r="O28" s="130">
        <v>18990</v>
      </c>
      <c r="P28" s="215">
        <v>1298</v>
      </c>
      <c r="Q28" s="216">
        <v>1918</v>
      </c>
      <c r="R28" s="211">
        <v>1887</v>
      </c>
      <c r="S28" s="211">
        <v>1250</v>
      </c>
      <c r="T28" s="211">
        <v>4756</v>
      </c>
      <c r="U28" s="211">
        <v>10342</v>
      </c>
      <c r="V28" s="211">
        <v>7358</v>
      </c>
      <c r="W28" s="212">
        <v>230</v>
      </c>
      <c r="X28" s="130">
        <v>5917</v>
      </c>
      <c r="Y28" s="130">
        <v>5381</v>
      </c>
      <c r="Z28" s="130">
        <v>4160</v>
      </c>
      <c r="AA28" s="130">
        <v>13636</v>
      </c>
      <c r="AB28" s="130">
        <v>21815</v>
      </c>
      <c r="AC28" s="130">
        <v>17639</v>
      </c>
      <c r="AD28" s="215">
        <v>1146</v>
      </c>
      <c r="AE28" s="211">
        <v>3750</v>
      </c>
      <c r="AF28" s="211">
        <v>3993</v>
      </c>
      <c r="AG28" s="211">
        <v>2736</v>
      </c>
      <c r="AH28" s="211">
        <v>9265</v>
      </c>
      <c r="AI28" s="211">
        <v>21496</v>
      </c>
      <c r="AJ28" s="211">
        <v>15777</v>
      </c>
      <c r="AK28" s="212">
        <v>527</v>
      </c>
      <c r="AL28" s="130">
        <v>11169</v>
      </c>
      <c r="AM28" s="130">
        <v>10539</v>
      </c>
      <c r="AN28" s="130">
        <v>8453</v>
      </c>
      <c r="AO28" s="130">
        <v>25564</v>
      </c>
      <c r="AP28" s="130">
        <v>44733</v>
      </c>
      <c r="AQ28" s="130">
        <v>36629</v>
      </c>
      <c r="AR28" s="130">
        <v>2444</v>
      </c>
    </row>
    <row r="29" spans="1:44">
      <c r="A29" s="294">
        <v>2024</v>
      </c>
      <c r="B29" s="144" t="s">
        <v>374</v>
      </c>
      <c r="C29" s="211">
        <v>2015</v>
      </c>
      <c r="D29" s="211">
        <v>2365</v>
      </c>
      <c r="E29" s="211">
        <v>1937</v>
      </c>
      <c r="F29" s="211">
        <v>3968</v>
      </c>
      <c r="G29" s="211">
        <v>8783</v>
      </c>
      <c r="H29" s="211">
        <v>6558</v>
      </c>
      <c r="I29" s="212">
        <v>318</v>
      </c>
      <c r="J29" s="130">
        <v>6805</v>
      </c>
      <c r="K29" s="130">
        <v>7063</v>
      </c>
      <c r="L29" s="130">
        <v>6111</v>
      </c>
      <c r="M29" s="130">
        <v>13191</v>
      </c>
      <c r="N29" s="130">
        <v>22930</v>
      </c>
      <c r="O29" s="130">
        <v>19489</v>
      </c>
      <c r="P29" s="215">
        <v>1666</v>
      </c>
      <c r="Q29" s="216">
        <v>2057</v>
      </c>
      <c r="R29" s="211">
        <v>2244</v>
      </c>
      <c r="S29" s="211">
        <v>1669</v>
      </c>
      <c r="T29" s="211">
        <v>4059</v>
      </c>
      <c r="U29" s="211">
        <v>8361</v>
      </c>
      <c r="V29" s="211">
        <v>5996</v>
      </c>
      <c r="W29" s="212">
        <v>263</v>
      </c>
      <c r="X29" s="130">
        <v>7345</v>
      </c>
      <c r="Y29" s="130">
        <v>7088</v>
      </c>
      <c r="Z29" s="130">
        <v>5967</v>
      </c>
      <c r="AA29" s="130">
        <v>14240</v>
      </c>
      <c r="AB29" s="130">
        <v>21477</v>
      </c>
      <c r="AC29" s="130">
        <v>18461</v>
      </c>
      <c r="AD29" s="215">
        <v>1464</v>
      </c>
      <c r="AE29" s="211">
        <v>4072</v>
      </c>
      <c r="AF29" s="211">
        <v>4609</v>
      </c>
      <c r="AG29" s="211">
        <v>3606</v>
      </c>
      <c r="AH29" s="211">
        <v>8027</v>
      </c>
      <c r="AI29" s="211">
        <v>17144</v>
      </c>
      <c r="AJ29" s="211">
        <v>12554</v>
      </c>
      <c r="AK29" s="212">
        <v>581</v>
      </c>
      <c r="AL29" s="130">
        <v>14150</v>
      </c>
      <c r="AM29" s="130">
        <v>14151</v>
      </c>
      <c r="AN29" s="130">
        <v>12078</v>
      </c>
      <c r="AO29" s="130">
        <v>27431</v>
      </c>
      <c r="AP29" s="130">
        <v>44407</v>
      </c>
      <c r="AQ29" s="130">
        <v>37950</v>
      </c>
      <c r="AR29" s="130">
        <v>3130</v>
      </c>
    </row>
    <row r="30" spans="1:44">
      <c r="A30" s="294">
        <v>2024</v>
      </c>
      <c r="B30" s="144" t="s">
        <v>375</v>
      </c>
      <c r="C30" s="211">
        <v>2202</v>
      </c>
      <c r="D30" s="211">
        <v>2767</v>
      </c>
      <c r="E30" s="211">
        <v>2338</v>
      </c>
      <c r="F30" s="211">
        <v>3519</v>
      </c>
      <c r="G30" s="211">
        <v>7338</v>
      </c>
      <c r="H30" s="211">
        <v>5543</v>
      </c>
      <c r="I30" s="212">
        <v>335</v>
      </c>
      <c r="J30" s="130">
        <v>8280</v>
      </c>
      <c r="K30" s="130">
        <v>9040</v>
      </c>
      <c r="L30" s="130">
        <v>8437</v>
      </c>
      <c r="M30" s="130">
        <v>14115</v>
      </c>
      <c r="N30" s="130">
        <v>21866</v>
      </c>
      <c r="O30" s="130">
        <v>18662</v>
      </c>
      <c r="P30" s="215">
        <v>2148</v>
      </c>
      <c r="Q30" s="216">
        <v>2417</v>
      </c>
      <c r="R30" s="211">
        <v>2648</v>
      </c>
      <c r="S30" s="211">
        <v>2185</v>
      </c>
      <c r="T30" s="211">
        <v>3636</v>
      </c>
      <c r="U30" s="211">
        <v>6789</v>
      </c>
      <c r="V30" s="211">
        <v>5156</v>
      </c>
      <c r="W30" s="212">
        <v>351</v>
      </c>
      <c r="X30" s="130">
        <v>8806</v>
      </c>
      <c r="Y30" s="130">
        <v>9295</v>
      </c>
      <c r="Z30" s="130">
        <v>8210</v>
      </c>
      <c r="AA30" s="130">
        <v>14942</v>
      </c>
      <c r="AB30" s="130">
        <v>20055</v>
      </c>
      <c r="AC30" s="130">
        <v>17196</v>
      </c>
      <c r="AD30" s="215">
        <v>1914</v>
      </c>
      <c r="AE30" s="211">
        <v>4619</v>
      </c>
      <c r="AF30" s="211">
        <v>5415</v>
      </c>
      <c r="AG30" s="211">
        <v>4523</v>
      </c>
      <c r="AH30" s="211">
        <v>7155</v>
      </c>
      <c r="AI30" s="211">
        <v>14127</v>
      </c>
      <c r="AJ30" s="211">
        <v>10699</v>
      </c>
      <c r="AK30" s="212">
        <v>686</v>
      </c>
      <c r="AL30" s="130">
        <v>17086</v>
      </c>
      <c r="AM30" s="130">
        <v>18335</v>
      </c>
      <c r="AN30" s="130">
        <v>16647</v>
      </c>
      <c r="AO30" s="130">
        <v>29057</v>
      </c>
      <c r="AP30" s="130">
        <v>41921</v>
      </c>
      <c r="AQ30" s="130">
        <v>35858</v>
      </c>
      <c r="AR30" s="130">
        <v>4062</v>
      </c>
    </row>
    <row r="31" spans="1:44">
      <c r="A31" s="294">
        <v>2024</v>
      </c>
      <c r="B31" s="144" t="s">
        <v>376</v>
      </c>
      <c r="C31" s="211">
        <v>1735</v>
      </c>
      <c r="D31" s="211">
        <v>2039</v>
      </c>
      <c r="E31" s="211">
        <v>1735</v>
      </c>
      <c r="F31" s="211">
        <v>2205</v>
      </c>
      <c r="G31" s="211">
        <v>4031</v>
      </c>
      <c r="H31" s="211">
        <v>3015</v>
      </c>
      <c r="I31" s="212">
        <v>244</v>
      </c>
      <c r="J31" s="130">
        <v>6408</v>
      </c>
      <c r="K31" s="130">
        <v>6820</v>
      </c>
      <c r="L31" s="130">
        <v>6569</v>
      </c>
      <c r="M31" s="130">
        <v>9566</v>
      </c>
      <c r="N31" s="130">
        <v>13095</v>
      </c>
      <c r="O31" s="130">
        <v>10823</v>
      </c>
      <c r="P31" s="215">
        <v>1546</v>
      </c>
      <c r="Q31" s="216">
        <v>1881</v>
      </c>
      <c r="R31" s="211">
        <v>2211</v>
      </c>
      <c r="S31" s="211">
        <v>1813</v>
      </c>
      <c r="T31" s="211">
        <v>2500</v>
      </c>
      <c r="U31" s="211">
        <v>3974</v>
      </c>
      <c r="V31" s="211">
        <v>3010</v>
      </c>
      <c r="W31" s="212">
        <v>223</v>
      </c>
      <c r="X31" s="130">
        <v>6823</v>
      </c>
      <c r="Y31" s="130">
        <v>7419</v>
      </c>
      <c r="Z31" s="130">
        <v>6546</v>
      </c>
      <c r="AA31" s="130">
        <v>10044</v>
      </c>
      <c r="AB31" s="130">
        <v>12332</v>
      </c>
      <c r="AC31" s="130">
        <v>10175</v>
      </c>
      <c r="AD31" s="215">
        <v>1431</v>
      </c>
      <c r="AE31" s="211">
        <v>3616</v>
      </c>
      <c r="AF31" s="211">
        <v>4250</v>
      </c>
      <c r="AG31" s="211">
        <v>3548</v>
      </c>
      <c r="AH31" s="211">
        <v>4705</v>
      </c>
      <c r="AI31" s="211">
        <v>8005</v>
      </c>
      <c r="AJ31" s="211">
        <v>6025</v>
      </c>
      <c r="AK31" s="212">
        <v>467</v>
      </c>
      <c r="AL31" s="130">
        <v>13231</v>
      </c>
      <c r="AM31" s="130">
        <v>14239</v>
      </c>
      <c r="AN31" s="130">
        <v>13115</v>
      </c>
      <c r="AO31" s="130">
        <v>19610</v>
      </c>
      <c r="AP31" s="130">
        <v>25427</v>
      </c>
      <c r="AQ31" s="130">
        <v>20998</v>
      </c>
      <c r="AR31" s="130">
        <v>2977</v>
      </c>
    </row>
    <row r="32" spans="1:44">
      <c r="A32" s="294">
        <v>2024</v>
      </c>
      <c r="B32" s="144" t="s">
        <v>377</v>
      </c>
      <c r="C32" s="211">
        <v>907</v>
      </c>
      <c r="D32" s="211">
        <v>986</v>
      </c>
      <c r="E32" s="211">
        <v>851</v>
      </c>
      <c r="F32" s="211">
        <v>924</v>
      </c>
      <c r="G32" s="211">
        <v>1508</v>
      </c>
      <c r="H32" s="211">
        <v>1034</v>
      </c>
      <c r="I32" s="212">
        <v>113</v>
      </c>
      <c r="J32" s="130">
        <v>3151</v>
      </c>
      <c r="K32" s="130">
        <v>3315</v>
      </c>
      <c r="L32" s="130">
        <v>3155</v>
      </c>
      <c r="M32" s="130">
        <v>4168</v>
      </c>
      <c r="N32" s="130">
        <v>5001</v>
      </c>
      <c r="O32" s="130">
        <v>4074</v>
      </c>
      <c r="P32" s="215">
        <v>786</v>
      </c>
      <c r="Q32" s="216">
        <v>1116</v>
      </c>
      <c r="R32" s="211">
        <v>1309</v>
      </c>
      <c r="S32" s="211">
        <v>1143</v>
      </c>
      <c r="T32" s="211">
        <v>1174</v>
      </c>
      <c r="U32" s="211">
        <v>1778</v>
      </c>
      <c r="V32" s="211">
        <v>1307</v>
      </c>
      <c r="W32" s="212">
        <v>152</v>
      </c>
      <c r="X32" s="130">
        <v>3747</v>
      </c>
      <c r="Y32" s="130">
        <v>3958</v>
      </c>
      <c r="Z32" s="130">
        <v>3700</v>
      </c>
      <c r="AA32" s="130">
        <v>4930</v>
      </c>
      <c r="AB32" s="130">
        <v>5433</v>
      </c>
      <c r="AC32" s="130">
        <v>4313</v>
      </c>
      <c r="AD32" s="215">
        <v>822</v>
      </c>
      <c r="AE32" s="211">
        <v>2023</v>
      </c>
      <c r="AF32" s="211">
        <v>2295</v>
      </c>
      <c r="AG32" s="211">
        <v>1994</v>
      </c>
      <c r="AH32" s="211">
        <v>2098</v>
      </c>
      <c r="AI32" s="211">
        <v>3286</v>
      </c>
      <c r="AJ32" s="211">
        <v>2341</v>
      </c>
      <c r="AK32" s="212">
        <v>265</v>
      </c>
      <c r="AL32" s="130">
        <v>6898</v>
      </c>
      <c r="AM32" s="130">
        <v>7273</v>
      </c>
      <c r="AN32" s="130">
        <v>6855</v>
      </c>
      <c r="AO32" s="130">
        <v>9098</v>
      </c>
      <c r="AP32" s="130">
        <v>10434</v>
      </c>
      <c r="AQ32" s="130">
        <v>8387</v>
      </c>
      <c r="AR32" s="130">
        <v>1608</v>
      </c>
    </row>
    <row r="33" spans="1:44">
      <c r="A33" s="294">
        <v>2024</v>
      </c>
      <c r="B33" s="180" t="s">
        <v>378</v>
      </c>
      <c r="C33" s="213">
        <v>324</v>
      </c>
      <c r="D33" s="213">
        <v>374</v>
      </c>
      <c r="E33" s="213">
        <v>336</v>
      </c>
      <c r="F33" s="213">
        <v>324</v>
      </c>
      <c r="G33" s="213">
        <v>449</v>
      </c>
      <c r="H33" s="213">
        <v>314</v>
      </c>
      <c r="I33" s="214">
        <v>46</v>
      </c>
      <c r="J33" s="130">
        <v>1146</v>
      </c>
      <c r="K33" s="130">
        <v>1115</v>
      </c>
      <c r="L33" s="130">
        <v>1107</v>
      </c>
      <c r="M33" s="130">
        <v>1340</v>
      </c>
      <c r="N33" s="130">
        <v>1497</v>
      </c>
      <c r="O33" s="130">
        <v>1133</v>
      </c>
      <c r="P33" s="215">
        <v>261</v>
      </c>
      <c r="Q33" s="217">
        <v>547</v>
      </c>
      <c r="R33" s="213">
        <v>625</v>
      </c>
      <c r="S33" s="213">
        <v>519</v>
      </c>
      <c r="T33" s="213">
        <v>485</v>
      </c>
      <c r="U33" s="213">
        <v>638</v>
      </c>
      <c r="V33" s="213">
        <v>441</v>
      </c>
      <c r="W33" s="214">
        <v>83</v>
      </c>
      <c r="X33" s="130">
        <v>1812</v>
      </c>
      <c r="Y33" s="130">
        <v>1778</v>
      </c>
      <c r="Z33" s="130">
        <v>1730</v>
      </c>
      <c r="AA33" s="130">
        <v>1987</v>
      </c>
      <c r="AB33" s="130">
        <v>1944</v>
      </c>
      <c r="AC33" s="130">
        <v>1548</v>
      </c>
      <c r="AD33" s="215">
        <v>429</v>
      </c>
      <c r="AE33" s="213">
        <v>871</v>
      </c>
      <c r="AF33" s="213">
        <v>999</v>
      </c>
      <c r="AG33" s="213">
        <v>855</v>
      </c>
      <c r="AH33" s="213">
        <v>809</v>
      </c>
      <c r="AI33" s="213">
        <v>1087</v>
      </c>
      <c r="AJ33" s="213">
        <v>755</v>
      </c>
      <c r="AK33" s="214">
        <v>129</v>
      </c>
      <c r="AL33" s="130">
        <v>2958</v>
      </c>
      <c r="AM33" s="130">
        <v>2893</v>
      </c>
      <c r="AN33" s="130">
        <v>2837</v>
      </c>
      <c r="AO33" s="130">
        <v>3327</v>
      </c>
      <c r="AP33" s="130">
        <v>3441</v>
      </c>
      <c r="AQ33" s="130">
        <v>2681</v>
      </c>
      <c r="AR33" s="130">
        <v>690</v>
      </c>
    </row>
    <row r="34" spans="1:44">
      <c r="A34" s="294">
        <v>2024</v>
      </c>
      <c r="B34" s="180" t="s">
        <v>285</v>
      </c>
      <c r="C34" s="213">
        <v>17570</v>
      </c>
      <c r="D34" s="213">
        <v>19095</v>
      </c>
      <c r="E34" s="213">
        <v>14654</v>
      </c>
      <c r="F34" s="213">
        <v>54977</v>
      </c>
      <c r="G34" s="213">
        <v>108924</v>
      </c>
      <c r="H34" s="213">
        <v>55442</v>
      </c>
      <c r="I34" s="214">
        <v>2114</v>
      </c>
      <c r="J34" s="130">
        <v>48965</v>
      </c>
      <c r="K34" s="130">
        <v>48998</v>
      </c>
      <c r="L34" s="130">
        <v>43131</v>
      </c>
      <c r="M34" s="130">
        <v>119537</v>
      </c>
      <c r="N34" s="130">
        <v>199477</v>
      </c>
      <c r="O34" s="130">
        <v>138729</v>
      </c>
      <c r="P34" s="215">
        <v>10905</v>
      </c>
      <c r="Q34" s="217">
        <v>20258</v>
      </c>
      <c r="R34" s="213">
        <v>20169</v>
      </c>
      <c r="S34" s="213">
        <v>14151</v>
      </c>
      <c r="T34" s="213">
        <v>63765</v>
      </c>
      <c r="U34" s="213">
        <v>112956</v>
      </c>
      <c r="V34" s="213">
        <v>53845</v>
      </c>
      <c r="W34" s="214">
        <v>2085</v>
      </c>
      <c r="X34" s="130">
        <v>55962</v>
      </c>
      <c r="Y34" s="130">
        <v>53003</v>
      </c>
      <c r="Z34" s="130">
        <v>43956</v>
      </c>
      <c r="AA34" s="130">
        <v>133254</v>
      </c>
      <c r="AB34" s="130">
        <v>199348</v>
      </c>
      <c r="AC34" s="130">
        <v>134826</v>
      </c>
      <c r="AD34" s="215">
        <v>10329</v>
      </c>
      <c r="AE34" s="213">
        <v>37828</v>
      </c>
      <c r="AF34" s="213">
        <v>39264</v>
      </c>
      <c r="AG34" s="213">
        <v>28805</v>
      </c>
      <c r="AH34" s="213">
        <v>118742</v>
      </c>
      <c r="AI34" s="213">
        <v>221880</v>
      </c>
      <c r="AJ34" s="213">
        <v>109287</v>
      </c>
      <c r="AK34" s="214">
        <v>4199</v>
      </c>
      <c r="AL34" s="130">
        <v>104927</v>
      </c>
      <c r="AM34" s="130">
        <v>102001</v>
      </c>
      <c r="AN34" s="130">
        <v>87087</v>
      </c>
      <c r="AO34" s="130">
        <v>252791</v>
      </c>
      <c r="AP34" s="130">
        <v>398825</v>
      </c>
      <c r="AQ34" s="130">
        <v>273555</v>
      </c>
      <c r="AR34" s="130">
        <v>21234</v>
      </c>
    </row>
    <row r="35" spans="1:44">
      <c r="A35" s="181" t="s">
        <v>672</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row>
    <row r="36" spans="1:44" ht="17.25">
      <c r="A36" s="49" t="s">
        <v>772</v>
      </c>
    </row>
    <row r="37" spans="1:44" ht="17.25">
      <c r="A37" s="117" t="s">
        <v>773</v>
      </c>
    </row>
    <row r="38" spans="1:44" ht="60">
      <c r="A38" s="156" t="s">
        <v>244</v>
      </c>
      <c r="B38" s="156" t="s">
        <v>235</v>
      </c>
      <c r="C38" s="156" t="s">
        <v>730</v>
      </c>
      <c r="D38" s="156" t="s">
        <v>731</v>
      </c>
      <c r="E38" s="156" t="s">
        <v>732</v>
      </c>
      <c r="F38" s="156" t="s">
        <v>733</v>
      </c>
      <c r="G38" s="156" t="s">
        <v>734</v>
      </c>
      <c r="H38" s="156" t="s">
        <v>735</v>
      </c>
      <c r="I38" s="156" t="s">
        <v>736</v>
      </c>
      <c r="J38" s="156" t="s">
        <v>737</v>
      </c>
      <c r="K38" s="156" t="s">
        <v>738</v>
      </c>
      <c r="L38" s="156" t="s">
        <v>739</v>
      </c>
      <c r="M38" s="156" t="s">
        <v>740</v>
      </c>
      <c r="N38" s="156" t="s">
        <v>741</v>
      </c>
      <c r="O38" s="156" t="s">
        <v>742</v>
      </c>
      <c r="P38" s="156" t="s">
        <v>743</v>
      </c>
      <c r="Q38" s="156" t="s">
        <v>744</v>
      </c>
      <c r="R38" s="156" t="s">
        <v>745</v>
      </c>
      <c r="S38" s="156" t="s">
        <v>746</v>
      </c>
      <c r="T38" s="156" t="s">
        <v>747</v>
      </c>
      <c r="U38" s="156" t="s">
        <v>748</v>
      </c>
      <c r="V38" s="156" t="s">
        <v>750</v>
      </c>
      <c r="W38" s="156" t="s">
        <v>749</v>
      </c>
      <c r="X38" s="156" t="s">
        <v>751</v>
      </c>
      <c r="Y38" s="156" t="s">
        <v>752</v>
      </c>
      <c r="Z38" s="156" t="s">
        <v>753</v>
      </c>
      <c r="AA38" s="156" t="s">
        <v>754</v>
      </c>
      <c r="AB38" s="156" t="s">
        <v>755</v>
      </c>
      <c r="AC38" s="156" t="s">
        <v>756</v>
      </c>
      <c r="AD38" s="156" t="s">
        <v>757</v>
      </c>
      <c r="AE38" s="156" t="s">
        <v>758</v>
      </c>
      <c r="AF38" s="156" t="s">
        <v>759</v>
      </c>
      <c r="AG38" s="156" t="s">
        <v>760</v>
      </c>
      <c r="AH38" s="156" t="s">
        <v>761</v>
      </c>
      <c r="AI38" s="156" t="s">
        <v>762</v>
      </c>
      <c r="AJ38" s="156" t="s">
        <v>763</v>
      </c>
      <c r="AK38" s="156" t="s">
        <v>764</v>
      </c>
      <c r="AL38" s="156" t="s">
        <v>765</v>
      </c>
      <c r="AM38" s="156" t="s">
        <v>766</v>
      </c>
      <c r="AN38" s="156" t="s">
        <v>767</v>
      </c>
      <c r="AO38" s="156" t="s">
        <v>768</v>
      </c>
      <c r="AP38" s="156" t="s">
        <v>769</v>
      </c>
      <c r="AQ38" s="156" t="s">
        <v>770</v>
      </c>
      <c r="AR38" s="156" t="s">
        <v>771</v>
      </c>
    </row>
    <row r="39" spans="1:44">
      <c r="A39" s="294">
        <v>2015</v>
      </c>
      <c r="B39" s="144" t="s">
        <v>380</v>
      </c>
      <c r="C39" s="218">
        <v>1.97</v>
      </c>
      <c r="D39" s="218">
        <v>1.65</v>
      </c>
      <c r="E39" s="218">
        <v>0.88</v>
      </c>
      <c r="F39" s="218">
        <v>10.73</v>
      </c>
      <c r="G39" s="218">
        <v>11.94</v>
      </c>
      <c r="H39" s="218">
        <v>2.46</v>
      </c>
      <c r="I39" s="219">
        <v>0.17</v>
      </c>
      <c r="J39" s="218">
        <v>2.85</v>
      </c>
      <c r="K39" s="218">
        <v>2.27</v>
      </c>
      <c r="L39" s="218">
        <v>1.75</v>
      </c>
      <c r="M39" s="218">
        <v>11.94</v>
      </c>
      <c r="N39" s="218">
        <v>14.93</v>
      </c>
      <c r="O39" s="218">
        <v>5.68</v>
      </c>
      <c r="P39" s="219">
        <v>0.55000000000000004</v>
      </c>
      <c r="Q39" s="218">
        <v>1.73</v>
      </c>
      <c r="R39" s="218">
        <v>1.35</v>
      </c>
      <c r="S39" s="218">
        <v>0.6</v>
      </c>
      <c r="T39" s="218">
        <v>10.43</v>
      </c>
      <c r="U39" s="218">
        <v>11.85</v>
      </c>
      <c r="V39" s="218">
        <v>2.44</v>
      </c>
      <c r="W39" s="219">
        <v>0.15</v>
      </c>
      <c r="X39" s="218">
        <v>2.68</v>
      </c>
      <c r="Y39" s="218">
        <v>1.82</v>
      </c>
      <c r="Z39" s="218">
        <v>1.23</v>
      </c>
      <c r="AA39" s="218">
        <v>11.78</v>
      </c>
      <c r="AB39" s="218">
        <v>14.19</v>
      </c>
      <c r="AC39" s="218">
        <v>5.07</v>
      </c>
      <c r="AD39" s="219">
        <v>0.48</v>
      </c>
      <c r="AE39" s="218">
        <v>1.84</v>
      </c>
      <c r="AF39" s="218">
        <v>1.49</v>
      </c>
      <c r="AG39" s="218">
        <v>0.73</v>
      </c>
      <c r="AH39" s="218">
        <v>10.57</v>
      </c>
      <c r="AI39" s="218">
        <v>11.89</v>
      </c>
      <c r="AJ39" s="218">
        <v>2.4500000000000002</v>
      </c>
      <c r="AK39" s="219">
        <v>0.16</v>
      </c>
      <c r="AL39" s="218">
        <v>2.76</v>
      </c>
      <c r="AM39" s="218">
        <v>2.02</v>
      </c>
      <c r="AN39" s="218">
        <v>1.47</v>
      </c>
      <c r="AO39" s="218">
        <v>11.86</v>
      </c>
      <c r="AP39" s="218">
        <v>14.53</v>
      </c>
      <c r="AQ39" s="218">
        <v>5.35</v>
      </c>
      <c r="AR39" s="218">
        <v>0.51</v>
      </c>
    </row>
    <row r="40" spans="1:44">
      <c r="A40" s="294">
        <v>2015</v>
      </c>
      <c r="B40" s="144" t="s">
        <v>366</v>
      </c>
      <c r="C40" s="218">
        <v>1.88</v>
      </c>
      <c r="D40" s="218">
        <v>1.7</v>
      </c>
      <c r="E40" s="218">
        <v>0.92</v>
      </c>
      <c r="F40" s="218">
        <v>11.06</v>
      </c>
      <c r="G40" s="218">
        <v>16.43</v>
      </c>
      <c r="H40" s="218">
        <v>4.0599999999999996</v>
      </c>
      <c r="I40" s="219">
        <v>0.3</v>
      </c>
      <c r="J40" s="218">
        <v>2.87</v>
      </c>
      <c r="K40" s="218">
        <v>2.38</v>
      </c>
      <c r="L40" s="218">
        <v>1.6</v>
      </c>
      <c r="M40" s="218">
        <v>12.85</v>
      </c>
      <c r="N40" s="218">
        <v>18.28</v>
      </c>
      <c r="O40" s="218">
        <v>7.54</v>
      </c>
      <c r="P40" s="219">
        <v>0.73</v>
      </c>
      <c r="Q40" s="218">
        <v>1.82</v>
      </c>
      <c r="R40" s="218">
        <v>1.54</v>
      </c>
      <c r="S40" s="218">
        <v>0.66</v>
      </c>
      <c r="T40" s="218">
        <v>11.26</v>
      </c>
      <c r="U40" s="218">
        <v>16.27</v>
      </c>
      <c r="V40" s="218">
        <v>3.83</v>
      </c>
      <c r="W40" s="219">
        <v>0.26</v>
      </c>
      <c r="X40" s="218">
        <v>2.68</v>
      </c>
      <c r="Y40" s="218">
        <v>1.97</v>
      </c>
      <c r="Z40" s="218">
        <v>1.26</v>
      </c>
      <c r="AA40" s="218">
        <v>12.21</v>
      </c>
      <c r="AB40" s="218">
        <v>17.649999999999999</v>
      </c>
      <c r="AC40" s="218">
        <v>6.84</v>
      </c>
      <c r="AD40" s="219">
        <v>0.69</v>
      </c>
      <c r="AE40" s="218">
        <v>1.85</v>
      </c>
      <c r="AF40" s="218">
        <v>1.62</v>
      </c>
      <c r="AG40" s="218">
        <v>0.78</v>
      </c>
      <c r="AH40" s="218">
        <v>11.17</v>
      </c>
      <c r="AI40" s="218">
        <v>16.34</v>
      </c>
      <c r="AJ40" s="218">
        <v>3.94</v>
      </c>
      <c r="AK40" s="219">
        <v>0.28000000000000003</v>
      </c>
      <c r="AL40" s="218">
        <v>2.77</v>
      </c>
      <c r="AM40" s="218">
        <v>2.16</v>
      </c>
      <c r="AN40" s="218">
        <v>1.42</v>
      </c>
      <c r="AO40" s="218">
        <v>12.5</v>
      </c>
      <c r="AP40" s="218">
        <v>17.940000000000001</v>
      </c>
      <c r="AQ40" s="218">
        <v>7.16</v>
      </c>
      <c r="AR40" s="218">
        <v>0.71</v>
      </c>
    </row>
    <row r="41" spans="1:44">
      <c r="A41" s="294">
        <v>2015</v>
      </c>
      <c r="B41" s="144" t="s">
        <v>367</v>
      </c>
      <c r="C41" s="218">
        <v>1.97</v>
      </c>
      <c r="D41" s="218">
        <v>1.82</v>
      </c>
      <c r="E41" s="218">
        <v>0.85</v>
      </c>
      <c r="F41" s="218">
        <v>10.9</v>
      </c>
      <c r="G41" s="218">
        <v>19.12</v>
      </c>
      <c r="H41" s="218">
        <v>5.59</v>
      </c>
      <c r="I41" s="219">
        <v>0.38</v>
      </c>
      <c r="J41" s="218">
        <v>2.62</v>
      </c>
      <c r="K41" s="218">
        <v>2.13</v>
      </c>
      <c r="L41" s="218">
        <v>1.58</v>
      </c>
      <c r="M41" s="218">
        <v>12.03</v>
      </c>
      <c r="N41" s="218">
        <v>19.010000000000002</v>
      </c>
      <c r="O41" s="218">
        <v>8.69</v>
      </c>
      <c r="P41" s="219">
        <v>0.77</v>
      </c>
      <c r="Q41" s="218">
        <v>2.09</v>
      </c>
      <c r="R41" s="218">
        <v>1.79</v>
      </c>
      <c r="S41" s="218">
        <v>0.75</v>
      </c>
      <c r="T41" s="218">
        <v>11.46</v>
      </c>
      <c r="U41" s="218">
        <v>19.14</v>
      </c>
      <c r="V41" s="218">
        <v>5.39</v>
      </c>
      <c r="W41" s="219">
        <v>0.38</v>
      </c>
      <c r="X41" s="218">
        <v>2.71</v>
      </c>
      <c r="Y41" s="218">
        <v>2.0499999999999998</v>
      </c>
      <c r="Z41" s="218">
        <v>1.27</v>
      </c>
      <c r="AA41" s="218">
        <v>12.03</v>
      </c>
      <c r="AB41" s="218">
        <v>19.05</v>
      </c>
      <c r="AC41" s="218">
        <v>8.0399999999999991</v>
      </c>
      <c r="AD41" s="219">
        <v>0.68</v>
      </c>
      <c r="AE41" s="218">
        <v>2.0299999999999998</v>
      </c>
      <c r="AF41" s="218">
        <v>1.8</v>
      </c>
      <c r="AG41" s="218">
        <v>0.8</v>
      </c>
      <c r="AH41" s="218">
        <v>11.2</v>
      </c>
      <c r="AI41" s="218">
        <v>19.13</v>
      </c>
      <c r="AJ41" s="218">
        <v>5.48</v>
      </c>
      <c r="AK41" s="219">
        <v>0.38</v>
      </c>
      <c r="AL41" s="218">
        <v>2.67</v>
      </c>
      <c r="AM41" s="218">
        <v>2.09</v>
      </c>
      <c r="AN41" s="218">
        <v>1.42</v>
      </c>
      <c r="AO41" s="218">
        <v>12.03</v>
      </c>
      <c r="AP41" s="218">
        <v>19.03</v>
      </c>
      <c r="AQ41" s="218">
        <v>8.34</v>
      </c>
      <c r="AR41" s="218">
        <v>0.72</v>
      </c>
    </row>
    <row r="42" spans="1:44">
      <c r="A42" s="294">
        <v>2015</v>
      </c>
      <c r="B42" s="144" t="s">
        <v>368</v>
      </c>
      <c r="C42" s="218">
        <v>2.08</v>
      </c>
      <c r="D42" s="218">
        <v>1.98</v>
      </c>
      <c r="E42" s="218">
        <v>0.91</v>
      </c>
      <c r="F42" s="218">
        <v>10.38</v>
      </c>
      <c r="G42" s="218">
        <v>20.77</v>
      </c>
      <c r="H42" s="218">
        <v>7.78</v>
      </c>
      <c r="I42" s="219">
        <v>0.45</v>
      </c>
      <c r="J42" s="218">
        <v>2.74</v>
      </c>
      <c r="K42" s="218">
        <v>2.17</v>
      </c>
      <c r="L42" s="218">
        <v>1.41</v>
      </c>
      <c r="M42" s="218">
        <v>11.2</v>
      </c>
      <c r="N42" s="218">
        <v>19.61</v>
      </c>
      <c r="O42" s="218">
        <v>9.89</v>
      </c>
      <c r="P42" s="219">
        <v>0.88</v>
      </c>
      <c r="Q42" s="218">
        <v>2.2200000000000002</v>
      </c>
      <c r="R42" s="218">
        <v>1.9</v>
      </c>
      <c r="S42" s="218">
        <v>0.79</v>
      </c>
      <c r="T42" s="218">
        <v>10.36</v>
      </c>
      <c r="U42" s="218">
        <v>20.45</v>
      </c>
      <c r="V42" s="218">
        <v>7.16</v>
      </c>
      <c r="W42" s="219">
        <v>0.48</v>
      </c>
      <c r="X42" s="218">
        <v>2.79</v>
      </c>
      <c r="Y42" s="218">
        <v>2.1</v>
      </c>
      <c r="Z42" s="218">
        <v>1.21</v>
      </c>
      <c r="AA42" s="218">
        <v>10.97</v>
      </c>
      <c r="AB42" s="218">
        <v>19</v>
      </c>
      <c r="AC42" s="218">
        <v>9.5</v>
      </c>
      <c r="AD42" s="219">
        <v>0.84</v>
      </c>
      <c r="AE42" s="218">
        <v>2.16</v>
      </c>
      <c r="AF42" s="218">
        <v>1.94</v>
      </c>
      <c r="AG42" s="218">
        <v>0.85</v>
      </c>
      <c r="AH42" s="218">
        <v>10.37</v>
      </c>
      <c r="AI42" s="218">
        <v>20.6</v>
      </c>
      <c r="AJ42" s="218">
        <v>7.45</v>
      </c>
      <c r="AK42" s="219">
        <v>0.47</v>
      </c>
      <c r="AL42" s="218">
        <v>2.77</v>
      </c>
      <c r="AM42" s="218">
        <v>2.13</v>
      </c>
      <c r="AN42" s="218">
        <v>1.3</v>
      </c>
      <c r="AO42" s="218">
        <v>11.08</v>
      </c>
      <c r="AP42" s="218">
        <v>19.29</v>
      </c>
      <c r="AQ42" s="218">
        <v>9.68</v>
      </c>
      <c r="AR42" s="218">
        <v>0.86</v>
      </c>
    </row>
    <row r="43" spans="1:44">
      <c r="A43" s="294">
        <v>2015</v>
      </c>
      <c r="B43" s="144" t="s">
        <v>369</v>
      </c>
      <c r="C43" s="218">
        <v>2.42</v>
      </c>
      <c r="D43" s="218">
        <v>2.16</v>
      </c>
      <c r="E43" s="218">
        <v>1.1000000000000001</v>
      </c>
      <c r="F43" s="218">
        <v>9.61</v>
      </c>
      <c r="G43" s="218">
        <v>22.25</v>
      </c>
      <c r="H43" s="218">
        <v>10.89</v>
      </c>
      <c r="I43" s="219">
        <v>0.7</v>
      </c>
      <c r="J43" s="218">
        <v>3.02</v>
      </c>
      <c r="K43" s="218">
        <v>2.2999999999999998</v>
      </c>
      <c r="L43" s="218">
        <v>1.59</v>
      </c>
      <c r="M43" s="218">
        <v>10.65</v>
      </c>
      <c r="N43" s="218">
        <v>19.829999999999998</v>
      </c>
      <c r="O43" s="218">
        <v>12.29</v>
      </c>
      <c r="P43" s="219">
        <v>1.1200000000000001</v>
      </c>
      <c r="Q43" s="218">
        <v>2.62</v>
      </c>
      <c r="R43" s="218">
        <v>2.17</v>
      </c>
      <c r="S43" s="218">
        <v>0.98</v>
      </c>
      <c r="T43" s="218">
        <v>10.050000000000001</v>
      </c>
      <c r="U43" s="218">
        <v>21.52</v>
      </c>
      <c r="V43" s="218">
        <v>9.99</v>
      </c>
      <c r="W43" s="219">
        <v>0.68</v>
      </c>
      <c r="X43" s="218">
        <v>3.29</v>
      </c>
      <c r="Y43" s="218">
        <v>2.42</v>
      </c>
      <c r="Z43" s="218">
        <v>1.47</v>
      </c>
      <c r="AA43" s="218">
        <v>10.91</v>
      </c>
      <c r="AB43" s="218">
        <v>19.190000000000001</v>
      </c>
      <c r="AC43" s="218">
        <v>11.63</v>
      </c>
      <c r="AD43" s="219">
        <v>1.03</v>
      </c>
      <c r="AE43" s="218">
        <v>2.5299999999999998</v>
      </c>
      <c r="AF43" s="218">
        <v>2.16</v>
      </c>
      <c r="AG43" s="218">
        <v>1.04</v>
      </c>
      <c r="AH43" s="218">
        <v>9.84</v>
      </c>
      <c r="AI43" s="218">
        <v>21.87</v>
      </c>
      <c r="AJ43" s="218">
        <v>10.42</v>
      </c>
      <c r="AK43" s="219">
        <v>0.69</v>
      </c>
      <c r="AL43" s="218">
        <v>3.16</v>
      </c>
      <c r="AM43" s="218">
        <v>2.36</v>
      </c>
      <c r="AN43" s="218">
        <v>1.53</v>
      </c>
      <c r="AO43" s="218">
        <v>10.79</v>
      </c>
      <c r="AP43" s="218">
        <v>19.489999999999998</v>
      </c>
      <c r="AQ43" s="218">
        <v>11.94</v>
      </c>
      <c r="AR43" s="218">
        <v>1.07</v>
      </c>
    </row>
    <row r="44" spans="1:44">
      <c r="A44" s="294">
        <v>2015</v>
      </c>
      <c r="B44" s="144" t="s">
        <v>370</v>
      </c>
      <c r="C44" s="218">
        <v>2.97</v>
      </c>
      <c r="D44" s="218">
        <v>2.84</v>
      </c>
      <c r="E44" s="218">
        <v>1.38</v>
      </c>
      <c r="F44" s="218">
        <v>10.029999999999999</v>
      </c>
      <c r="G44" s="218">
        <v>24.11</v>
      </c>
      <c r="H44" s="218">
        <v>14.15</v>
      </c>
      <c r="I44" s="219">
        <v>0.96</v>
      </c>
      <c r="J44" s="218">
        <v>3.61</v>
      </c>
      <c r="K44" s="218">
        <v>2.75</v>
      </c>
      <c r="L44" s="218">
        <v>1.92</v>
      </c>
      <c r="M44" s="218">
        <v>10.98</v>
      </c>
      <c r="N44" s="218">
        <v>20.37</v>
      </c>
      <c r="O44" s="218">
        <v>14.76</v>
      </c>
      <c r="P44" s="219">
        <v>1.36</v>
      </c>
      <c r="Q44" s="218">
        <v>3.12</v>
      </c>
      <c r="R44" s="218">
        <v>2.73</v>
      </c>
      <c r="S44" s="218">
        <v>1.2</v>
      </c>
      <c r="T44" s="218">
        <v>10.34</v>
      </c>
      <c r="U44" s="218">
        <v>22.61</v>
      </c>
      <c r="V44" s="218">
        <v>12.7</v>
      </c>
      <c r="W44" s="219">
        <v>0.84</v>
      </c>
      <c r="X44" s="218">
        <v>3.89</v>
      </c>
      <c r="Y44" s="218">
        <v>2.73</v>
      </c>
      <c r="Z44" s="218">
        <v>1.8</v>
      </c>
      <c r="AA44" s="218">
        <v>11.45</v>
      </c>
      <c r="AB44" s="218">
        <v>19.36</v>
      </c>
      <c r="AC44" s="218">
        <v>13.49</v>
      </c>
      <c r="AD44" s="219">
        <v>1.28</v>
      </c>
      <c r="AE44" s="218">
        <v>3.05</v>
      </c>
      <c r="AF44" s="218">
        <v>2.78</v>
      </c>
      <c r="AG44" s="218">
        <v>1.29</v>
      </c>
      <c r="AH44" s="218">
        <v>10.19</v>
      </c>
      <c r="AI44" s="218">
        <v>23.34</v>
      </c>
      <c r="AJ44" s="218">
        <v>13.41</v>
      </c>
      <c r="AK44" s="219">
        <v>0.9</v>
      </c>
      <c r="AL44" s="218">
        <v>3.76</v>
      </c>
      <c r="AM44" s="218">
        <v>2.74</v>
      </c>
      <c r="AN44" s="218">
        <v>1.86</v>
      </c>
      <c r="AO44" s="218">
        <v>11.23</v>
      </c>
      <c r="AP44" s="218">
        <v>19.829999999999998</v>
      </c>
      <c r="AQ44" s="218">
        <v>14.09</v>
      </c>
      <c r="AR44" s="218">
        <v>1.32</v>
      </c>
    </row>
    <row r="45" spans="1:44">
      <c r="A45" s="294">
        <v>2015</v>
      </c>
      <c r="B45" s="144" t="s">
        <v>371</v>
      </c>
      <c r="C45" s="218">
        <v>4.04</v>
      </c>
      <c r="D45" s="218">
        <v>3.74</v>
      </c>
      <c r="E45" s="218">
        <v>2.06</v>
      </c>
      <c r="F45" s="218">
        <v>10.98</v>
      </c>
      <c r="G45" s="218">
        <v>26.35</v>
      </c>
      <c r="H45" s="218">
        <v>17.29</v>
      </c>
      <c r="I45" s="219">
        <v>1.29</v>
      </c>
      <c r="J45" s="218">
        <v>4.5999999999999996</v>
      </c>
      <c r="K45" s="218">
        <v>3.78</v>
      </c>
      <c r="L45" s="218">
        <v>2.54</v>
      </c>
      <c r="M45" s="218">
        <v>12.4</v>
      </c>
      <c r="N45" s="218">
        <v>22.07</v>
      </c>
      <c r="O45" s="218">
        <v>16.829999999999998</v>
      </c>
      <c r="P45" s="219">
        <v>1.82</v>
      </c>
      <c r="Q45" s="218">
        <v>3.89</v>
      </c>
      <c r="R45" s="218">
        <v>3.4</v>
      </c>
      <c r="S45" s="218">
        <v>1.64</v>
      </c>
      <c r="T45" s="218">
        <v>11.3</v>
      </c>
      <c r="U45" s="218">
        <v>23.5</v>
      </c>
      <c r="V45" s="218">
        <v>14.72</v>
      </c>
      <c r="W45" s="219">
        <v>1.17</v>
      </c>
      <c r="X45" s="218">
        <v>4.88</v>
      </c>
      <c r="Y45" s="218">
        <v>3.51</v>
      </c>
      <c r="Z45" s="218">
        <v>2.31</v>
      </c>
      <c r="AA45" s="218">
        <v>12.36</v>
      </c>
      <c r="AB45" s="218">
        <v>19.29</v>
      </c>
      <c r="AC45" s="218">
        <v>14.54</v>
      </c>
      <c r="AD45" s="219">
        <v>1.54</v>
      </c>
      <c r="AE45" s="218">
        <v>3.96</v>
      </c>
      <c r="AF45" s="218">
        <v>3.57</v>
      </c>
      <c r="AG45" s="218">
        <v>1.84</v>
      </c>
      <c r="AH45" s="218">
        <v>11.14</v>
      </c>
      <c r="AI45" s="218">
        <v>24.9</v>
      </c>
      <c r="AJ45" s="218">
        <v>15.98</v>
      </c>
      <c r="AK45" s="219">
        <v>1.23</v>
      </c>
      <c r="AL45" s="218">
        <v>4.75</v>
      </c>
      <c r="AM45" s="218">
        <v>3.64</v>
      </c>
      <c r="AN45" s="218">
        <v>2.42</v>
      </c>
      <c r="AO45" s="218">
        <v>12.38</v>
      </c>
      <c r="AP45" s="218">
        <v>20.6</v>
      </c>
      <c r="AQ45" s="218">
        <v>15.61</v>
      </c>
      <c r="AR45" s="218">
        <v>1.67</v>
      </c>
    </row>
    <row r="46" spans="1:44">
      <c r="A46" s="294">
        <v>2015</v>
      </c>
      <c r="B46" s="144" t="s">
        <v>372</v>
      </c>
      <c r="C46" s="218">
        <v>5.71</v>
      </c>
      <c r="D46" s="218">
        <v>5.81</v>
      </c>
      <c r="E46" s="218">
        <v>3.17</v>
      </c>
      <c r="F46" s="218">
        <v>12.48</v>
      </c>
      <c r="G46" s="218">
        <v>26.82</v>
      </c>
      <c r="H46" s="218">
        <v>18.05</v>
      </c>
      <c r="I46" s="219">
        <v>1.79</v>
      </c>
      <c r="J46" s="218">
        <v>6.05</v>
      </c>
      <c r="K46" s="218">
        <v>5.37</v>
      </c>
      <c r="L46" s="218">
        <v>3.71</v>
      </c>
      <c r="M46" s="218">
        <v>13.26</v>
      </c>
      <c r="N46" s="218">
        <v>22.44</v>
      </c>
      <c r="O46" s="218">
        <v>17.72</v>
      </c>
      <c r="P46" s="219">
        <v>2.2799999999999998</v>
      </c>
      <c r="Q46" s="218">
        <v>5.22</v>
      </c>
      <c r="R46" s="218">
        <v>4.83</v>
      </c>
      <c r="S46" s="218">
        <v>2.46</v>
      </c>
      <c r="T46" s="218">
        <v>12</v>
      </c>
      <c r="U46" s="218">
        <v>23.39</v>
      </c>
      <c r="V46" s="218">
        <v>15.08</v>
      </c>
      <c r="W46" s="219">
        <v>1.4</v>
      </c>
      <c r="X46" s="218">
        <v>5.91</v>
      </c>
      <c r="Y46" s="218">
        <v>4.7</v>
      </c>
      <c r="Z46" s="218">
        <v>3.08</v>
      </c>
      <c r="AA46" s="218">
        <v>12.9</v>
      </c>
      <c r="AB46" s="218">
        <v>18.77</v>
      </c>
      <c r="AC46" s="218">
        <v>14.65</v>
      </c>
      <c r="AD46" s="219">
        <v>1.66</v>
      </c>
      <c r="AE46" s="218">
        <v>5.46</v>
      </c>
      <c r="AF46" s="218">
        <v>5.31</v>
      </c>
      <c r="AG46" s="218">
        <v>2.81</v>
      </c>
      <c r="AH46" s="218">
        <v>12.23</v>
      </c>
      <c r="AI46" s="218">
        <v>25.07</v>
      </c>
      <c r="AJ46" s="218">
        <v>16.53</v>
      </c>
      <c r="AK46" s="219">
        <v>1.59</v>
      </c>
      <c r="AL46" s="218">
        <v>5.98</v>
      </c>
      <c r="AM46" s="218">
        <v>5.0199999999999996</v>
      </c>
      <c r="AN46" s="218">
        <v>3.38</v>
      </c>
      <c r="AO46" s="218">
        <v>13.07</v>
      </c>
      <c r="AP46" s="218">
        <v>20.5</v>
      </c>
      <c r="AQ46" s="218">
        <v>16.100000000000001</v>
      </c>
      <c r="AR46" s="218">
        <v>1.95</v>
      </c>
    </row>
    <row r="47" spans="1:44">
      <c r="A47" s="294">
        <v>2015</v>
      </c>
      <c r="B47" s="144" t="s">
        <v>373</v>
      </c>
      <c r="C47" s="218">
        <v>7.36</v>
      </c>
      <c r="D47" s="218">
        <v>7.7</v>
      </c>
      <c r="E47" s="218">
        <v>4.4000000000000004</v>
      </c>
      <c r="F47" s="218">
        <v>13.15</v>
      </c>
      <c r="G47" s="218">
        <v>24.61</v>
      </c>
      <c r="H47" s="218">
        <v>16.8</v>
      </c>
      <c r="I47" s="219">
        <v>2.12</v>
      </c>
      <c r="J47" s="218">
        <v>7.52</v>
      </c>
      <c r="K47" s="218">
        <v>7</v>
      </c>
      <c r="L47" s="218">
        <v>4.87</v>
      </c>
      <c r="M47" s="218">
        <v>13.95</v>
      </c>
      <c r="N47" s="218">
        <v>20.97</v>
      </c>
      <c r="O47" s="218">
        <v>16.59</v>
      </c>
      <c r="P47" s="219">
        <v>2.4700000000000002</v>
      </c>
      <c r="Q47" s="218">
        <v>6.56</v>
      </c>
      <c r="R47" s="218">
        <v>6.57</v>
      </c>
      <c r="S47" s="218">
        <v>3.37</v>
      </c>
      <c r="T47" s="218">
        <v>12.39</v>
      </c>
      <c r="U47" s="218">
        <v>20.52</v>
      </c>
      <c r="V47" s="218">
        <v>13.97</v>
      </c>
      <c r="W47" s="219">
        <v>1.66</v>
      </c>
      <c r="X47" s="218">
        <v>7.02</v>
      </c>
      <c r="Y47" s="218">
        <v>6.13</v>
      </c>
      <c r="Z47" s="218">
        <v>4.07</v>
      </c>
      <c r="AA47" s="218">
        <v>12.81</v>
      </c>
      <c r="AB47" s="218">
        <v>16.670000000000002</v>
      </c>
      <c r="AC47" s="218">
        <v>13.2</v>
      </c>
      <c r="AD47" s="219">
        <v>1.88</v>
      </c>
      <c r="AE47" s="218">
        <v>6.95</v>
      </c>
      <c r="AF47" s="218">
        <v>7.12</v>
      </c>
      <c r="AG47" s="218">
        <v>3.87</v>
      </c>
      <c r="AH47" s="218">
        <v>12.76</v>
      </c>
      <c r="AI47" s="218">
        <v>22.52</v>
      </c>
      <c r="AJ47" s="218">
        <v>15.35</v>
      </c>
      <c r="AK47" s="219">
        <v>1.88</v>
      </c>
      <c r="AL47" s="218">
        <v>7.26</v>
      </c>
      <c r="AM47" s="218">
        <v>6.54</v>
      </c>
      <c r="AN47" s="218">
        <v>4.45</v>
      </c>
      <c r="AO47" s="218">
        <v>13.35</v>
      </c>
      <c r="AP47" s="218">
        <v>18.7</v>
      </c>
      <c r="AQ47" s="218">
        <v>14.8</v>
      </c>
      <c r="AR47" s="218">
        <v>2.16</v>
      </c>
    </row>
    <row r="48" spans="1:44">
      <c r="A48" s="294">
        <v>2015</v>
      </c>
      <c r="B48" s="144" t="s">
        <v>374</v>
      </c>
      <c r="C48" s="218">
        <v>8.6999999999999993</v>
      </c>
      <c r="D48" s="218">
        <v>8.82</v>
      </c>
      <c r="E48" s="218">
        <v>4.96</v>
      </c>
      <c r="F48" s="218">
        <v>12.89</v>
      </c>
      <c r="G48" s="218">
        <v>21.19</v>
      </c>
      <c r="H48" s="218">
        <v>14.28</v>
      </c>
      <c r="I48" s="219">
        <v>2.2000000000000002</v>
      </c>
      <c r="J48" s="218">
        <v>8.6199999999999992</v>
      </c>
      <c r="K48" s="218">
        <v>7.76</v>
      </c>
      <c r="L48" s="218">
        <v>5.67</v>
      </c>
      <c r="M48" s="218">
        <v>13.85</v>
      </c>
      <c r="N48" s="218">
        <v>18.36</v>
      </c>
      <c r="O48" s="218">
        <v>14.22</v>
      </c>
      <c r="P48" s="219">
        <v>2.5299999999999998</v>
      </c>
      <c r="Q48" s="218">
        <v>7.76</v>
      </c>
      <c r="R48" s="218">
        <v>7.58</v>
      </c>
      <c r="S48" s="218">
        <v>4.1500000000000004</v>
      </c>
      <c r="T48" s="218">
        <v>12.19</v>
      </c>
      <c r="U48" s="218">
        <v>17.87</v>
      </c>
      <c r="V48" s="218">
        <v>11.7</v>
      </c>
      <c r="W48" s="219">
        <v>1.68</v>
      </c>
      <c r="X48" s="218">
        <v>7.84</v>
      </c>
      <c r="Y48" s="218">
        <v>6.74</v>
      </c>
      <c r="Z48" s="218">
        <v>4.8099999999999996</v>
      </c>
      <c r="AA48" s="218">
        <v>12.66</v>
      </c>
      <c r="AB48" s="218">
        <v>14.74</v>
      </c>
      <c r="AC48" s="218">
        <v>11.18</v>
      </c>
      <c r="AD48" s="219">
        <v>1.96</v>
      </c>
      <c r="AE48" s="218">
        <v>8.2100000000000009</v>
      </c>
      <c r="AF48" s="218">
        <v>8.17</v>
      </c>
      <c r="AG48" s="218">
        <v>4.54</v>
      </c>
      <c r="AH48" s="218">
        <v>12.53</v>
      </c>
      <c r="AI48" s="218">
        <v>19.47</v>
      </c>
      <c r="AJ48" s="218">
        <v>12.94</v>
      </c>
      <c r="AK48" s="219">
        <v>1.93</v>
      </c>
      <c r="AL48" s="218">
        <v>8.2100000000000009</v>
      </c>
      <c r="AM48" s="218">
        <v>7.22</v>
      </c>
      <c r="AN48" s="218">
        <v>5.22</v>
      </c>
      <c r="AO48" s="218">
        <v>13.23</v>
      </c>
      <c r="AP48" s="218">
        <v>16.46</v>
      </c>
      <c r="AQ48" s="218">
        <v>12.62</v>
      </c>
      <c r="AR48" s="218">
        <v>2.23</v>
      </c>
    </row>
    <row r="49" spans="1:44">
      <c r="A49" s="294">
        <v>2015</v>
      </c>
      <c r="B49" s="144" t="s">
        <v>375</v>
      </c>
      <c r="C49" s="218">
        <v>9.9</v>
      </c>
      <c r="D49" s="218">
        <v>9.56</v>
      </c>
      <c r="E49" s="218">
        <v>5.58</v>
      </c>
      <c r="F49" s="218">
        <v>12.65</v>
      </c>
      <c r="G49" s="218">
        <v>17.62</v>
      </c>
      <c r="H49" s="218">
        <v>11.42</v>
      </c>
      <c r="I49" s="219">
        <v>2.12</v>
      </c>
      <c r="J49" s="218">
        <v>9.68</v>
      </c>
      <c r="K49" s="218">
        <v>8.56</v>
      </c>
      <c r="L49" s="218">
        <v>6.16</v>
      </c>
      <c r="M49" s="218">
        <v>13.84</v>
      </c>
      <c r="N49" s="218">
        <v>15.86</v>
      </c>
      <c r="O49" s="218">
        <v>11.81</v>
      </c>
      <c r="P49" s="219">
        <v>2.5099999999999998</v>
      </c>
      <c r="Q49" s="218">
        <v>8.74</v>
      </c>
      <c r="R49" s="218">
        <v>8.68</v>
      </c>
      <c r="S49" s="218">
        <v>4.8</v>
      </c>
      <c r="T49" s="218">
        <v>11.38</v>
      </c>
      <c r="U49" s="218">
        <v>14.95</v>
      </c>
      <c r="V49" s="218">
        <v>9.19</v>
      </c>
      <c r="W49" s="219">
        <v>1.75</v>
      </c>
      <c r="X49" s="218">
        <v>8.89</v>
      </c>
      <c r="Y49" s="218">
        <v>7.61</v>
      </c>
      <c r="Z49" s="218">
        <v>5.43</v>
      </c>
      <c r="AA49" s="218">
        <v>12.27</v>
      </c>
      <c r="AB49" s="218">
        <v>12.84</v>
      </c>
      <c r="AC49" s="218">
        <v>9.31</v>
      </c>
      <c r="AD49" s="219">
        <v>2.04</v>
      </c>
      <c r="AE49" s="218">
        <v>9.27</v>
      </c>
      <c r="AF49" s="218">
        <v>9.09</v>
      </c>
      <c r="AG49" s="218">
        <v>5.16</v>
      </c>
      <c r="AH49" s="218">
        <v>11.97</v>
      </c>
      <c r="AI49" s="218">
        <v>16.18</v>
      </c>
      <c r="AJ49" s="218">
        <v>10.220000000000001</v>
      </c>
      <c r="AK49" s="219">
        <v>1.92</v>
      </c>
      <c r="AL49" s="218">
        <v>9.25</v>
      </c>
      <c r="AM49" s="218">
        <v>8.0399999999999991</v>
      </c>
      <c r="AN49" s="218">
        <v>5.77</v>
      </c>
      <c r="AO49" s="218">
        <v>12.99</v>
      </c>
      <c r="AP49" s="218">
        <v>14.22</v>
      </c>
      <c r="AQ49" s="218">
        <v>10.45</v>
      </c>
      <c r="AR49" s="218">
        <v>2.2599999999999998</v>
      </c>
    </row>
    <row r="50" spans="1:44">
      <c r="A50" s="294">
        <v>2015</v>
      </c>
      <c r="B50" s="144" t="s">
        <v>376</v>
      </c>
      <c r="C50" s="218">
        <v>11.3</v>
      </c>
      <c r="D50" s="218">
        <v>10.19</v>
      </c>
      <c r="E50" s="218">
        <v>6.36</v>
      </c>
      <c r="F50" s="218">
        <v>13.02</v>
      </c>
      <c r="G50" s="218">
        <v>15.32</v>
      </c>
      <c r="H50" s="218">
        <v>9.66</v>
      </c>
      <c r="I50" s="219">
        <v>2.2400000000000002</v>
      </c>
      <c r="J50" s="218">
        <v>11.2</v>
      </c>
      <c r="K50" s="218">
        <v>9.36</v>
      </c>
      <c r="L50" s="218">
        <v>6.67</v>
      </c>
      <c r="M50" s="218">
        <v>14.36</v>
      </c>
      <c r="N50" s="218">
        <v>15.1</v>
      </c>
      <c r="O50" s="218">
        <v>10.29</v>
      </c>
      <c r="P50" s="219">
        <v>2.81</v>
      </c>
      <c r="Q50" s="218">
        <v>10.16</v>
      </c>
      <c r="R50" s="218">
        <v>9.4600000000000009</v>
      </c>
      <c r="S50" s="218">
        <v>5.47</v>
      </c>
      <c r="T50" s="218">
        <v>11.1</v>
      </c>
      <c r="U50" s="218">
        <v>12.68</v>
      </c>
      <c r="V50" s="218">
        <v>7.81</v>
      </c>
      <c r="W50" s="219">
        <v>1.88</v>
      </c>
      <c r="X50" s="218">
        <v>10.37</v>
      </c>
      <c r="Y50" s="218">
        <v>8.35</v>
      </c>
      <c r="Z50" s="218">
        <v>6.14</v>
      </c>
      <c r="AA50" s="218">
        <v>12.65</v>
      </c>
      <c r="AB50" s="218">
        <v>11.99</v>
      </c>
      <c r="AC50" s="218">
        <v>8.32</v>
      </c>
      <c r="AD50" s="219">
        <v>2.21</v>
      </c>
      <c r="AE50" s="218">
        <v>10.65</v>
      </c>
      <c r="AF50" s="218">
        <v>9.77</v>
      </c>
      <c r="AG50" s="218">
        <v>5.86</v>
      </c>
      <c r="AH50" s="218">
        <v>11.93</v>
      </c>
      <c r="AI50" s="218">
        <v>13.82</v>
      </c>
      <c r="AJ50" s="218">
        <v>8.61</v>
      </c>
      <c r="AK50" s="219">
        <v>2.04</v>
      </c>
      <c r="AL50" s="218">
        <v>10.73</v>
      </c>
      <c r="AM50" s="218">
        <v>8.7899999999999991</v>
      </c>
      <c r="AN50" s="218">
        <v>6.37</v>
      </c>
      <c r="AO50" s="218">
        <v>13.39</v>
      </c>
      <c r="AP50" s="218">
        <v>13.33</v>
      </c>
      <c r="AQ50" s="218">
        <v>9.17</v>
      </c>
      <c r="AR50" s="218">
        <v>2.4700000000000002</v>
      </c>
    </row>
    <row r="51" spans="1:44">
      <c r="A51" s="294">
        <v>2015</v>
      </c>
      <c r="B51" s="144" t="s">
        <v>377</v>
      </c>
      <c r="C51" s="218">
        <v>11.91</v>
      </c>
      <c r="D51" s="218">
        <v>10.32</v>
      </c>
      <c r="E51" s="218">
        <v>6.84</v>
      </c>
      <c r="F51" s="218">
        <v>12.66</v>
      </c>
      <c r="G51" s="218">
        <v>13.36</v>
      </c>
      <c r="H51" s="218">
        <v>7.25</v>
      </c>
      <c r="I51" s="219">
        <v>2.44</v>
      </c>
      <c r="J51" s="218">
        <v>12.36</v>
      </c>
      <c r="K51" s="218">
        <v>10.07</v>
      </c>
      <c r="L51" s="218">
        <v>7.77</v>
      </c>
      <c r="M51" s="218">
        <v>14.51</v>
      </c>
      <c r="N51" s="218">
        <v>13.64</v>
      </c>
      <c r="O51" s="218">
        <v>9.19</v>
      </c>
      <c r="P51" s="219">
        <v>3.06</v>
      </c>
      <c r="Q51" s="218">
        <v>11.33</v>
      </c>
      <c r="R51" s="218">
        <v>9.7799999999999994</v>
      </c>
      <c r="S51" s="218">
        <v>6.21</v>
      </c>
      <c r="T51" s="218">
        <v>10.3</v>
      </c>
      <c r="U51" s="218">
        <v>10.46</v>
      </c>
      <c r="V51" s="218">
        <v>6.18</v>
      </c>
      <c r="W51" s="219">
        <v>1.81</v>
      </c>
      <c r="X51" s="218">
        <v>11.13</v>
      </c>
      <c r="Y51" s="218">
        <v>8.99</v>
      </c>
      <c r="Z51" s="218">
        <v>6.69</v>
      </c>
      <c r="AA51" s="218">
        <v>12.74</v>
      </c>
      <c r="AB51" s="218">
        <v>10.74</v>
      </c>
      <c r="AC51" s="218">
        <v>7.43</v>
      </c>
      <c r="AD51" s="219">
        <v>2.4300000000000002</v>
      </c>
      <c r="AE51" s="218">
        <v>11.56</v>
      </c>
      <c r="AF51" s="218">
        <v>9.99</v>
      </c>
      <c r="AG51" s="218">
        <v>6.46</v>
      </c>
      <c r="AH51" s="218">
        <v>11.24</v>
      </c>
      <c r="AI51" s="218">
        <v>11.62</v>
      </c>
      <c r="AJ51" s="218">
        <v>6.6</v>
      </c>
      <c r="AK51" s="219">
        <v>2.06</v>
      </c>
      <c r="AL51" s="218">
        <v>11.61</v>
      </c>
      <c r="AM51" s="218">
        <v>9.41</v>
      </c>
      <c r="AN51" s="218">
        <v>7.11</v>
      </c>
      <c r="AO51" s="218">
        <v>13.43</v>
      </c>
      <c r="AP51" s="218">
        <v>11.87</v>
      </c>
      <c r="AQ51" s="218">
        <v>8.1199999999999992</v>
      </c>
      <c r="AR51" s="218">
        <v>2.68</v>
      </c>
    </row>
    <row r="52" spans="1:44">
      <c r="A52" s="294">
        <v>2015</v>
      </c>
      <c r="B52" s="180" t="s">
        <v>378</v>
      </c>
      <c r="C52" s="220">
        <v>12.03</v>
      </c>
      <c r="D52" s="220">
        <v>8.4</v>
      </c>
      <c r="E52" s="220">
        <v>6.01</v>
      </c>
      <c r="F52" s="220">
        <v>11.52</v>
      </c>
      <c r="G52" s="220">
        <v>10.220000000000001</v>
      </c>
      <c r="H52" s="220">
        <v>5.89</v>
      </c>
      <c r="I52" s="221">
        <v>2.7</v>
      </c>
      <c r="J52" s="220">
        <v>13.84</v>
      </c>
      <c r="K52" s="220">
        <v>10.3</v>
      </c>
      <c r="L52" s="220">
        <v>7.76</v>
      </c>
      <c r="M52" s="220">
        <v>13.92</v>
      </c>
      <c r="N52" s="220">
        <v>11.6</v>
      </c>
      <c r="O52" s="220">
        <v>7.86</v>
      </c>
      <c r="P52" s="221">
        <v>3.11</v>
      </c>
      <c r="Q52" s="220">
        <v>10.59</v>
      </c>
      <c r="R52" s="220">
        <v>8.86</v>
      </c>
      <c r="S52" s="220">
        <v>5.81</v>
      </c>
      <c r="T52" s="220">
        <v>9.0500000000000007</v>
      </c>
      <c r="U52" s="220">
        <v>7.33</v>
      </c>
      <c r="V52" s="220">
        <v>3.96</v>
      </c>
      <c r="W52" s="221">
        <v>2.16</v>
      </c>
      <c r="X52" s="220">
        <v>12.05</v>
      </c>
      <c r="Y52" s="220">
        <v>8.86</v>
      </c>
      <c r="Z52" s="220">
        <v>7.17</v>
      </c>
      <c r="AA52" s="220">
        <v>11.84</v>
      </c>
      <c r="AB52" s="220">
        <v>9.27</v>
      </c>
      <c r="AC52" s="220">
        <v>6.03</v>
      </c>
      <c r="AD52" s="221">
        <v>3.01</v>
      </c>
      <c r="AE52" s="220">
        <v>11.13</v>
      </c>
      <c r="AF52" s="220">
        <v>8.69</v>
      </c>
      <c r="AG52" s="220">
        <v>5.88</v>
      </c>
      <c r="AH52" s="220">
        <v>9.9700000000000006</v>
      </c>
      <c r="AI52" s="220">
        <v>8.41</v>
      </c>
      <c r="AJ52" s="220">
        <v>4.68</v>
      </c>
      <c r="AK52" s="221">
        <v>2.36</v>
      </c>
      <c r="AL52" s="220">
        <v>12.67</v>
      </c>
      <c r="AM52" s="220">
        <v>9.36</v>
      </c>
      <c r="AN52" s="220">
        <v>7.38</v>
      </c>
      <c r="AO52" s="220">
        <v>12.56</v>
      </c>
      <c r="AP52" s="220">
        <v>10.08</v>
      </c>
      <c r="AQ52" s="220">
        <v>6.66</v>
      </c>
      <c r="AR52" s="220">
        <v>3.04</v>
      </c>
    </row>
    <row r="53" spans="1:44">
      <c r="A53" s="204">
        <v>2015</v>
      </c>
      <c r="B53" s="200" t="s">
        <v>285</v>
      </c>
      <c r="C53" s="225">
        <v>4.1399999999999997</v>
      </c>
      <c r="D53" s="225">
        <v>3.95</v>
      </c>
      <c r="E53" s="225">
        <v>2.1800000000000002</v>
      </c>
      <c r="F53" s="225">
        <v>11.19</v>
      </c>
      <c r="G53" s="225">
        <v>20.399999999999999</v>
      </c>
      <c r="H53" s="225">
        <v>10.42</v>
      </c>
      <c r="I53" s="226">
        <v>1.03</v>
      </c>
      <c r="J53" s="225">
        <v>5.9</v>
      </c>
      <c r="K53" s="225">
        <v>5.08</v>
      </c>
      <c r="L53" s="225">
        <v>3.6</v>
      </c>
      <c r="M53" s="225">
        <v>12.73</v>
      </c>
      <c r="N53" s="225">
        <v>19.329999999999998</v>
      </c>
      <c r="O53" s="225">
        <v>13.27</v>
      </c>
      <c r="P53" s="226">
        <v>1.84</v>
      </c>
      <c r="Q53" s="225">
        <v>3.96</v>
      </c>
      <c r="R53" s="225">
        <v>3.6</v>
      </c>
      <c r="S53" s="225">
        <v>1.82</v>
      </c>
      <c r="T53" s="225">
        <v>11.02</v>
      </c>
      <c r="U53" s="225">
        <v>18.649999999999999</v>
      </c>
      <c r="V53" s="225">
        <v>8.9</v>
      </c>
      <c r="W53" s="226">
        <v>0.87</v>
      </c>
      <c r="X53" s="225">
        <v>5.76</v>
      </c>
      <c r="Y53" s="225">
        <v>4.63</v>
      </c>
      <c r="Z53" s="225">
        <v>3.17</v>
      </c>
      <c r="AA53" s="225">
        <v>12.17</v>
      </c>
      <c r="AB53" s="225">
        <v>16.82</v>
      </c>
      <c r="AC53" s="225">
        <v>11.16</v>
      </c>
      <c r="AD53" s="226">
        <v>1.51</v>
      </c>
      <c r="AE53" s="225">
        <v>4.04</v>
      </c>
      <c r="AF53" s="225">
        <v>3.76</v>
      </c>
      <c r="AG53" s="225">
        <v>1.99</v>
      </c>
      <c r="AH53" s="225">
        <v>11.1</v>
      </c>
      <c r="AI53" s="225">
        <v>19.48</v>
      </c>
      <c r="AJ53" s="225">
        <v>9.6199999999999992</v>
      </c>
      <c r="AK53" s="226">
        <v>0.95</v>
      </c>
      <c r="AL53" s="225">
        <v>5.83</v>
      </c>
      <c r="AM53" s="225">
        <v>4.84</v>
      </c>
      <c r="AN53" s="225">
        <v>3.37</v>
      </c>
      <c r="AO53" s="225">
        <v>12.43</v>
      </c>
      <c r="AP53" s="225">
        <v>17.989999999999998</v>
      </c>
      <c r="AQ53" s="225">
        <v>12.14</v>
      </c>
      <c r="AR53" s="225">
        <v>1.66</v>
      </c>
    </row>
    <row r="54" spans="1:44">
      <c r="A54" s="204">
        <v>2024</v>
      </c>
      <c r="B54" s="228" t="s">
        <v>380</v>
      </c>
      <c r="C54" s="229">
        <v>1.56</v>
      </c>
      <c r="D54" s="229">
        <v>1.38</v>
      </c>
      <c r="E54" s="229">
        <v>1.0900000000000001</v>
      </c>
      <c r="F54" s="229">
        <v>7.48</v>
      </c>
      <c r="G54" s="229">
        <v>9.24</v>
      </c>
      <c r="H54" s="229">
        <v>1.76</v>
      </c>
      <c r="I54" s="230">
        <v>0.05</v>
      </c>
      <c r="J54" s="201">
        <v>2.11</v>
      </c>
      <c r="K54" s="201">
        <v>1.94</v>
      </c>
      <c r="L54" s="201">
        <v>1.59</v>
      </c>
      <c r="M54" s="201">
        <v>8.58</v>
      </c>
      <c r="N54" s="201">
        <v>10.51</v>
      </c>
      <c r="O54" s="201">
        <v>4.1900000000000004</v>
      </c>
      <c r="P54" s="227">
        <v>0.19</v>
      </c>
      <c r="Q54" s="231">
        <v>1.45</v>
      </c>
      <c r="R54" s="229">
        <v>1.18</v>
      </c>
      <c r="S54" s="229">
        <v>0.68</v>
      </c>
      <c r="T54" s="229">
        <v>7.3</v>
      </c>
      <c r="U54" s="229">
        <v>8.73</v>
      </c>
      <c r="V54" s="229">
        <v>1.66</v>
      </c>
      <c r="W54" s="230">
        <v>0.03</v>
      </c>
      <c r="X54" s="201">
        <v>2.06</v>
      </c>
      <c r="Y54" s="201">
        <v>1.64</v>
      </c>
      <c r="Z54" s="201">
        <v>1.32</v>
      </c>
      <c r="AA54" s="201">
        <v>8.51</v>
      </c>
      <c r="AB54" s="201">
        <v>10.06</v>
      </c>
      <c r="AC54" s="201">
        <v>3.78</v>
      </c>
      <c r="AD54" s="227">
        <v>0.14000000000000001</v>
      </c>
      <c r="AE54" s="229">
        <v>1.5</v>
      </c>
      <c r="AF54" s="229">
        <v>1.27</v>
      </c>
      <c r="AG54" s="229">
        <v>0.87</v>
      </c>
      <c r="AH54" s="229">
        <v>7.38</v>
      </c>
      <c r="AI54" s="229">
        <v>8.9700000000000006</v>
      </c>
      <c r="AJ54" s="229">
        <v>1.71</v>
      </c>
      <c r="AK54" s="230">
        <v>0.04</v>
      </c>
      <c r="AL54" s="229">
        <v>2.09</v>
      </c>
      <c r="AM54" s="229">
        <v>1.78</v>
      </c>
      <c r="AN54" s="229">
        <v>1.45</v>
      </c>
      <c r="AO54" s="229">
        <v>8.5399999999999991</v>
      </c>
      <c r="AP54" s="229">
        <v>10.28</v>
      </c>
      <c r="AQ54" s="229">
        <v>3.98</v>
      </c>
      <c r="AR54" s="229">
        <v>0.17</v>
      </c>
    </row>
    <row r="55" spans="1:44">
      <c r="A55" s="294">
        <v>2024</v>
      </c>
      <c r="B55" s="144" t="s">
        <v>366</v>
      </c>
      <c r="C55" s="218">
        <v>1.57</v>
      </c>
      <c r="D55" s="218">
        <v>1.4</v>
      </c>
      <c r="E55" s="218">
        <v>0.97</v>
      </c>
      <c r="F55" s="218">
        <v>8</v>
      </c>
      <c r="G55" s="218">
        <v>11.42</v>
      </c>
      <c r="H55" s="218">
        <v>2.4300000000000002</v>
      </c>
      <c r="I55" s="219">
        <v>0.06</v>
      </c>
      <c r="J55" s="187">
        <v>2.17</v>
      </c>
      <c r="K55" s="187">
        <v>1.99</v>
      </c>
      <c r="L55" s="187">
        <v>1.61</v>
      </c>
      <c r="M55" s="187">
        <v>9.51</v>
      </c>
      <c r="N55" s="187">
        <v>13.21</v>
      </c>
      <c r="O55" s="187">
        <v>5.69</v>
      </c>
      <c r="P55" s="222">
        <v>0.22</v>
      </c>
      <c r="Q55" s="223">
        <v>1.42</v>
      </c>
      <c r="R55" s="218">
        <v>1.21</v>
      </c>
      <c r="S55" s="218">
        <v>0.73</v>
      </c>
      <c r="T55" s="218">
        <v>8.2200000000000006</v>
      </c>
      <c r="U55" s="218">
        <v>11.08</v>
      </c>
      <c r="V55" s="218">
        <v>2.37</v>
      </c>
      <c r="W55" s="219">
        <v>0.04</v>
      </c>
      <c r="X55" s="187">
        <v>2.16</v>
      </c>
      <c r="Y55" s="187">
        <v>1.83</v>
      </c>
      <c r="Z55" s="187">
        <v>1.38</v>
      </c>
      <c r="AA55" s="187">
        <v>9.42</v>
      </c>
      <c r="AB55" s="187">
        <v>12.7</v>
      </c>
      <c r="AC55" s="187">
        <v>5.23</v>
      </c>
      <c r="AD55" s="222">
        <v>0.22</v>
      </c>
      <c r="AE55" s="218">
        <v>1.49</v>
      </c>
      <c r="AF55" s="218">
        <v>1.3</v>
      </c>
      <c r="AG55" s="218">
        <v>0.84</v>
      </c>
      <c r="AH55" s="218">
        <v>8.1199999999999992</v>
      </c>
      <c r="AI55" s="218">
        <v>11.23</v>
      </c>
      <c r="AJ55" s="218">
        <v>2.4</v>
      </c>
      <c r="AK55" s="219">
        <v>0.05</v>
      </c>
      <c r="AL55" s="218">
        <v>2.16</v>
      </c>
      <c r="AM55" s="218">
        <v>1.91</v>
      </c>
      <c r="AN55" s="218">
        <v>1.49</v>
      </c>
      <c r="AO55" s="218">
        <v>9.4600000000000009</v>
      </c>
      <c r="AP55" s="218">
        <v>12.94</v>
      </c>
      <c r="AQ55" s="218">
        <v>5.45</v>
      </c>
      <c r="AR55" s="218">
        <v>0.22</v>
      </c>
    </row>
    <row r="56" spans="1:44">
      <c r="A56" s="294">
        <v>2024</v>
      </c>
      <c r="B56" s="144" t="s">
        <v>367</v>
      </c>
      <c r="C56" s="218">
        <v>1.47</v>
      </c>
      <c r="D56" s="218">
        <v>1.49</v>
      </c>
      <c r="E56" s="218">
        <v>0.96</v>
      </c>
      <c r="F56" s="218">
        <v>8.7100000000000009</v>
      </c>
      <c r="G56" s="218">
        <v>13.63</v>
      </c>
      <c r="H56" s="218">
        <v>3.05</v>
      </c>
      <c r="I56" s="219">
        <v>7.0000000000000007E-2</v>
      </c>
      <c r="J56" s="187">
        <v>2.15</v>
      </c>
      <c r="K56" s="187">
        <v>2.04</v>
      </c>
      <c r="L56" s="187">
        <v>1.64</v>
      </c>
      <c r="M56" s="187">
        <v>9.8000000000000007</v>
      </c>
      <c r="N56" s="187">
        <v>14.58</v>
      </c>
      <c r="O56" s="187">
        <v>6.48</v>
      </c>
      <c r="P56" s="222">
        <v>0.3</v>
      </c>
      <c r="Q56" s="223">
        <v>1.55</v>
      </c>
      <c r="R56" s="218">
        <v>1.34</v>
      </c>
      <c r="S56" s="218">
        <v>0.81</v>
      </c>
      <c r="T56" s="218">
        <v>8.98</v>
      </c>
      <c r="U56" s="218">
        <v>13.63</v>
      </c>
      <c r="V56" s="218">
        <v>3.1</v>
      </c>
      <c r="W56" s="219">
        <v>0.1</v>
      </c>
      <c r="X56" s="187">
        <v>2.2200000000000002</v>
      </c>
      <c r="Y56" s="187">
        <v>2</v>
      </c>
      <c r="Z56" s="187">
        <v>1.53</v>
      </c>
      <c r="AA56" s="187">
        <v>9.51</v>
      </c>
      <c r="AB56" s="187">
        <v>14.2</v>
      </c>
      <c r="AC56" s="187">
        <v>5.98</v>
      </c>
      <c r="AD56" s="222">
        <v>0.26</v>
      </c>
      <c r="AE56" s="218">
        <v>1.52</v>
      </c>
      <c r="AF56" s="218">
        <v>1.41</v>
      </c>
      <c r="AG56" s="218">
        <v>0.88</v>
      </c>
      <c r="AH56" s="218">
        <v>8.86</v>
      </c>
      <c r="AI56" s="218">
        <v>13.63</v>
      </c>
      <c r="AJ56" s="218">
        <v>3.08</v>
      </c>
      <c r="AK56" s="219">
        <v>0.09</v>
      </c>
      <c r="AL56" s="218">
        <v>2.19</v>
      </c>
      <c r="AM56" s="218">
        <v>2.02</v>
      </c>
      <c r="AN56" s="218">
        <v>1.59</v>
      </c>
      <c r="AO56" s="218">
        <v>9.65</v>
      </c>
      <c r="AP56" s="218">
        <v>14.38</v>
      </c>
      <c r="AQ56" s="218">
        <v>6.21</v>
      </c>
      <c r="AR56" s="218">
        <v>0.28000000000000003</v>
      </c>
    </row>
    <row r="57" spans="1:44">
      <c r="A57" s="294">
        <v>2024</v>
      </c>
      <c r="B57" s="144" t="s">
        <v>368</v>
      </c>
      <c r="C57" s="218">
        <v>1.47</v>
      </c>
      <c r="D57" s="218">
        <v>1.55</v>
      </c>
      <c r="E57" s="218">
        <v>1.04</v>
      </c>
      <c r="F57" s="218">
        <v>9.31</v>
      </c>
      <c r="G57" s="218">
        <v>16.2</v>
      </c>
      <c r="H57" s="218">
        <v>4.2699999999999996</v>
      </c>
      <c r="I57" s="219">
        <v>0.11</v>
      </c>
      <c r="J57" s="187">
        <v>2.2200000000000002</v>
      </c>
      <c r="K57" s="187">
        <v>2</v>
      </c>
      <c r="L57" s="187">
        <v>1.74</v>
      </c>
      <c r="M57" s="187">
        <v>9.59</v>
      </c>
      <c r="N57" s="187">
        <v>15.89</v>
      </c>
      <c r="O57" s="187">
        <v>7.18</v>
      </c>
      <c r="P57" s="222">
        <v>0.32</v>
      </c>
      <c r="Q57" s="223">
        <v>1.78</v>
      </c>
      <c r="R57" s="218">
        <v>1.53</v>
      </c>
      <c r="S57" s="218">
        <v>0.94</v>
      </c>
      <c r="T57" s="218">
        <v>9.83</v>
      </c>
      <c r="U57" s="218">
        <v>15.81</v>
      </c>
      <c r="V57" s="218">
        <v>3.99</v>
      </c>
      <c r="W57" s="219">
        <v>0.11</v>
      </c>
      <c r="X57" s="187">
        <v>2.37</v>
      </c>
      <c r="Y57" s="187">
        <v>2.11</v>
      </c>
      <c r="Z57" s="187">
        <v>1.55</v>
      </c>
      <c r="AA57" s="187">
        <v>9.6300000000000008</v>
      </c>
      <c r="AB57" s="187">
        <v>15.01</v>
      </c>
      <c r="AC57" s="187">
        <v>6.71</v>
      </c>
      <c r="AD57" s="222">
        <v>0.31</v>
      </c>
      <c r="AE57" s="218">
        <v>1.64</v>
      </c>
      <c r="AF57" s="218">
        <v>1.54</v>
      </c>
      <c r="AG57" s="218">
        <v>0.98</v>
      </c>
      <c r="AH57" s="218">
        <v>9.6</v>
      </c>
      <c r="AI57" s="218">
        <v>15.98</v>
      </c>
      <c r="AJ57" s="218">
        <v>4.1100000000000003</v>
      </c>
      <c r="AK57" s="219">
        <v>0.11</v>
      </c>
      <c r="AL57" s="218">
        <v>2.2999999999999998</v>
      </c>
      <c r="AM57" s="218">
        <v>2.06</v>
      </c>
      <c r="AN57" s="218">
        <v>1.64</v>
      </c>
      <c r="AO57" s="218">
        <v>9.61</v>
      </c>
      <c r="AP57" s="218">
        <v>15.42</v>
      </c>
      <c r="AQ57" s="218">
        <v>6.93</v>
      </c>
      <c r="AR57" s="218">
        <v>0.31</v>
      </c>
    </row>
    <row r="58" spans="1:44">
      <c r="A58" s="294">
        <v>2024</v>
      </c>
      <c r="B58" s="144" t="s">
        <v>369</v>
      </c>
      <c r="C58" s="218">
        <v>1.75</v>
      </c>
      <c r="D58" s="218">
        <v>1.71</v>
      </c>
      <c r="E58" s="218">
        <v>1.1499999999999999</v>
      </c>
      <c r="F58" s="218">
        <v>9.77</v>
      </c>
      <c r="G58" s="218">
        <v>18.690000000000001</v>
      </c>
      <c r="H58" s="218">
        <v>6.23</v>
      </c>
      <c r="I58" s="219">
        <v>0.13</v>
      </c>
      <c r="J58" s="187">
        <v>2.2799999999999998</v>
      </c>
      <c r="K58" s="187">
        <v>2.06</v>
      </c>
      <c r="L58" s="187">
        <v>1.71</v>
      </c>
      <c r="M58" s="187">
        <v>9.6300000000000008</v>
      </c>
      <c r="N58" s="187">
        <v>16.66</v>
      </c>
      <c r="O58" s="187">
        <v>8.3800000000000008</v>
      </c>
      <c r="P58" s="222">
        <v>0.34</v>
      </c>
      <c r="Q58" s="223">
        <v>1.83</v>
      </c>
      <c r="R58" s="218">
        <v>1.67</v>
      </c>
      <c r="S58" s="218">
        <v>1.07</v>
      </c>
      <c r="T58" s="218">
        <v>9.81</v>
      </c>
      <c r="U58" s="218">
        <v>17.91</v>
      </c>
      <c r="V58" s="218">
        <v>5.67</v>
      </c>
      <c r="W58" s="219">
        <v>0.18</v>
      </c>
      <c r="X58" s="187">
        <v>2.54</v>
      </c>
      <c r="Y58" s="187">
        <v>2.12</v>
      </c>
      <c r="Z58" s="187">
        <v>1.58</v>
      </c>
      <c r="AA58" s="187">
        <v>9.68</v>
      </c>
      <c r="AB58" s="187">
        <v>15.74</v>
      </c>
      <c r="AC58" s="187">
        <v>7.7</v>
      </c>
      <c r="AD58" s="222">
        <v>0.34</v>
      </c>
      <c r="AE58" s="218">
        <v>1.79</v>
      </c>
      <c r="AF58" s="218">
        <v>1.69</v>
      </c>
      <c r="AG58" s="218">
        <v>1.1100000000000001</v>
      </c>
      <c r="AH58" s="218">
        <v>9.7899999999999991</v>
      </c>
      <c r="AI58" s="218">
        <v>18.260000000000002</v>
      </c>
      <c r="AJ58" s="218">
        <v>5.93</v>
      </c>
      <c r="AK58" s="219">
        <v>0.15</v>
      </c>
      <c r="AL58" s="218">
        <v>2.42</v>
      </c>
      <c r="AM58" s="218">
        <v>2.09</v>
      </c>
      <c r="AN58" s="218">
        <v>1.64</v>
      </c>
      <c r="AO58" s="218">
        <v>9.66</v>
      </c>
      <c r="AP58" s="218">
        <v>16.170000000000002</v>
      </c>
      <c r="AQ58" s="218">
        <v>8.02</v>
      </c>
      <c r="AR58" s="218">
        <v>0.34</v>
      </c>
    </row>
    <row r="59" spans="1:44">
      <c r="A59" s="294">
        <v>2024</v>
      </c>
      <c r="B59" s="144" t="s">
        <v>370</v>
      </c>
      <c r="C59" s="218">
        <v>1.96</v>
      </c>
      <c r="D59" s="218">
        <v>1.96</v>
      </c>
      <c r="E59" s="218">
        <v>1.43</v>
      </c>
      <c r="F59" s="218">
        <v>8.82</v>
      </c>
      <c r="G59" s="218">
        <v>20.29</v>
      </c>
      <c r="H59" s="218">
        <v>9</v>
      </c>
      <c r="I59" s="219">
        <v>0.22</v>
      </c>
      <c r="J59" s="187">
        <v>2.4</v>
      </c>
      <c r="K59" s="187">
        <v>2.2200000000000002</v>
      </c>
      <c r="L59" s="187">
        <v>1.79</v>
      </c>
      <c r="M59" s="187">
        <v>8.93</v>
      </c>
      <c r="N59" s="187">
        <v>16.87</v>
      </c>
      <c r="O59" s="187">
        <v>10.02</v>
      </c>
      <c r="P59" s="222">
        <v>0.47</v>
      </c>
      <c r="Q59" s="223">
        <v>2.2799999999999998</v>
      </c>
      <c r="R59" s="218">
        <v>2.04</v>
      </c>
      <c r="S59" s="218">
        <v>1.1299999999999999</v>
      </c>
      <c r="T59" s="218">
        <v>9.08</v>
      </c>
      <c r="U59" s="218">
        <v>18.53</v>
      </c>
      <c r="V59" s="218">
        <v>7.94</v>
      </c>
      <c r="W59" s="219">
        <v>0.22</v>
      </c>
      <c r="X59" s="187">
        <v>2.76</v>
      </c>
      <c r="Y59" s="187">
        <v>2.1800000000000002</v>
      </c>
      <c r="Z59" s="187">
        <v>1.66</v>
      </c>
      <c r="AA59" s="187">
        <v>9.0399999999999991</v>
      </c>
      <c r="AB59" s="187">
        <v>15.42</v>
      </c>
      <c r="AC59" s="187">
        <v>8.9600000000000009</v>
      </c>
      <c r="AD59" s="222">
        <v>0.43</v>
      </c>
      <c r="AE59" s="218">
        <v>2.13</v>
      </c>
      <c r="AF59" s="218">
        <v>2</v>
      </c>
      <c r="AG59" s="218">
        <v>1.27</v>
      </c>
      <c r="AH59" s="218">
        <v>8.9600000000000009</v>
      </c>
      <c r="AI59" s="218">
        <v>19.350000000000001</v>
      </c>
      <c r="AJ59" s="218">
        <v>8.43</v>
      </c>
      <c r="AK59" s="219">
        <v>0.22</v>
      </c>
      <c r="AL59" s="218">
        <v>2.59</v>
      </c>
      <c r="AM59" s="218">
        <v>2.2000000000000002</v>
      </c>
      <c r="AN59" s="218">
        <v>1.72</v>
      </c>
      <c r="AO59" s="218">
        <v>8.99</v>
      </c>
      <c r="AP59" s="218">
        <v>16.100000000000001</v>
      </c>
      <c r="AQ59" s="218">
        <v>9.4600000000000009</v>
      </c>
      <c r="AR59" s="218">
        <v>0.45</v>
      </c>
    </row>
    <row r="60" spans="1:44">
      <c r="A60" s="294">
        <v>2024</v>
      </c>
      <c r="B60" s="144" t="s">
        <v>371</v>
      </c>
      <c r="C60" s="218">
        <v>2.35</v>
      </c>
      <c r="D60" s="218">
        <v>2.4300000000000002</v>
      </c>
      <c r="E60" s="218">
        <v>1.66</v>
      </c>
      <c r="F60" s="218">
        <v>8.4499999999999993</v>
      </c>
      <c r="G60" s="218">
        <v>21.66</v>
      </c>
      <c r="H60" s="218">
        <v>12.58</v>
      </c>
      <c r="I60" s="219">
        <v>0.3</v>
      </c>
      <c r="J60" s="187">
        <v>2.82</v>
      </c>
      <c r="K60" s="187">
        <v>2.64</v>
      </c>
      <c r="L60" s="187">
        <v>2.08</v>
      </c>
      <c r="M60" s="187">
        <v>8.92</v>
      </c>
      <c r="N60" s="187">
        <v>17.18</v>
      </c>
      <c r="O60" s="187">
        <v>12.15</v>
      </c>
      <c r="P60" s="222">
        <v>0.61</v>
      </c>
      <c r="Q60" s="223">
        <v>2.4700000000000002</v>
      </c>
      <c r="R60" s="218">
        <v>2.38</v>
      </c>
      <c r="S60" s="218">
        <v>1.38</v>
      </c>
      <c r="T60" s="218">
        <v>8.86</v>
      </c>
      <c r="U60" s="218">
        <v>18.75</v>
      </c>
      <c r="V60" s="218">
        <v>10.36</v>
      </c>
      <c r="W60" s="219">
        <v>0.24</v>
      </c>
      <c r="X60" s="187">
        <v>3.06</v>
      </c>
      <c r="Y60" s="187">
        <v>2.5499999999999998</v>
      </c>
      <c r="Z60" s="187">
        <v>1.89</v>
      </c>
      <c r="AA60" s="187">
        <v>8.94</v>
      </c>
      <c r="AB60" s="187">
        <v>15.21</v>
      </c>
      <c r="AC60" s="187">
        <v>10.55</v>
      </c>
      <c r="AD60" s="222">
        <v>0.49</v>
      </c>
      <c r="AE60" s="218">
        <v>2.41</v>
      </c>
      <c r="AF60" s="218">
        <v>2.4</v>
      </c>
      <c r="AG60" s="218">
        <v>1.51</v>
      </c>
      <c r="AH60" s="218">
        <v>8.66</v>
      </c>
      <c r="AI60" s="218">
        <v>20.149999999999999</v>
      </c>
      <c r="AJ60" s="218">
        <v>11.42</v>
      </c>
      <c r="AK60" s="219">
        <v>0.27</v>
      </c>
      <c r="AL60" s="218">
        <v>2.95</v>
      </c>
      <c r="AM60" s="218">
        <v>2.59</v>
      </c>
      <c r="AN60" s="218">
        <v>1.98</v>
      </c>
      <c r="AO60" s="218">
        <v>8.93</v>
      </c>
      <c r="AP60" s="218">
        <v>16.13</v>
      </c>
      <c r="AQ60" s="218">
        <v>11.3</v>
      </c>
      <c r="AR60" s="218">
        <v>0.54</v>
      </c>
    </row>
    <row r="61" spans="1:44">
      <c r="A61" s="294">
        <v>2024</v>
      </c>
      <c r="B61" s="144" t="s">
        <v>372</v>
      </c>
      <c r="C61" s="218">
        <v>2.84</v>
      </c>
      <c r="D61" s="218">
        <v>2.94</v>
      </c>
      <c r="E61" s="218">
        <v>2.17</v>
      </c>
      <c r="F61" s="218">
        <v>8.76</v>
      </c>
      <c r="G61" s="218">
        <v>22.76</v>
      </c>
      <c r="H61" s="218">
        <v>15.2</v>
      </c>
      <c r="I61" s="219">
        <v>0.41</v>
      </c>
      <c r="J61" s="187">
        <v>3.46</v>
      </c>
      <c r="K61" s="187">
        <v>3.16</v>
      </c>
      <c r="L61" s="187">
        <v>2.59</v>
      </c>
      <c r="M61" s="187">
        <v>9.23</v>
      </c>
      <c r="N61" s="187">
        <v>18.13</v>
      </c>
      <c r="O61" s="187">
        <v>14.08</v>
      </c>
      <c r="P61" s="222">
        <v>0.81</v>
      </c>
      <c r="Q61" s="223">
        <v>2.95</v>
      </c>
      <c r="R61" s="218">
        <v>2.79</v>
      </c>
      <c r="S61" s="218">
        <v>1.81</v>
      </c>
      <c r="T61" s="218">
        <v>8.83</v>
      </c>
      <c r="U61" s="218">
        <v>19.41</v>
      </c>
      <c r="V61" s="218">
        <v>12.87</v>
      </c>
      <c r="W61" s="219">
        <v>0.31</v>
      </c>
      <c r="X61" s="187">
        <v>3.51</v>
      </c>
      <c r="Y61" s="187">
        <v>2.99</v>
      </c>
      <c r="Z61" s="187">
        <v>2.25</v>
      </c>
      <c r="AA61" s="187">
        <v>9.1300000000000008</v>
      </c>
      <c r="AB61" s="187">
        <v>15.49</v>
      </c>
      <c r="AC61" s="187">
        <v>11.65</v>
      </c>
      <c r="AD61" s="222">
        <v>0.64</v>
      </c>
      <c r="AE61" s="218">
        <v>2.9</v>
      </c>
      <c r="AF61" s="218">
        <v>2.86</v>
      </c>
      <c r="AG61" s="218">
        <v>1.98</v>
      </c>
      <c r="AH61" s="218">
        <v>8.7899999999999991</v>
      </c>
      <c r="AI61" s="218">
        <v>21.02</v>
      </c>
      <c r="AJ61" s="218">
        <v>13.98</v>
      </c>
      <c r="AK61" s="219">
        <v>0.36</v>
      </c>
      <c r="AL61" s="218">
        <v>3.49</v>
      </c>
      <c r="AM61" s="218">
        <v>3.07</v>
      </c>
      <c r="AN61" s="218">
        <v>2.41</v>
      </c>
      <c r="AO61" s="218">
        <v>9.17</v>
      </c>
      <c r="AP61" s="218">
        <v>16.72</v>
      </c>
      <c r="AQ61" s="218">
        <v>12.78</v>
      </c>
      <c r="AR61" s="218">
        <v>0.72</v>
      </c>
    </row>
    <row r="62" spans="1:44">
      <c r="A62" s="294">
        <v>2024</v>
      </c>
      <c r="B62" s="144" t="s">
        <v>373</v>
      </c>
      <c r="C62" s="218">
        <v>3.78</v>
      </c>
      <c r="D62" s="218">
        <v>4.3499999999999996</v>
      </c>
      <c r="E62" s="218">
        <v>3.07</v>
      </c>
      <c r="F62" s="218">
        <v>9.3000000000000007</v>
      </c>
      <c r="G62" s="218">
        <v>23.01</v>
      </c>
      <c r="H62" s="218">
        <v>17.37</v>
      </c>
      <c r="I62" s="219">
        <v>0.61</v>
      </c>
      <c r="J62" s="187">
        <v>4.29</v>
      </c>
      <c r="K62" s="187">
        <v>4.22</v>
      </c>
      <c r="L62" s="187">
        <v>3.51</v>
      </c>
      <c r="M62" s="187">
        <v>9.75</v>
      </c>
      <c r="N62" s="187">
        <v>18.739999999999998</v>
      </c>
      <c r="O62" s="187">
        <v>15.53</v>
      </c>
      <c r="P62" s="222">
        <v>1.06</v>
      </c>
      <c r="Q62" s="223">
        <v>3.71</v>
      </c>
      <c r="R62" s="218">
        <v>3.65</v>
      </c>
      <c r="S62" s="218">
        <v>2.42</v>
      </c>
      <c r="T62" s="218">
        <v>9.1999999999999993</v>
      </c>
      <c r="U62" s="218">
        <v>20.010000000000002</v>
      </c>
      <c r="V62" s="218">
        <v>14.23</v>
      </c>
      <c r="W62" s="219">
        <v>0.44</v>
      </c>
      <c r="X62" s="187">
        <v>4.1900000000000004</v>
      </c>
      <c r="Y62" s="187">
        <v>3.81</v>
      </c>
      <c r="Z62" s="187">
        <v>2.94</v>
      </c>
      <c r="AA62" s="187">
        <v>9.65</v>
      </c>
      <c r="AB62" s="187">
        <v>15.43</v>
      </c>
      <c r="AC62" s="187">
        <v>12.48</v>
      </c>
      <c r="AD62" s="222">
        <v>0.81</v>
      </c>
      <c r="AE62" s="218">
        <v>3.74</v>
      </c>
      <c r="AF62" s="218">
        <v>3.99</v>
      </c>
      <c r="AG62" s="218">
        <v>2.73</v>
      </c>
      <c r="AH62" s="218">
        <v>9.25</v>
      </c>
      <c r="AI62" s="218">
        <v>21.46</v>
      </c>
      <c r="AJ62" s="218">
        <v>15.75</v>
      </c>
      <c r="AK62" s="219">
        <v>0.53</v>
      </c>
      <c r="AL62" s="218">
        <v>4.24</v>
      </c>
      <c r="AM62" s="218">
        <v>4</v>
      </c>
      <c r="AN62" s="218">
        <v>3.21</v>
      </c>
      <c r="AO62" s="218">
        <v>9.6999999999999993</v>
      </c>
      <c r="AP62" s="218">
        <v>16.97</v>
      </c>
      <c r="AQ62" s="218">
        <v>13.89</v>
      </c>
      <c r="AR62" s="218">
        <v>0.93</v>
      </c>
    </row>
    <row r="63" spans="1:44">
      <c r="A63" s="294">
        <v>2024</v>
      </c>
      <c r="B63" s="144" t="s">
        <v>374</v>
      </c>
      <c r="C63" s="218">
        <v>5.04</v>
      </c>
      <c r="D63" s="218">
        <v>5.92</v>
      </c>
      <c r="E63" s="218">
        <v>4.8499999999999996</v>
      </c>
      <c r="F63" s="218">
        <v>9.93</v>
      </c>
      <c r="G63" s="218">
        <v>21.97</v>
      </c>
      <c r="H63" s="218">
        <v>16.399999999999999</v>
      </c>
      <c r="I63" s="219">
        <v>0.8</v>
      </c>
      <c r="J63" s="187">
        <v>5.38</v>
      </c>
      <c r="K63" s="187">
        <v>5.58</v>
      </c>
      <c r="L63" s="187">
        <v>4.83</v>
      </c>
      <c r="M63" s="187">
        <v>10.43</v>
      </c>
      <c r="N63" s="187">
        <v>18.12</v>
      </c>
      <c r="O63" s="187">
        <v>15.4</v>
      </c>
      <c r="P63" s="222">
        <v>1.32</v>
      </c>
      <c r="Q63" s="223">
        <v>4.7</v>
      </c>
      <c r="R63" s="218">
        <v>5.13</v>
      </c>
      <c r="S63" s="218">
        <v>3.82</v>
      </c>
      <c r="T63" s="218">
        <v>9.2799999999999994</v>
      </c>
      <c r="U63" s="218">
        <v>19.11</v>
      </c>
      <c r="V63" s="218">
        <v>13.71</v>
      </c>
      <c r="W63" s="219">
        <v>0.6</v>
      </c>
      <c r="X63" s="187">
        <v>5</v>
      </c>
      <c r="Y63" s="187">
        <v>4.83</v>
      </c>
      <c r="Z63" s="187">
        <v>4.0599999999999996</v>
      </c>
      <c r="AA63" s="187">
        <v>9.6999999999999993</v>
      </c>
      <c r="AB63" s="187">
        <v>14.62</v>
      </c>
      <c r="AC63" s="187">
        <v>12.57</v>
      </c>
      <c r="AD63" s="222">
        <v>1</v>
      </c>
      <c r="AE63" s="218">
        <v>4.8600000000000003</v>
      </c>
      <c r="AF63" s="218">
        <v>5.51</v>
      </c>
      <c r="AG63" s="218">
        <v>4.3099999999999996</v>
      </c>
      <c r="AH63" s="218">
        <v>9.59</v>
      </c>
      <c r="AI63" s="218">
        <v>20.48</v>
      </c>
      <c r="AJ63" s="218">
        <v>15</v>
      </c>
      <c r="AK63" s="219">
        <v>0.69</v>
      </c>
      <c r="AL63" s="218">
        <v>5.18</v>
      </c>
      <c r="AM63" s="218">
        <v>5.18</v>
      </c>
      <c r="AN63" s="218">
        <v>4.42</v>
      </c>
      <c r="AO63" s="218">
        <v>10.029999999999999</v>
      </c>
      <c r="AP63" s="218">
        <v>16.239999999999998</v>
      </c>
      <c r="AQ63" s="218">
        <v>13.88</v>
      </c>
      <c r="AR63" s="218">
        <v>1.1399999999999999</v>
      </c>
    </row>
    <row r="64" spans="1:44">
      <c r="A64" s="294">
        <v>2024</v>
      </c>
      <c r="B64" s="144" t="s">
        <v>375</v>
      </c>
      <c r="C64" s="218">
        <v>5.94</v>
      </c>
      <c r="D64" s="218">
        <v>7.46</v>
      </c>
      <c r="E64" s="218">
        <v>6.3</v>
      </c>
      <c r="F64" s="218">
        <v>9.49</v>
      </c>
      <c r="G64" s="218">
        <v>19.78</v>
      </c>
      <c r="H64" s="218">
        <v>14.95</v>
      </c>
      <c r="I64" s="219">
        <v>0.9</v>
      </c>
      <c r="J64" s="187">
        <v>6.4</v>
      </c>
      <c r="K64" s="187">
        <v>6.99</v>
      </c>
      <c r="L64" s="187">
        <v>6.52</v>
      </c>
      <c r="M64" s="187">
        <v>10.91</v>
      </c>
      <c r="N64" s="187">
        <v>16.899999999999999</v>
      </c>
      <c r="O64" s="187">
        <v>14.42</v>
      </c>
      <c r="P64" s="222">
        <v>1.66</v>
      </c>
      <c r="Q64" s="223">
        <v>5.85</v>
      </c>
      <c r="R64" s="218">
        <v>6.41</v>
      </c>
      <c r="S64" s="218">
        <v>5.29</v>
      </c>
      <c r="T64" s="218">
        <v>8.8000000000000007</v>
      </c>
      <c r="U64" s="218">
        <v>16.43</v>
      </c>
      <c r="V64" s="218">
        <v>12.48</v>
      </c>
      <c r="W64" s="219">
        <v>0.85</v>
      </c>
      <c r="X64" s="187">
        <v>5.82</v>
      </c>
      <c r="Y64" s="187">
        <v>6.14</v>
      </c>
      <c r="Z64" s="187">
        <v>5.43</v>
      </c>
      <c r="AA64" s="187">
        <v>9.8800000000000008</v>
      </c>
      <c r="AB64" s="187">
        <v>13.26</v>
      </c>
      <c r="AC64" s="187">
        <v>11.37</v>
      </c>
      <c r="AD64" s="222">
        <v>1.27</v>
      </c>
      <c r="AE64" s="218">
        <v>5.89</v>
      </c>
      <c r="AF64" s="218">
        <v>6.91</v>
      </c>
      <c r="AG64" s="218">
        <v>5.77</v>
      </c>
      <c r="AH64" s="218">
        <v>9.1199999999999992</v>
      </c>
      <c r="AI64" s="218">
        <v>18.010000000000002</v>
      </c>
      <c r="AJ64" s="218">
        <v>13.64</v>
      </c>
      <c r="AK64" s="219">
        <v>0.87</v>
      </c>
      <c r="AL64" s="218">
        <v>6.09</v>
      </c>
      <c r="AM64" s="218">
        <v>6.53</v>
      </c>
      <c r="AN64" s="218">
        <v>5.93</v>
      </c>
      <c r="AO64" s="218">
        <v>10.35</v>
      </c>
      <c r="AP64" s="218">
        <v>14.94</v>
      </c>
      <c r="AQ64" s="218">
        <v>12.78</v>
      </c>
      <c r="AR64" s="218">
        <v>1.45</v>
      </c>
    </row>
    <row r="65" spans="1:44">
      <c r="A65" s="294">
        <v>2024</v>
      </c>
      <c r="B65" s="144" t="s">
        <v>376</v>
      </c>
      <c r="C65" s="218">
        <v>7.09</v>
      </c>
      <c r="D65" s="218">
        <v>8.34</v>
      </c>
      <c r="E65" s="218">
        <v>7.09</v>
      </c>
      <c r="F65" s="218">
        <v>9.01</v>
      </c>
      <c r="G65" s="218">
        <v>16.48</v>
      </c>
      <c r="H65" s="218">
        <v>12.33</v>
      </c>
      <c r="I65" s="219">
        <v>1</v>
      </c>
      <c r="J65" s="187">
        <v>7.34</v>
      </c>
      <c r="K65" s="187">
        <v>7.81</v>
      </c>
      <c r="L65" s="187">
        <v>7.52</v>
      </c>
      <c r="M65" s="187">
        <v>10.96</v>
      </c>
      <c r="N65" s="187">
        <v>15</v>
      </c>
      <c r="O65" s="187">
        <v>12.4</v>
      </c>
      <c r="P65" s="222">
        <v>1.77</v>
      </c>
      <c r="Q65" s="223">
        <v>6.51</v>
      </c>
      <c r="R65" s="218">
        <v>7.65</v>
      </c>
      <c r="S65" s="218">
        <v>6.28</v>
      </c>
      <c r="T65" s="218">
        <v>8.65</v>
      </c>
      <c r="U65" s="218">
        <v>13.76</v>
      </c>
      <c r="V65" s="218">
        <v>10.42</v>
      </c>
      <c r="W65" s="219">
        <v>0.77</v>
      </c>
      <c r="X65" s="187">
        <v>6.58</v>
      </c>
      <c r="Y65" s="187">
        <v>7.16</v>
      </c>
      <c r="Z65" s="187">
        <v>6.32</v>
      </c>
      <c r="AA65" s="187">
        <v>9.69</v>
      </c>
      <c r="AB65" s="187">
        <v>11.9</v>
      </c>
      <c r="AC65" s="187">
        <v>9.82</v>
      </c>
      <c r="AD65" s="222">
        <v>1.38</v>
      </c>
      <c r="AE65" s="218">
        <v>6.78</v>
      </c>
      <c r="AF65" s="218">
        <v>7.97</v>
      </c>
      <c r="AG65" s="218">
        <v>6.65</v>
      </c>
      <c r="AH65" s="218">
        <v>8.82</v>
      </c>
      <c r="AI65" s="218">
        <v>15</v>
      </c>
      <c r="AJ65" s="218">
        <v>11.29</v>
      </c>
      <c r="AK65" s="219">
        <v>0.88</v>
      </c>
      <c r="AL65" s="218">
        <v>6.93</v>
      </c>
      <c r="AM65" s="218">
        <v>7.46</v>
      </c>
      <c r="AN65" s="218">
        <v>6.87</v>
      </c>
      <c r="AO65" s="218">
        <v>10.27</v>
      </c>
      <c r="AP65" s="218">
        <v>13.32</v>
      </c>
      <c r="AQ65" s="218">
        <v>11</v>
      </c>
      <c r="AR65" s="218">
        <v>1.56</v>
      </c>
    </row>
    <row r="66" spans="1:44">
      <c r="A66" s="294">
        <v>2024</v>
      </c>
      <c r="B66" s="144" t="s">
        <v>377</v>
      </c>
      <c r="C66" s="218">
        <v>8.07</v>
      </c>
      <c r="D66" s="218">
        <v>8.77</v>
      </c>
      <c r="E66" s="218">
        <v>7.57</v>
      </c>
      <c r="F66" s="218">
        <v>8.2200000000000006</v>
      </c>
      <c r="G66" s="218">
        <v>13.42</v>
      </c>
      <c r="H66" s="218">
        <v>9.1999999999999993</v>
      </c>
      <c r="I66" s="219">
        <v>1.01</v>
      </c>
      <c r="J66" s="187">
        <v>8.35</v>
      </c>
      <c r="K66" s="187">
        <v>8.7799999999999994</v>
      </c>
      <c r="L66" s="187">
        <v>8.36</v>
      </c>
      <c r="M66" s="187">
        <v>11.04</v>
      </c>
      <c r="N66" s="187">
        <v>13.25</v>
      </c>
      <c r="O66" s="187">
        <v>10.79</v>
      </c>
      <c r="P66" s="222">
        <v>2.08</v>
      </c>
      <c r="Q66" s="223">
        <v>7.16</v>
      </c>
      <c r="R66" s="218">
        <v>8.4</v>
      </c>
      <c r="S66" s="218">
        <v>7.34</v>
      </c>
      <c r="T66" s="218">
        <v>7.54</v>
      </c>
      <c r="U66" s="218">
        <v>11.41</v>
      </c>
      <c r="V66" s="218">
        <v>8.39</v>
      </c>
      <c r="W66" s="219">
        <v>0.98</v>
      </c>
      <c r="X66" s="187">
        <v>7.34</v>
      </c>
      <c r="Y66" s="187">
        <v>7.75</v>
      </c>
      <c r="Z66" s="187">
        <v>7.25</v>
      </c>
      <c r="AA66" s="187">
        <v>9.66</v>
      </c>
      <c r="AB66" s="187">
        <v>10.64</v>
      </c>
      <c r="AC66" s="187">
        <v>8.4499999999999993</v>
      </c>
      <c r="AD66" s="222">
        <v>1.61</v>
      </c>
      <c r="AE66" s="218">
        <v>7.54</v>
      </c>
      <c r="AF66" s="218">
        <v>8.56</v>
      </c>
      <c r="AG66" s="218">
        <v>7.44</v>
      </c>
      <c r="AH66" s="218">
        <v>7.82</v>
      </c>
      <c r="AI66" s="218">
        <v>12.25</v>
      </c>
      <c r="AJ66" s="218">
        <v>8.73</v>
      </c>
      <c r="AK66" s="219">
        <v>0.99</v>
      </c>
      <c r="AL66" s="218">
        <v>7.77</v>
      </c>
      <c r="AM66" s="218">
        <v>8.19</v>
      </c>
      <c r="AN66" s="218">
        <v>7.72</v>
      </c>
      <c r="AO66" s="218">
        <v>10.25</v>
      </c>
      <c r="AP66" s="218">
        <v>11.75</v>
      </c>
      <c r="AQ66" s="218">
        <v>9.44</v>
      </c>
      <c r="AR66" s="218">
        <v>1.81</v>
      </c>
    </row>
    <row r="67" spans="1:44">
      <c r="A67" s="294">
        <v>2024</v>
      </c>
      <c r="B67" s="180" t="s">
        <v>378</v>
      </c>
      <c r="C67" s="220">
        <v>7.72</v>
      </c>
      <c r="D67" s="220">
        <v>8.91</v>
      </c>
      <c r="E67" s="220">
        <v>8</v>
      </c>
      <c r="F67" s="220">
        <v>7.72</v>
      </c>
      <c r="G67" s="220">
        <v>10.69</v>
      </c>
      <c r="H67" s="220">
        <v>7.48</v>
      </c>
      <c r="I67" s="221">
        <v>1.1000000000000001</v>
      </c>
      <c r="J67" s="187">
        <v>9.07</v>
      </c>
      <c r="K67" s="187">
        <v>8.83</v>
      </c>
      <c r="L67" s="187">
        <v>8.76</v>
      </c>
      <c r="M67" s="187">
        <v>10.61</v>
      </c>
      <c r="N67" s="187">
        <v>11.85</v>
      </c>
      <c r="O67" s="187">
        <v>8.9700000000000006</v>
      </c>
      <c r="P67" s="222">
        <v>2.0699999999999998</v>
      </c>
      <c r="Q67" s="224">
        <v>7.17</v>
      </c>
      <c r="R67" s="220">
        <v>8.1999999999999993</v>
      </c>
      <c r="S67" s="220">
        <v>6.81</v>
      </c>
      <c r="T67" s="220">
        <v>6.36</v>
      </c>
      <c r="U67" s="220">
        <v>8.3699999999999992</v>
      </c>
      <c r="V67" s="220">
        <v>5.78</v>
      </c>
      <c r="W67" s="221">
        <v>1.0900000000000001</v>
      </c>
      <c r="X67" s="187">
        <v>8.2200000000000006</v>
      </c>
      <c r="Y67" s="187">
        <v>8.06</v>
      </c>
      <c r="Z67" s="187">
        <v>7.85</v>
      </c>
      <c r="AA67" s="187">
        <v>9.01</v>
      </c>
      <c r="AB67" s="187">
        <v>8.82</v>
      </c>
      <c r="AC67" s="187">
        <v>7.02</v>
      </c>
      <c r="AD67" s="222">
        <v>1.95</v>
      </c>
      <c r="AE67" s="220">
        <v>7.37</v>
      </c>
      <c r="AF67" s="220">
        <v>8.4499999999999993</v>
      </c>
      <c r="AG67" s="220">
        <v>7.23</v>
      </c>
      <c r="AH67" s="220">
        <v>6.84</v>
      </c>
      <c r="AI67" s="220">
        <v>9.19</v>
      </c>
      <c r="AJ67" s="220">
        <v>6.38</v>
      </c>
      <c r="AK67" s="221">
        <v>1.0900000000000001</v>
      </c>
      <c r="AL67" s="220">
        <v>8.5299999999999994</v>
      </c>
      <c r="AM67" s="220">
        <v>8.34</v>
      </c>
      <c r="AN67" s="220">
        <v>8.18</v>
      </c>
      <c r="AO67" s="220">
        <v>9.59</v>
      </c>
      <c r="AP67" s="220">
        <v>9.92</v>
      </c>
      <c r="AQ67" s="220">
        <v>7.73</v>
      </c>
      <c r="AR67" s="220">
        <v>1.99</v>
      </c>
    </row>
    <row r="68" spans="1:44">
      <c r="A68" s="294">
        <v>2024</v>
      </c>
      <c r="B68" s="180" t="s">
        <v>285</v>
      </c>
      <c r="C68" s="220">
        <v>2.81</v>
      </c>
      <c r="D68" s="220">
        <v>3.06</v>
      </c>
      <c r="E68" s="220">
        <v>2.35</v>
      </c>
      <c r="F68" s="220">
        <v>8.8000000000000007</v>
      </c>
      <c r="G68" s="220">
        <v>17.43</v>
      </c>
      <c r="H68" s="220">
        <v>8.8699999999999992</v>
      </c>
      <c r="I68" s="221">
        <v>0.34</v>
      </c>
      <c r="J68" s="187">
        <v>4.01</v>
      </c>
      <c r="K68" s="187">
        <v>4.0199999999999996</v>
      </c>
      <c r="L68" s="187">
        <v>3.54</v>
      </c>
      <c r="M68" s="187">
        <v>9.8000000000000007</v>
      </c>
      <c r="N68" s="187">
        <v>16.350000000000001</v>
      </c>
      <c r="O68" s="187">
        <v>11.37</v>
      </c>
      <c r="P68" s="222">
        <v>0.89</v>
      </c>
      <c r="Q68" s="224">
        <v>2.8</v>
      </c>
      <c r="R68" s="220">
        <v>2.78</v>
      </c>
      <c r="S68" s="220">
        <v>1.95</v>
      </c>
      <c r="T68" s="220">
        <v>8.8000000000000007</v>
      </c>
      <c r="U68" s="220">
        <v>15.59</v>
      </c>
      <c r="V68" s="220">
        <v>7.43</v>
      </c>
      <c r="W68" s="221">
        <v>0.28999999999999998</v>
      </c>
      <c r="X68" s="187">
        <v>3.96</v>
      </c>
      <c r="Y68" s="187">
        <v>3.75</v>
      </c>
      <c r="Z68" s="187">
        <v>3.11</v>
      </c>
      <c r="AA68" s="187">
        <v>9.44</v>
      </c>
      <c r="AB68" s="187">
        <v>14.12</v>
      </c>
      <c r="AC68" s="187">
        <v>9.5500000000000007</v>
      </c>
      <c r="AD68" s="222">
        <v>0.73</v>
      </c>
      <c r="AE68" s="220">
        <v>2.8</v>
      </c>
      <c r="AF68" s="220">
        <v>2.91</v>
      </c>
      <c r="AG68" s="220">
        <v>2.14</v>
      </c>
      <c r="AH68" s="220">
        <v>8.8000000000000007</v>
      </c>
      <c r="AI68" s="220">
        <v>16.45</v>
      </c>
      <c r="AJ68" s="220">
        <v>8.1</v>
      </c>
      <c r="AK68" s="221">
        <v>0.31</v>
      </c>
      <c r="AL68" s="220">
        <v>3.99</v>
      </c>
      <c r="AM68" s="220">
        <v>3.88</v>
      </c>
      <c r="AN68" s="220">
        <v>3.31</v>
      </c>
      <c r="AO68" s="220">
        <v>9.6</v>
      </c>
      <c r="AP68" s="220">
        <v>15.15</v>
      </c>
      <c r="AQ68" s="220">
        <v>10.39</v>
      </c>
      <c r="AR68" s="220">
        <v>0.81</v>
      </c>
    </row>
    <row r="69" spans="1:44">
      <c r="A69" s="181" t="s">
        <v>672</v>
      </c>
    </row>
  </sheetData>
  <pageMargins left="0.7" right="0.7" top="0.75" bottom="0.75" header="0.3" footer="0.3"/>
  <pageSetup paperSize="9" orientation="portrait" r:id="rId1"/>
  <drawing r:id="rId2"/>
  <tableParts count="2">
    <tablePart r:id="rId3"/>
    <tablePart r:id="rId4"/>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12838-7FDC-4292-BBF8-8B69C15FB061}">
  <dimension ref="A1:W37"/>
  <sheetViews>
    <sheetView zoomScaleNormal="100" workbookViewId="0"/>
  </sheetViews>
  <sheetFormatPr defaultColWidth="9.33203125" defaultRowHeight="13.5"/>
  <cols>
    <col min="1" max="1" width="9.33203125" style="25"/>
    <col min="2" max="2" width="20.5" style="25" bestFit="1" customWidth="1"/>
    <col min="3" max="3" width="30.6640625" style="25" bestFit="1" customWidth="1"/>
    <col min="4" max="4" width="32.1640625" style="25" bestFit="1" customWidth="1"/>
    <col min="5" max="5" width="34.6640625" style="25" bestFit="1" customWidth="1"/>
    <col min="6" max="6" width="30.6640625" style="25" bestFit="1" customWidth="1"/>
    <col min="7" max="7" width="32.1640625" style="25" bestFit="1" customWidth="1"/>
    <col min="8" max="8" width="34.6640625" style="25" bestFit="1" customWidth="1"/>
    <col min="9" max="9" width="35.6640625" style="25" bestFit="1" customWidth="1"/>
    <col min="10" max="10" width="34.33203125" style="25" bestFit="1" customWidth="1"/>
    <col min="11" max="11" width="35.83203125" style="25" bestFit="1" customWidth="1"/>
    <col min="12" max="12" width="33" style="25" bestFit="1" customWidth="1"/>
    <col min="13" max="13" width="34.33203125" style="25" bestFit="1" customWidth="1"/>
    <col min="14" max="14" width="35.83203125" style="25" bestFit="1" customWidth="1"/>
    <col min="15" max="15" width="33" style="25" bestFit="1" customWidth="1"/>
    <col min="16" max="16" width="30.1640625" style="25" bestFit="1" customWidth="1"/>
    <col min="17" max="17" width="32.1640625" style="25" bestFit="1" customWidth="1"/>
    <col min="18" max="18" width="33.83203125" style="25" bestFit="1" customWidth="1"/>
    <col min="19" max="19" width="31.6640625" style="25" bestFit="1" customWidth="1"/>
    <col min="20" max="20" width="32.1640625" style="25" bestFit="1" customWidth="1"/>
    <col min="21" max="21" width="33.83203125" style="25" bestFit="1" customWidth="1"/>
    <col min="22" max="22" width="30.83203125" style="25" bestFit="1" customWidth="1"/>
    <col min="23" max="23" width="30.1640625" style="25" bestFit="1" customWidth="1"/>
    <col min="24" max="16384" width="9.33203125" style="25"/>
  </cols>
  <sheetData>
    <row r="1" spans="1:23">
      <c r="A1" s="77" t="s">
        <v>774</v>
      </c>
    </row>
    <row r="2" spans="1:23" ht="17.25">
      <c r="A2" s="49" t="s">
        <v>775</v>
      </c>
    </row>
    <row r="3" spans="1:23" ht="17.25">
      <c r="A3" s="117" t="s">
        <v>776</v>
      </c>
    </row>
    <row r="4" spans="1:23" s="237" customFormat="1" ht="45">
      <c r="A4" s="138" t="s">
        <v>244</v>
      </c>
      <c r="B4" s="302" t="s">
        <v>289</v>
      </c>
      <c r="C4" s="138" t="s">
        <v>696</v>
      </c>
      <c r="D4" s="138" t="s">
        <v>697</v>
      </c>
      <c r="E4" s="138" t="s">
        <v>698</v>
      </c>
      <c r="F4" s="138" t="s">
        <v>699</v>
      </c>
      <c r="G4" s="138" t="s">
        <v>700</v>
      </c>
      <c r="H4" s="138" t="s">
        <v>701</v>
      </c>
      <c r="I4" s="138" t="s">
        <v>702</v>
      </c>
      <c r="J4" s="138" t="s">
        <v>703</v>
      </c>
      <c r="K4" s="138" t="s">
        <v>704</v>
      </c>
      <c r="L4" s="138" t="s">
        <v>705</v>
      </c>
      <c r="M4" s="138" t="s">
        <v>706</v>
      </c>
      <c r="N4" s="138" t="s">
        <v>707</v>
      </c>
      <c r="O4" s="138" t="s">
        <v>708</v>
      </c>
      <c r="P4" s="138" t="s">
        <v>709</v>
      </c>
      <c r="Q4" s="138" t="s">
        <v>710</v>
      </c>
      <c r="R4" s="138" t="s">
        <v>711</v>
      </c>
      <c r="S4" s="138" t="s">
        <v>712</v>
      </c>
      <c r="T4" s="138" t="s">
        <v>713</v>
      </c>
      <c r="U4" s="138" t="s">
        <v>714</v>
      </c>
      <c r="V4" s="138" t="s">
        <v>715</v>
      </c>
      <c r="W4" s="138" t="s">
        <v>716</v>
      </c>
    </row>
    <row r="5" spans="1:23">
      <c r="A5" s="295">
        <v>2015</v>
      </c>
      <c r="B5" s="298" t="s">
        <v>464</v>
      </c>
      <c r="C5" s="130">
        <v>21442</v>
      </c>
      <c r="D5" s="130">
        <v>19810</v>
      </c>
      <c r="E5" s="130">
        <v>13302</v>
      </c>
      <c r="F5" s="130">
        <v>36774</v>
      </c>
      <c r="G5" s="130">
        <v>59009</v>
      </c>
      <c r="H5" s="130">
        <v>40479</v>
      </c>
      <c r="I5" s="235">
        <v>6374</v>
      </c>
      <c r="J5" s="130">
        <v>18029</v>
      </c>
      <c r="K5" s="130">
        <v>16265</v>
      </c>
      <c r="L5" s="130">
        <v>10510</v>
      </c>
      <c r="M5" s="130">
        <v>30181</v>
      </c>
      <c r="N5" s="130">
        <v>42743</v>
      </c>
      <c r="O5" s="130">
        <v>28405</v>
      </c>
      <c r="P5" s="235">
        <v>4631</v>
      </c>
      <c r="Q5" s="130">
        <v>39471</v>
      </c>
      <c r="R5" s="130">
        <v>36075</v>
      </c>
      <c r="S5" s="130">
        <v>23812</v>
      </c>
      <c r="T5" s="130">
        <v>66955</v>
      </c>
      <c r="U5" s="130">
        <v>101752</v>
      </c>
      <c r="V5" s="130">
        <v>68884</v>
      </c>
      <c r="W5" s="130">
        <v>11005</v>
      </c>
    </row>
    <row r="6" spans="1:23">
      <c r="A6" s="295">
        <v>2015</v>
      </c>
      <c r="B6" s="298" t="s">
        <v>465</v>
      </c>
      <c r="C6" s="130">
        <v>36484</v>
      </c>
      <c r="D6" s="130">
        <v>33410</v>
      </c>
      <c r="E6" s="130">
        <v>21236</v>
      </c>
      <c r="F6" s="130">
        <v>86207</v>
      </c>
      <c r="G6" s="130">
        <v>156295</v>
      </c>
      <c r="H6" s="130">
        <v>100574</v>
      </c>
      <c r="I6" s="215">
        <v>11460</v>
      </c>
      <c r="J6" s="130">
        <v>38674</v>
      </c>
      <c r="K6" s="130">
        <v>33614</v>
      </c>
      <c r="L6" s="130">
        <v>20438</v>
      </c>
      <c r="M6" s="130">
        <v>89831</v>
      </c>
      <c r="N6" s="130">
        <v>146306</v>
      </c>
      <c r="O6" s="130">
        <v>92308</v>
      </c>
      <c r="P6" s="215">
        <v>10719</v>
      </c>
      <c r="Q6" s="130">
        <v>75158</v>
      </c>
      <c r="R6" s="130">
        <v>67024</v>
      </c>
      <c r="S6" s="130">
        <v>41674</v>
      </c>
      <c r="T6" s="130">
        <v>176038</v>
      </c>
      <c r="U6" s="130">
        <v>302601</v>
      </c>
      <c r="V6" s="130">
        <v>192882</v>
      </c>
      <c r="W6" s="130">
        <v>22179</v>
      </c>
    </row>
    <row r="7" spans="1:23">
      <c r="A7" s="295">
        <v>2015</v>
      </c>
      <c r="B7" s="298" t="s">
        <v>466</v>
      </c>
      <c r="C7" s="130">
        <v>9192</v>
      </c>
      <c r="D7" s="130">
        <v>8071</v>
      </c>
      <c r="E7" s="130">
        <v>5035</v>
      </c>
      <c r="F7" s="130">
        <v>25403</v>
      </c>
      <c r="G7" s="130">
        <v>46014</v>
      </c>
      <c r="H7" s="130">
        <v>29596</v>
      </c>
      <c r="I7" s="215">
        <v>3017</v>
      </c>
      <c r="J7" s="130">
        <v>11503</v>
      </c>
      <c r="K7" s="130">
        <v>9171</v>
      </c>
      <c r="L7" s="130">
        <v>5381</v>
      </c>
      <c r="M7" s="130">
        <v>29953</v>
      </c>
      <c r="N7" s="130">
        <v>49287</v>
      </c>
      <c r="O7" s="130">
        <v>31349</v>
      </c>
      <c r="P7" s="215">
        <v>2974</v>
      </c>
      <c r="Q7" s="130">
        <v>20695</v>
      </c>
      <c r="R7" s="130">
        <v>17242</v>
      </c>
      <c r="S7" s="130">
        <v>10416</v>
      </c>
      <c r="T7" s="130">
        <v>55356</v>
      </c>
      <c r="U7" s="130">
        <v>95301</v>
      </c>
      <c r="V7" s="130">
        <v>60945</v>
      </c>
      <c r="W7" s="130">
        <v>5991</v>
      </c>
    </row>
    <row r="8" spans="1:23">
      <c r="A8" s="295">
        <v>2015</v>
      </c>
      <c r="B8" s="299" t="s">
        <v>777</v>
      </c>
      <c r="C8" s="130">
        <v>12459</v>
      </c>
      <c r="D8" s="130">
        <v>10887</v>
      </c>
      <c r="E8" s="130">
        <v>6985</v>
      </c>
      <c r="F8" s="130">
        <v>36994</v>
      </c>
      <c r="G8" s="130">
        <v>63703</v>
      </c>
      <c r="H8" s="130">
        <v>39818</v>
      </c>
      <c r="I8" s="215">
        <v>3859</v>
      </c>
      <c r="J8" s="130">
        <v>17036</v>
      </c>
      <c r="K8" s="130">
        <v>13009</v>
      </c>
      <c r="L8" s="130">
        <v>7698</v>
      </c>
      <c r="M8" s="130">
        <v>50635</v>
      </c>
      <c r="N8" s="130">
        <v>82423</v>
      </c>
      <c r="O8" s="130">
        <v>47196</v>
      </c>
      <c r="P8" s="215">
        <v>4213</v>
      </c>
      <c r="Q8" s="130">
        <v>29495</v>
      </c>
      <c r="R8" s="130">
        <v>23896</v>
      </c>
      <c r="S8" s="130">
        <v>14683</v>
      </c>
      <c r="T8" s="130">
        <v>87629</v>
      </c>
      <c r="U8" s="130">
        <v>146126</v>
      </c>
      <c r="V8" s="130">
        <v>87014</v>
      </c>
      <c r="W8" s="130">
        <v>8072</v>
      </c>
    </row>
    <row r="9" spans="1:23">
      <c r="A9" s="191">
        <v>2024</v>
      </c>
      <c r="B9" s="300" t="s">
        <v>464</v>
      </c>
      <c r="C9" s="196">
        <v>9242</v>
      </c>
      <c r="D9" s="196">
        <v>10215</v>
      </c>
      <c r="E9" s="196">
        <v>8965</v>
      </c>
      <c r="F9" s="196">
        <v>18822</v>
      </c>
      <c r="G9" s="196">
        <v>34791</v>
      </c>
      <c r="H9" s="196">
        <v>25206</v>
      </c>
      <c r="I9" s="236">
        <v>2106</v>
      </c>
      <c r="J9" s="196">
        <v>7582</v>
      </c>
      <c r="K9" s="196">
        <v>7976</v>
      </c>
      <c r="L9" s="196">
        <v>6676</v>
      </c>
      <c r="M9" s="196">
        <v>14285</v>
      </c>
      <c r="N9" s="196">
        <v>23348</v>
      </c>
      <c r="O9" s="196">
        <v>16233</v>
      </c>
      <c r="P9" s="236">
        <v>1388</v>
      </c>
      <c r="Q9" s="196">
        <v>16824</v>
      </c>
      <c r="R9" s="196">
        <v>18191</v>
      </c>
      <c r="S9" s="196">
        <v>15641</v>
      </c>
      <c r="T9" s="196">
        <v>33107</v>
      </c>
      <c r="U9" s="196">
        <v>58139</v>
      </c>
      <c r="V9" s="196">
        <v>41439</v>
      </c>
      <c r="W9" s="196">
        <v>3494</v>
      </c>
    </row>
    <row r="10" spans="1:23">
      <c r="A10" s="294">
        <v>2024</v>
      </c>
      <c r="B10" s="298" t="s">
        <v>465</v>
      </c>
      <c r="C10" s="130">
        <v>22697</v>
      </c>
      <c r="D10" s="130">
        <v>23363</v>
      </c>
      <c r="E10" s="130">
        <v>19243</v>
      </c>
      <c r="F10" s="130">
        <v>61840</v>
      </c>
      <c r="G10" s="130">
        <v>120760</v>
      </c>
      <c r="H10" s="130">
        <v>78938</v>
      </c>
      <c r="I10" s="215">
        <v>4723</v>
      </c>
      <c r="J10" s="130">
        <v>24253</v>
      </c>
      <c r="K10" s="130">
        <v>23425</v>
      </c>
      <c r="L10" s="130">
        <v>18408</v>
      </c>
      <c r="M10" s="130">
        <v>61336</v>
      </c>
      <c r="N10" s="130">
        <v>107350</v>
      </c>
      <c r="O10" s="130">
        <v>70848</v>
      </c>
      <c r="P10" s="215">
        <v>4330</v>
      </c>
      <c r="Q10" s="130">
        <v>46950</v>
      </c>
      <c r="R10" s="130">
        <v>46788</v>
      </c>
      <c r="S10" s="130">
        <v>37651</v>
      </c>
      <c r="T10" s="130">
        <v>123176</v>
      </c>
      <c r="U10" s="130">
        <v>228110</v>
      </c>
      <c r="V10" s="130">
        <v>149786</v>
      </c>
      <c r="W10" s="130">
        <v>9053</v>
      </c>
    </row>
    <row r="11" spans="1:23">
      <c r="A11" s="294">
        <v>2024</v>
      </c>
      <c r="B11" s="298" t="s">
        <v>466</v>
      </c>
      <c r="C11" s="130">
        <v>6730</v>
      </c>
      <c r="D11" s="130">
        <v>6635</v>
      </c>
      <c r="E11" s="130">
        <v>5285</v>
      </c>
      <c r="F11" s="130">
        <v>21286</v>
      </c>
      <c r="G11" s="130">
        <v>40161</v>
      </c>
      <c r="H11" s="130">
        <v>25562</v>
      </c>
      <c r="I11" s="215">
        <v>1283</v>
      </c>
      <c r="J11" s="130">
        <v>8495</v>
      </c>
      <c r="K11" s="130">
        <v>7820</v>
      </c>
      <c r="L11" s="130">
        <v>5807</v>
      </c>
      <c r="M11" s="130">
        <v>25322</v>
      </c>
      <c r="N11" s="130">
        <v>42772</v>
      </c>
      <c r="O11" s="130">
        <v>26758</v>
      </c>
      <c r="P11" s="215">
        <v>1331</v>
      </c>
      <c r="Q11" s="130">
        <v>15225</v>
      </c>
      <c r="R11" s="130">
        <v>14455</v>
      </c>
      <c r="S11" s="130">
        <v>11092</v>
      </c>
      <c r="T11" s="130">
        <v>46608</v>
      </c>
      <c r="U11" s="130">
        <v>82933</v>
      </c>
      <c r="V11" s="130">
        <v>52320</v>
      </c>
      <c r="W11" s="130">
        <v>2614</v>
      </c>
    </row>
    <row r="12" spans="1:23">
      <c r="A12" s="204">
        <v>2024</v>
      </c>
      <c r="B12" s="301" t="s">
        <v>777</v>
      </c>
      <c r="C12" s="205">
        <v>9158</v>
      </c>
      <c r="D12" s="205">
        <v>8604</v>
      </c>
      <c r="E12" s="205">
        <v>6877</v>
      </c>
      <c r="F12" s="205">
        <v>31940</v>
      </c>
      <c r="G12" s="205">
        <v>57371</v>
      </c>
      <c r="H12" s="205">
        <v>34239</v>
      </c>
      <c r="I12" s="234">
        <v>1529</v>
      </c>
      <c r="J12" s="205">
        <v>14478</v>
      </c>
      <c r="K12" s="205">
        <v>11955</v>
      </c>
      <c r="L12" s="205">
        <v>8456</v>
      </c>
      <c r="M12" s="205">
        <v>49914</v>
      </c>
      <c r="N12" s="205">
        <v>80285</v>
      </c>
      <c r="O12" s="205">
        <v>43861</v>
      </c>
      <c r="P12" s="234">
        <v>1846</v>
      </c>
      <c r="Q12" s="205">
        <v>23636</v>
      </c>
      <c r="R12" s="205">
        <v>20559</v>
      </c>
      <c r="S12" s="205">
        <v>15333</v>
      </c>
      <c r="T12" s="205">
        <v>81854</v>
      </c>
      <c r="U12" s="205">
        <v>137656</v>
      </c>
      <c r="V12" s="205">
        <v>78100</v>
      </c>
      <c r="W12" s="205">
        <v>3375</v>
      </c>
    </row>
    <row r="13" spans="1:23">
      <c r="A13" s="181" t="s">
        <v>672</v>
      </c>
      <c r="B13" s="2"/>
    </row>
    <row r="14" spans="1:23" ht="17.25">
      <c r="A14" s="49" t="s">
        <v>779</v>
      </c>
    </row>
    <row r="15" spans="1:23" ht="17.25">
      <c r="A15" s="117" t="s">
        <v>778</v>
      </c>
    </row>
    <row r="16" spans="1:23" ht="45">
      <c r="A16" s="138" t="s">
        <v>244</v>
      </c>
      <c r="B16" s="302" t="s">
        <v>289</v>
      </c>
      <c r="C16" s="138" t="s">
        <v>696</v>
      </c>
      <c r="D16" s="138" t="s">
        <v>697</v>
      </c>
      <c r="E16" s="138" t="s">
        <v>698</v>
      </c>
      <c r="F16" s="138" t="s">
        <v>699</v>
      </c>
      <c r="G16" s="138" t="s">
        <v>700</v>
      </c>
      <c r="H16" s="138" t="s">
        <v>701</v>
      </c>
      <c r="I16" s="138" t="s">
        <v>702</v>
      </c>
      <c r="J16" s="138" t="s">
        <v>703</v>
      </c>
      <c r="K16" s="138" t="s">
        <v>704</v>
      </c>
      <c r="L16" s="138" t="s">
        <v>705</v>
      </c>
      <c r="M16" s="138" t="s">
        <v>706</v>
      </c>
      <c r="N16" s="138" t="s">
        <v>707</v>
      </c>
      <c r="O16" s="138" t="s">
        <v>708</v>
      </c>
      <c r="P16" s="138" t="s">
        <v>709</v>
      </c>
      <c r="Q16" s="138" t="s">
        <v>710</v>
      </c>
      <c r="R16" s="138" t="s">
        <v>711</v>
      </c>
      <c r="S16" s="138" t="s">
        <v>712</v>
      </c>
      <c r="T16" s="138" t="s">
        <v>713</v>
      </c>
      <c r="U16" s="138" t="s">
        <v>714</v>
      </c>
      <c r="V16" s="138" t="s">
        <v>715</v>
      </c>
      <c r="W16" s="138" t="s">
        <v>716</v>
      </c>
    </row>
    <row r="17" spans="1:23">
      <c r="A17" s="295">
        <v>2015</v>
      </c>
      <c r="B17" s="298" t="s">
        <v>464</v>
      </c>
      <c r="C17" s="187">
        <v>6.55</v>
      </c>
      <c r="D17" s="187">
        <v>6.05</v>
      </c>
      <c r="E17" s="187">
        <v>4.05</v>
      </c>
      <c r="F17" s="187">
        <v>12.61</v>
      </c>
      <c r="G17" s="187">
        <v>21.28</v>
      </c>
      <c r="H17" s="187">
        <v>13.87</v>
      </c>
      <c r="I17" s="238">
        <v>2</v>
      </c>
      <c r="J17" s="187">
        <v>6.4</v>
      </c>
      <c r="K17" s="187">
        <v>5.8</v>
      </c>
      <c r="L17" s="187">
        <v>3.73</v>
      </c>
      <c r="M17" s="187">
        <v>12.15</v>
      </c>
      <c r="N17" s="187">
        <v>18.87</v>
      </c>
      <c r="O17" s="187">
        <v>11.76</v>
      </c>
      <c r="P17" s="238">
        <v>1.75</v>
      </c>
      <c r="Q17" s="187">
        <v>6.46</v>
      </c>
      <c r="R17" s="187">
        <v>5.92</v>
      </c>
      <c r="S17" s="187">
        <v>3.89</v>
      </c>
      <c r="T17" s="187">
        <v>12.38</v>
      </c>
      <c r="U17" s="187">
        <v>20.190000000000001</v>
      </c>
      <c r="V17" s="187">
        <v>12.92</v>
      </c>
      <c r="W17" s="188">
        <v>1.88</v>
      </c>
    </row>
    <row r="18" spans="1:23">
      <c r="A18" s="295">
        <v>2015</v>
      </c>
      <c r="B18" s="298" t="s">
        <v>465</v>
      </c>
      <c r="C18" s="187">
        <v>5.55</v>
      </c>
      <c r="D18" s="187">
        <v>5.09</v>
      </c>
      <c r="E18" s="187">
        <v>3.27</v>
      </c>
      <c r="F18" s="187">
        <v>12.32</v>
      </c>
      <c r="G18" s="187">
        <v>21.61</v>
      </c>
      <c r="H18" s="187">
        <v>14.07</v>
      </c>
      <c r="I18" s="222">
        <v>1.69</v>
      </c>
      <c r="J18" s="187">
        <v>5.34</v>
      </c>
      <c r="K18" s="187">
        <v>4.66</v>
      </c>
      <c r="L18" s="187">
        <v>2.85</v>
      </c>
      <c r="M18" s="187">
        <v>12.09</v>
      </c>
      <c r="N18" s="187">
        <v>19.28</v>
      </c>
      <c r="O18" s="187">
        <v>12.03</v>
      </c>
      <c r="P18" s="222">
        <v>1.45</v>
      </c>
      <c r="Q18" s="187">
        <v>5.43</v>
      </c>
      <c r="R18" s="187">
        <v>4.8600000000000003</v>
      </c>
      <c r="S18" s="187">
        <v>3.04</v>
      </c>
      <c r="T18" s="187">
        <v>12.19</v>
      </c>
      <c r="U18" s="187">
        <v>20.37</v>
      </c>
      <c r="V18" s="187">
        <v>12.99</v>
      </c>
      <c r="W18" s="188">
        <v>1.56</v>
      </c>
    </row>
    <row r="19" spans="1:23">
      <c r="A19" s="295">
        <v>2015</v>
      </c>
      <c r="B19" s="298" t="s">
        <v>466</v>
      </c>
      <c r="C19" s="187">
        <v>4.84</v>
      </c>
      <c r="D19" s="187">
        <v>4.33</v>
      </c>
      <c r="E19" s="187">
        <v>2.74</v>
      </c>
      <c r="F19" s="187">
        <v>12.09</v>
      </c>
      <c r="G19" s="187">
        <v>20.94</v>
      </c>
      <c r="H19" s="187">
        <v>13.65</v>
      </c>
      <c r="I19" s="222">
        <v>1.54</v>
      </c>
      <c r="J19" s="187">
        <v>4.83</v>
      </c>
      <c r="K19" s="187">
        <v>3.96</v>
      </c>
      <c r="L19" s="187">
        <v>2.39</v>
      </c>
      <c r="M19" s="187">
        <v>11.81</v>
      </c>
      <c r="N19" s="187">
        <v>18.760000000000002</v>
      </c>
      <c r="O19" s="187">
        <v>11.95</v>
      </c>
      <c r="P19" s="222">
        <v>1.22</v>
      </c>
      <c r="Q19" s="187">
        <v>4.83</v>
      </c>
      <c r="R19" s="187">
        <v>4.12</v>
      </c>
      <c r="S19" s="187">
        <v>2.5499999999999998</v>
      </c>
      <c r="T19" s="187">
        <v>11.92</v>
      </c>
      <c r="U19" s="187">
        <v>19.72</v>
      </c>
      <c r="V19" s="187">
        <v>12.7</v>
      </c>
      <c r="W19" s="188">
        <v>1.36</v>
      </c>
    </row>
    <row r="20" spans="1:23">
      <c r="A20" s="296">
        <v>2015</v>
      </c>
      <c r="B20" s="301" t="s">
        <v>777</v>
      </c>
      <c r="C20" s="201">
        <v>4.45</v>
      </c>
      <c r="D20" s="201">
        <v>3.95</v>
      </c>
      <c r="E20" s="201">
        <v>2.58</v>
      </c>
      <c r="F20" s="201">
        <v>11.94</v>
      </c>
      <c r="G20" s="201">
        <v>20.11</v>
      </c>
      <c r="H20" s="201">
        <v>13.19</v>
      </c>
      <c r="I20" s="227">
        <v>1.38</v>
      </c>
      <c r="J20" s="201">
        <v>4.6399999999999997</v>
      </c>
      <c r="K20" s="201">
        <v>3.66</v>
      </c>
      <c r="L20" s="201">
        <v>2.2799999999999998</v>
      </c>
      <c r="M20" s="201">
        <v>11.66</v>
      </c>
      <c r="N20" s="201">
        <v>18.22</v>
      </c>
      <c r="O20" s="201">
        <v>11.44</v>
      </c>
      <c r="P20" s="227">
        <v>1.1299999999999999</v>
      </c>
      <c r="Q20" s="201">
        <v>4.57</v>
      </c>
      <c r="R20" s="201">
        <v>3.8</v>
      </c>
      <c r="S20" s="201">
        <v>2.42</v>
      </c>
      <c r="T20" s="201">
        <v>11.8</v>
      </c>
      <c r="U20" s="201">
        <v>19.100000000000001</v>
      </c>
      <c r="V20" s="201">
        <v>12.23</v>
      </c>
      <c r="W20" s="202">
        <v>1.25</v>
      </c>
    </row>
    <row r="21" spans="1:23">
      <c r="A21" s="294">
        <v>2024</v>
      </c>
      <c r="B21" s="298" t="s">
        <v>464</v>
      </c>
      <c r="C21" s="187">
        <v>4.26</v>
      </c>
      <c r="D21" s="187">
        <v>4.5999999999999996</v>
      </c>
      <c r="E21" s="187">
        <v>3.99</v>
      </c>
      <c r="F21" s="187">
        <v>9.85</v>
      </c>
      <c r="G21" s="187">
        <v>18.36</v>
      </c>
      <c r="H21" s="187">
        <v>12.31</v>
      </c>
      <c r="I21" s="222">
        <v>0.93</v>
      </c>
      <c r="J21" s="187">
        <v>4.49</v>
      </c>
      <c r="K21" s="187">
        <v>4.74</v>
      </c>
      <c r="L21" s="187">
        <v>3.9</v>
      </c>
      <c r="M21" s="187">
        <v>9.5399999999999991</v>
      </c>
      <c r="N21" s="187">
        <v>16.059999999999999</v>
      </c>
      <c r="O21" s="187">
        <v>10.16</v>
      </c>
      <c r="P21" s="222">
        <v>0.8</v>
      </c>
      <c r="Q21" s="187">
        <v>4.3600000000000003</v>
      </c>
      <c r="R21" s="187">
        <v>4.66</v>
      </c>
      <c r="S21" s="187">
        <v>3.95</v>
      </c>
      <c r="T21" s="187">
        <v>9.7100000000000009</v>
      </c>
      <c r="U21" s="187">
        <v>17.34</v>
      </c>
      <c r="V21" s="187">
        <v>11.36</v>
      </c>
      <c r="W21" s="188">
        <v>0.87</v>
      </c>
    </row>
    <row r="22" spans="1:23">
      <c r="A22" s="294">
        <v>2024</v>
      </c>
      <c r="B22" s="298" t="s">
        <v>465</v>
      </c>
      <c r="C22" s="187">
        <v>3.6</v>
      </c>
      <c r="D22" s="187">
        <v>3.71</v>
      </c>
      <c r="E22" s="187">
        <v>3.07</v>
      </c>
      <c r="F22" s="187">
        <v>9.83</v>
      </c>
      <c r="G22" s="187">
        <v>18.989999999999998</v>
      </c>
      <c r="H22" s="187">
        <v>12.28</v>
      </c>
      <c r="I22" s="222">
        <v>0.75</v>
      </c>
      <c r="J22" s="187">
        <v>3.63</v>
      </c>
      <c r="K22" s="187">
        <v>3.49</v>
      </c>
      <c r="L22" s="187">
        <v>2.73</v>
      </c>
      <c r="M22" s="187">
        <v>9.64</v>
      </c>
      <c r="N22" s="187">
        <v>16.84</v>
      </c>
      <c r="O22" s="187">
        <v>10.57</v>
      </c>
      <c r="P22" s="222">
        <v>0.63</v>
      </c>
      <c r="Q22" s="187">
        <v>3.6</v>
      </c>
      <c r="R22" s="187">
        <v>3.58</v>
      </c>
      <c r="S22" s="187">
        <v>2.88</v>
      </c>
      <c r="T22" s="187">
        <v>9.7200000000000006</v>
      </c>
      <c r="U22" s="187">
        <v>17.86</v>
      </c>
      <c r="V22" s="187">
        <v>11.38</v>
      </c>
      <c r="W22" s="188">
        <v>0.68</v>
      </c>
    </row>
    <row r="23" spans="1:23">
      <c r="A23" s="294">
        <v>2024</v>
      </c>
      <c r="B23" s="298" t="s">
        <v>466</v>
      </c>
      <c r="C23" s="187">
        <v>3.08</v>
      </c>
      <c r="D23" s="187">
        <v>3.05</v>
      </c>
      <c r="E23" s="187">
        <v>2.46</v>
      </c>
      <c r="F23" s="187">
        <v>9.42</v>
      </c>
      <c r="G23" s="187">
        <v>17.7</v>
      </c>
      <c r="H23" s="187">
        <v>11.39</v>
      </c>
      <c r="I23" s="222">
        <v>0.6</v>
      </c>
      <c r="J23" s="187">
        <v>3.18</v>
      </c>
      <c r="K23" s="187">
        <v>2.93</v>
      </c>
      <c r="L23" s="187">
        <v>2.19</v>
      </c>
      <c r="M23" s="187">
        <v>9.49</v>
      </c>
      <c r="N23" s="187">
        <v>15.98</v>
      </c>
      <c r="O23" s="187">
        <v>9.8800000000000008</v>
      </c>
      <c r="P23" s="222">
        <v>0.5</v>
      </c>
      <c r="Q23" s="187">
        <v>3.13</v>
      </c>
      <c r="R23" s="187">
        <v>2.98</v>
      </c>
      <c r="S23" s="187">
        <v>2.31</v>
      </c>
      <c r="T23" s="187">
        <v>9.4499999999999993</v>
      </c>
      <c r="U23" s="187">
        <v>16.739999999999998</v>
      </c>
      <c r="V23" s="187">
        <v>10.55</v>
      </c>
      <c r="W23" s="188">
        <v>0.54</v>
      </c>
    </row>
    <row r="24" spans="1:23">
      <c r="A24" s="204">
        <v>2024</v>
      </c>
      <c r="B24" s="301" t="s">
        <v>777</v>
      </c>
      <c r="C24" s="201">
        <v>2.81</v>
      </c>
      <c r="D24" s="201">
        <v>2.65</v>
      </c>
      <c r="E24" s="201">
        <v>2.13</v>
      </c>
      <c r="F24" s="201">
        <v>9.08</v>
      </c>
      <c r="G24" s="201">
        <v>16.53</v>
      </c>
      <c r="H24" s="201">
        <v>10.52</v>
      </c>
      <c r="I24" s="227">
        <v>0.49</v>
      </c>
      <c r="J24" s="201">
        <v>3.03</v>
      </c>
      <c r="K24" s="201">
        <v>2.58</v>
      </c>
      <c r="L24" s="201">
        <v>1.88</v>
      </c>
      <c r="M24" s="201">
        <v>9.2799999999999994</v>
      </c>
      <c r="N24" s="201">
        <v>14.97</v>
      </c>
      <c r="O24" s="201">
        <v>9.1199999999999992</v>
      </c>
      <c r="P24" s="227">
        <v>0.42</v>
      </c>
      <c r="Q24" s="201">
        <v>2.94</v>
      </c>
      <c r="R24" s="201">
        <v>2.61</v>
      </c>
      <c r="S24" s="201">
        <v>1.99</v>
      </c>
      <c r="T24" s="201">
        <v>9.2100000000000009</v>
      </c>
      <c r="U24" s="201">
        <v>15.64</v>
      </c>
      <c r="V24" s="201">
        <v>9.7200000000000006</v>
      </c>
      <c r="W24" s="202">
        <v>0.45</v>
      </c>
    </row>
    <row r="25" spans="1:23">
      <c r="A25" s="181" t="s">
        <v>672</v>
      </c>
    </row>
    <row r="26" spans="1:23" ht="17.25">
      <c r="A26" s="49" t="s">
        <v>781</v>
      </c>
    </row>
    <row r="27" spans="1:23" ht="17.25">
      <c r="A27" s="117" t="s">
        <v>780</v>
      </c>
    </row>
    <row r="28" spans="1:23" ht="45">
      <c r="A28" s="138" t="s">
        <v>244</v>
      </c>
      <c r="B28" s="302" t="s">
        <v>289</v>
      </c>
      <c r="C28" s="138" t="s">
        <v>696</v>
      </c>
      <c r="D28" s="138" t="s">
        <v>697</v>
      </c>
      <c r="E28" s="138" t="s">
        <v>698</v>
      </c>
      <c r="F28" s="138" t="s">
        <v>699</v>
      </c>
      <c r="G28" s="138" t="s">
        <v>700</v>
      </c>
      <c r="H28" s="138" t="s">
        <v>701</v>
      </c>
      <c r="I28" s="138" t="s">
        <v>702</v>
      </c>
      <c r="J28" s="138" t="s">
        <v>703</v>
      </c>
      <c r="K28" s="138" t="s">
        <v>704</v>
      </c>
      <c r="L28" s="138" t="s">
        <v>705</v>
      </c>
      <c r="M28" s="138" t="s">
        <v>706</v>
      </c>
      <c r="N28" s="138" t="s">
        <v>707</v>
      </c>
      <c r="O28" s="138" t="s">
        <v>708</v>
      </c>
      <c r="P28" s="138" t="s">
        <v>709</v>
      </c>
      <c r="Q28" s="138" t="s">
        <v>710</v>
      </c>
      <c r="R28" s="138" t="s">
        <v>711</v>
      </c>
      <c r="S28" s="138" t="s">
        <v>712</v>
      </c>
      <c r="T28" s="138" t="s">
        <v>713</v>
      </c>
      <c r="U28" s="138" t="s">
        <v>714</v>
      </c>
      <c r="V28" s="138" t="s">
        <v>715</v>
      </c>
      <c r="W28" s="138" t="s">
        <v>716</v>
      </c>
    </row>
    <row r="29" spans="1:23">
      <c r="A29" s="295">
        <v>2015</v>
      </c>
      <c r="B29" s="298" t="s">
        <v>464</v>
      </c>
      <c r="C29" s="187">
        <v>3.36</v>
      </c>
      <c r="D29" s="187">
        <v>3.1</v>
      </c>
      <c r="E29" s="187">
        <v>2.0699999999999998</v>
      </c>
      <c r="F29" s="187">
        <v>6.41</v>
      </c>
      <c r="G29" s="187">
        <v>10.81</v>
      </c>
      <c r="H29" s="187">
        <v>7.09</v>
      </c>
      <c r="I29" s="238">
        <v>1.03</v>
      </c>
      <c r="J29" s="187">
        <v>3.4</v>
      </c>
      <c r="K29" s="187">
        <v>3.08</v>
      </c>
      <c r="L29" s="187">
        <v>1.98</v>
      </c>
      <c r="M29" s="187">
        <v>6.45</v>
      </c>
      <c r="N29" s="187">
        <v>10</v>
      </c>
      <c r="O29" s="187">
        <v>6.25</v>
      </c>
      <c r="P29" s="238">
        <v>0.93</v>
      </c>
      <c r="Q29" s="187">
        <v>3.37</v>
      </c>
      <c r="R29" s="187">
        <v>3.08</v>
      </c>
      <c r="S29" s="187">
        <v>2.0299999999999998</v>
      </c>
      <c r="T29" s="187">
        <v>6.42</v>
      </c>
      <c r="U29" s="187">
        <v>10.44</v>
      </c>
      <c r="V29" s="187">
        <v>6.72</v>
      </c>
      <c r="W29" s="188">
        <v>0.98</v>
      </c>
    </row>
    <row r="30" spans="1:23">
      <c r="A30" s="295">
        <v>2015</v>
      </c>
      <c r="B30" s="298" t="s">
        <v>465</v>
      </c>
      <c r="C30" s="187">
        <v>3.39</v>
      </c>
      <c r="D30" s="187">
        <v>3.1</v>
      </c>
      <c r="E30" s="187">
        <v>1.99</v>
      </c>
      <c r="F30" s="187">
        <v>7.55</v>
      </c>
      <c r="G30" s="187">
        <v>13.29</v>
      </c>
      <c r="H30" s="187">
        <v>8.64</v>
      </c>
      <c r="I30" s="222">
        <v>1.04</v>
      </c>
      <c r="J30" s="187">
        <v>3.51</v>
      </c>
      <c r="K30" s="187">
        <v>3.06</v>
      </c>
      <c r="L30" s="187">
        <v>1.87</v>
      </c>
      <c r="M30" s="187">
        <v>8.09</v>
      </c>
      <c r="N30" s="187">
        <v>13.01</v>
      </c>
      <c r="O30" s="187">
        <v>8.08</v>
      </c>
      <c r="P30" s="222">
        <v>0.96</v>
      </c>
      <c r="Q30" s="187">
        <v>3.44</v>
      </c>
      <c r="R30" s="187">
        <v>3.07</v>
      </c>
      <c r="S30" s="187">
        <v>1.92</v>
      </c>
      <c r="T30" s="187">
        <v>7.8</v>
      </c>
      <c r="U30" s="187">
        <v>13.1</v>
      </c>
      <c r="V30" s="187">
        <v>8.33</v>
      </c>
      <c r="W30" s="188">
        <v>0.99</v>
      </c>
    </row>
    <row r="31" spans="1:23">
      <c r="A31" s="295">
        <v>2015</v>
      </c>
      <c r="B31" s="298" t="s">
        <v>466</v>
      </c>
      <c r="C31" s="187">
        <v>3.23</v>
      </c>
      <c r="D31" s="187">
        <v>2.89</v>
      </c>
      <c r="E31" s="187">
        <v>1.83</v>
      </c>
      <c r="F31" s="187">
        <v>8.06</v>
      </c>
      <c r="G31" s="187">
        <v>13.98</v>
      </c>
      <c r="H31" s="187">
        <v>9.16</v>
      </c>
      <c r="I31" s="222">
        <v>1.03</v>
      </c>
      <c r="J31" s="187">
        <v>3.43</v>
      </c>
      <c r="K31" s="187">
        <v>2.81</v>
      </c>
      <c r="L31" s="187">
        <v>1.69</v>
      </c>
      <c r="M31" s="187">
        <v>8.4600000000000009</v>
      </c>
      <c r="N31" s="187">
        <v>13.49</v>
      </c>
      <c r="O31" s="187">
        <v>8.58</v>
      </c>
      <c r="P31" s="222">
        <v>0.87</v>
      </c>
      <c r="Q31" s="187">
        <v>3.33</v>
      </c>
      <c r="R31" s="187">
        <v>2.84</v>
      </c>
      <c r="S31" s="187">
        <v>1.75</v>
      </c>
      <c r="T31" s="187">
        <v>8.25</v>
      </c>
      <c r="U31" s="187">
        <v>13.68</v>
      </c>
      <c r="V31" s="187">
        <v>8.83</v>
      </c>
      <c r="W31" s="188">
        <v>0.94</v>
      </c>
    </row>
    <row r="32" spans="1:23">
      <c r="A32" s="295">
        <v>2015</v>
      </c>
      <c r="B32" s="299" t="s">
        <v>777</v>
      </c>
      <c r="C32" s="187">
        <v>3.07</v>
      </c>
      <c r="D32" s="187">
        <v>2.72</v>
      </c>
      <c r="E32" s="187">
        <v>1.78</v>
      </c>
      <c r="F32" s="187">
        <v>8.24</v>
      </c>
      <c r="G32" s="187">
        <v>13.88</v>
      </c>
      <c r="H32" s="187">
        <v>9.08</v>
      </c>
      <c r="I32" s="222">
        <v>0.95</v>
      </c>
      <c r="J32" s="187">
        <v>3.43</v>
      </c>
      <c r="K32" s="187">
        <v>2.7</v>
      </c>
      <c r="L32" s="187">
        <v>1.67</v>
      </c>
      <c r="M32" s="187">
        <v>8.76</v>
      </c>
      <c r="N32" s="187">
        <v>13.77</v>
      </c>
      <c r="O32" s="187">
        <v>8.5500000000000007</v>
      </c>
      <c r="P32" s="222">
        <v>0.84</v>
      </c>
      <c r="Q32" s="187">
        <v>3.27</v>
      </c>
      <c r="R32" s="187">
        <v>2.71</v>
      </c>
      <c r="S32" s="187">
        <v>1.72</v>
      </c>
      <c r="T32" s="187">
        <v>8.5500000000000007</v>
      </c>
      <c r="U32" s="187">
        <v>13.87</v>
      </c>
      <c r="V32" s="187">
        <v>8.82</v>
      </c>
      <c r="W32" s="188">
        <v>0.89</v>
      </c>
    </row>
    <row r="33" spans="1:23">
      <c r="A33" s="191">
        <v>2024</v>
      </c>
      <c r="B33" s="300" t="s">
        <v>464</v>
      </c>
      <c r="C33" s="193">
        <v>1.8</v>
      </c>
      <c r="D33" s="193">
        <v>1.95</v>
      </c>
      <c r="E33" s="193">
        <v>1.69</v>
      </c>
      <c r="F33" s="193">
        <v>4.0599999999999996</v>
      </c>
      <c r="G33" s="193">
        <v>7.56</v>
      </c>
      <c r="H33" s="193">
        <v>5.15</v>
      </c>
      <c r="I33" s="239">
        <v>0.4</v>
      </c>
      <c r="J33" s="193">
        <v>1.99</v>
      </c>
      <c r="K33" s="193">
        <v>2.1</v>
      </c>
      <c r="L33" s="193">
        <v>1.73</v>
      </c>
      <c r="M33" s="193">
        <v>4.1900000000000004</v>
      </c>
      <c r="N33" s="193">
        <v>7.04</v>
      </c>
      <c r="O33" s="193">
        <v>4.4800000000000004</v>
      </c>
      <c r="P33" s="239">
        <v>0.35</v>
      </c>
      <c r="Q33" s="193">
        <v>1.88</v>
      </c>
      <c r="R33" s="193">
        <v>2.0099999999999998</v>
      </c>
      <c r="S33" s="193">
        <v>1.7</v>
      </c>
      <c r="T33" s="193">
        <v>4.1100000000000003</v>
      </c>
      <c r="U33" s="193">
        <v>7.32</v>
      </c>
      <c r="V33" s="193">
        <v>4.8499999999999996</v>
      </c>
      <c r="W33" s="194">
        <v>0.38</v>
      </c>
    </row>
    <row r="34" spans="1:23">
      <c r="A34" s="294">
        <v>2024</v>
      </c>
      <c r="B34" s="298" t="s">
        <v>465</v>
      </c>
      <c r="C34" s="187">
        <v>1.84</v>
      </c>
      <c r="D34" s="187">
        <v>1.9</v>
      </c>
      <c r="E34" s="187">
        <v>1.58</v>
      </c>
      <c r="F34" s="187">
        <v>4.9800000000000004</v>
      </c>
      <c r="G34" s="187">
        <v>9.6199999999999992</v>
      </c>
      <c r="H34" s="187">
        <v>6.26</v>
      </c>
      <c r="I34" s="222">
        <v>0.38</v>
      </c>
      <c r="J34" s="187">
        <v>2.0699999999999998</v>
      </c>
      <c r="K34" s="187">
        <v>1.99</v>
      </c>
      <c r="L34" s="187">
        <v>1.56</v>
      </c>
      <c r="M34" s="187">
        <v>5.51</v>
      </c>
      <c r="N34" s="187">
        <v>9.61</v>
      </c>
      <c r="O34" s="187">
        <v>6.04</v>
      </c>
      <c r="P34" s="222">
        <v>0.36</v>
      </c>
      <c r="Q34" s="187">
        <v>1.94</v>
      </c>
      <c r="R34" s="187">
        <v>1.94</v>
      </c>
      <c r="S34" s="187">
        <v>1.56</v>
      </c>
      <c r="T34" s="187">
        <v>5.21</v>
      </c>
      <c r="U34" s="187">
        <v>9.57</v>
      </c>
      <c r="V34" s="187">
        <v>6.13</v>
      </c>
      <c r="W34" s="188">
        <v>0.37</v>
      </c>
    </row>
    <row r="35" spans="1:23">
      <c r="A35" s="294">
        <v>2024</v>
      </c>
      <c r="B35" s="298" t="s">
        <v>466</v>
      </c>
      <c r="C35" s="187">
        <v>1.77</v>
      </c>
      <c r="D35" s="187">
        <v>1.76</v>
      </c>
      <c r="E35" s="187">
        <v>1.42</v>
      </c>
      <c r="F35" s="187">
        <v>5.33</v>
      </c>
      <c r="G35" s="187">
        <v>10.01</v>
      </c>
      <c r="H35" s="187">
        <v>6.51</v>
      </c>
      <c r="I35" s="222">
        <v>0.35</v>
      </c>
      <c r="J35" s="187">
        <v>1.98</v>
      </c>
      <c r="K35" s="187">
        <v>1.83</v>
      </c>
      <c r="L35" s="187">
        <v>1.37</v>
      </c>
      <c r="M35" s="187">
        <v>5.9</v>
      </c>
      <c r="N35" s="187">
        <v>9.93</v>
      </c>
      <c r="O35" s="187">
        <v>6.16</v>
      </c>
      <c r="P35" s="222">
        <v>0.31</v>
      </c>
      <c r="Q35" s="187">
        <v>1.88</v>
      </c>
      <c r="R35" s="187">
        <v>1.79</v>
      </c>
      <c r="S35" s="187">
        <v>1.39</v>
      </c>
      <c r="T35" s="187">
        <v>5.61</v>
      </c>
      <c r="U35" s="187">
        <v>9.94</v>
      </c>
      <c r="V35" s="187">
        <v>6.31</v>
      </c>
      <c r="W35" s="188">
        <v>0.33</v>
      </c>
    </row>
    <row r="36" spans="1:23">
      <c r="A36" s="204">
        <v>2024</v>
      </c>
      <c r="B36" s="301" t="s">
        <v>777</v>
      </c>
      <c r="C36" s="201">
        <v>1.69</v>
      </c>
      <c r="D36" s="201">
        <v>1.59</v>
      </c>
      <c r="E36" s="201">
        <v>1.28</v>
      </c>
      <c r="F36" s="201">
        <v>5.42</v>
      </c>
      <c r="G36" s="201">
        <v>9.89</v>
      </c>
      <c r="H36" s="201">
        <v>6.32</v>
      </c>
      <c r="I36" s="227">
        <v>0.3</v>
      </c>
      <c r="J36" s="201">
        <v>2</v>
      </c>
      <c r="K36" s="201">
        <v>1.7</v>
      </c>
      <c r="L36" s="201">
        <v>1.24</v>
      </c>
      <c r="M36" s="201">
        <v>6.17</v>
      </c>
      <c r="N36" s="201">
        <v>9.9499999999999993</v>
      </c>
      <c r="O36" s="201">
        <v>6.03</v>
      </c>
      <c r="P36" s="227">
        <v>0.27</v>
      </c>
      <c r="Q36" s="201">
        <v>1.87</v>
      </c>
      <c r="R36" s="201">
        <v>1.65</v>
      </c>
      <c r="S36" s="201">
        <v>1.26</v>
      </c>
      <c r="T36" s="201">
        <v>5.86</v>
      </c>
      <c r="U36" s="201">
        <v>9.9499999999999993</v>
      </c>
      <c r="V36" s="201">
        <v>6.17</v>
      </c>
      <c r="W36" s="202">
        <v>0.28000000000000003</v>
      </c>
    </row>
    <row r="37" spans="1:23">
      <c r="A37" s="181" t="s">
        <v>672</v>
      </c>
    </row>
  </sheetData>
  <pageMargins left="0.7" right="0.7" top="0.75" bottom="0.75" header="0.3" footer="0.3"/>
  <drawing r:id="rId1"/>
  <tableParts count="3">
    <tablePart r:id="rId2"/>
    <tablePart r:id="rId3"/>
    <tablePart r:id="rId4"/>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0B944-A441-473C-8F5A-F9A93AFCC945}">
  <dimension ref="A1:S58"/>
  <sheetViews>
    <sheetView zoomScaleNormal="100" workbookViewId="0"/>
  </sheetViews>
  <sheetFormatPr defaultColWidth="9.33203125" defaultRowHeight="13.5"/>
  <cols>
    <col min="1" max="1" width="7.6640625" style="25" customWidth="1"/>
    <col min="2" max="3" width="19.1640625" style="25" bestFit="1" customWidth="1"/>
    <col min="4" max="4" width="25.83203125" style="25" bestFit="1" customWidth="1"/>
    <col min="5" max="19" width="25.6640625" style="25" customWidth="1"/>
    <col min="20" max="16384" width="9.33203125" style="25"/>
  </cols>
  <sheetData>
    <row r="1" spans="1:19">
      <c r="A1" s="77" t="s">
        <v>782</v>
      </c>
    </row>
    <row r="2" spans="1:19" ht="17.25">
      <c r="A2" s="49" t="s">
        <v>803</v>
      </c>
    </row>
    <row r="3" spans="1:19" ht="17.25">
      <c r="A3" s="117" t="s">
        <v>804</v>
      </c>
    </row>
    <row r="4" spans="1:19" s="190" customFormat="1" ht="75" customHeight="1">
      <c r="A4" s="297" t="s">
        <v>385</v>
      </c>
      <c r="B4" s="293" t="s">
        <v>783</v>
      </c>
      <c r="C4" s="293" t="s">
        <v>784</v>
      </c>
      <c r="D4" s="293" t="s">
        <v>785</v>
      </c>
      <c r="E4" s="293" t="s">
        <v>786</v>
      </c>
      <c r="F4" s="293" t="s">
        <v>787</v>
      </c>
      <c r="G4" s="293" t="s">
        <v>788</v>
      </c>
      <c r="H4" s="293" t="s">
        <v>789</v>
      </c>
      <c r="I4" s="293" t="s">
        <v>790</v>
      </c>
      <c r="J4" s="293" t="s">
        <v>791</v>
      </c>
      <c r="K4" s="293" t="s">
        <v>792</v>
      </c>
      <c r="L4" s="293" t="s">
        <v>793</v>
      </c>
      <c r="M4" s="293" t="s">
        <v>794</v>
      </c>
      <c r="N4" s="293" t="s">
        <v>795</v>
      </c>
      <c r="O4" s="293" t="s">
        <v>796</v>
      </c>
      <c r="P4" s="293" t="s">
        <v>797</v>
      </c>
      <c r="Q4" s="293" t="s">
        <v>798</v>
      </c>
      <c r="R4" s="293" t="s">
        <v>799</v>
      </c>
      <c r="S4" s="293" t="s">
        <v>800</v>
      </c>
    </row>
    <row r="5" spans="1:19">
      <c r="A5" s="303" t="s">
        <v>380</v>
      </c>
      <c r="B5" s="130">
        <v>46592</v>
      </c>
      <c r="C5" s="187">
        <v>6.2</v>
      </c>
      <c r="D5" s="240">
        <v>19</v>
      </c>
      <c r="E5" s="130">
        <v>29699</v>
      </c>
      <c r="F5" s="187">
        <v>12.1</v>
      </c>
      <c r="G5" s="238">
        <v>63.7</v>
      </c>
      <c r="H5" s="130">
        <v>10312</v>
      </c>
      <c r="I5" s="187">
        <v>4.2</v>
      </c>
      <c r="J5" s="238">
        <v>22.1</v>
      </c>
      <c r="K5" s="130">
        <v>6282</v>
      </c>
      <c r="L5" s="187">
        <v>2.6</v>
      </c>
      <c r="M5" s="238">
        <v>13.5</v>
      </c>
      <c r="N5" s="130">
        <v>7032</v>
      </c>
      <c r="O5" s="187">
        <v>2.9</v>
      </c>
      <c r="P5" s="238">
        <v>15.1</v>
      </c>
      <c r="Q5" s="130">
        <v>1518</v>
      </c>
      <c r="R5" s="187">
        <v>0.6</v>
      </c>
      <c r="S5" s="241">
        <v>3.3</v>
      </c>
    </row>
    <row r="6" spans="1:19">
      <c r="A6" s="303" t="s">
        <v>366</v>
      </c>
      <c r="B6" s="130">
        <v>65912</v>
      </c>
      <c r="C6" s="187">
        <v>8.5</v>
      </c>
      <c r="D6" s="240">
        <v>22.4</v>
      </c>
      <c r="E6" s="130">
        <v>38428</v>
      </c>
      <c r="F6" s="187">
        <v>13.1</v>
      </c>
      <c r="G6" s="222">
        <v>58.3</v>
      </c>
      <c r="H6" s="130">
        <v>17820</v>
      </c>
      <c r="I6" s="187">
        <v>6.1</v>
      </c>
      <c r="J6" s="222">
        <v>27</v>
      </c>
      <c r="K6" s="130">
        <v>9658</v>
      </c>
      <c r="L6" s="187">
        <v>3.3</v>
      </c>
      <c r="M6" s="222">
        <v>14.7</v>
      </c>
      <c r="N6" s="130">
        <v>11549</v>
      </c>
      <c r="O6" s="187">
        <v>3.9</v>
      </c>
      <c r="P6" s="222">
        <v>17.5</v>
      </c>
      <c r="Q6" s="130">
        <v>2460</v>
      </c>
      <c r="R6" s="187">
        <v>0.8</v>
      </c>
      <c r="S6" s="187">
        <v>3.7</v>
      </c>
    </row>
    <row r="7" spans="1:19">
      <c r="A7" s="303" t="s">
        <v>367</v>
      </c>
      <c r="B7" s="130">
        <v>73285</v>
      </c>
      <c r="C7" s="187">
        <v>10.1</v>
      </c>
      <c r="D7" s="240">
        <v>25.3</v>
      </c>
      <c r="E7" s="130">
        <v>37217</v>
      </c>
      <c r="F7" s="187">
        <v>12.8</v>
      </c>
      <c r="G7" s="222">
        <v>50.8</v>
      </c>
      <c r="H7" s="130">
        <v>22757</v>
      </c>
      <c r="I7" s="187">
        <v>7.9</v>
      </c>
      <c r="J7" s="222">
        <v>31.1</v>
      </c>
      <c r="K7" s="130">
        <v>11507</v>
      </c>
      <c r="L7" s="187">
        <v>4</v>
      </c>
      <c r="M7" s="222">
        <v>15.7</v>
      </c>
      <c r="N7" s="130">
        <v>15270</v>
      </c>
      <c r="O7" s="187">
        <v>5.3</v>
      </c>
      <c r="P7" s="222">
        <v>20.8</v>
      </c>
      <c r="Q7" s="130">
        <v>3043</v>
      </c>
      <c r="R7" s="187">
        <v>1</v>
      </c>
      <c r="S7" s="187">
        <v>4.2</v>
      </c>
    </row>
    <row r="8" spans="1:19">
      <c r="A8" s="303" t="s">
        <v>368</v>
      </c>
      <c r="B8" s="130">
        <v>78480</v>
      </c>
      <c r="C8" s="187">
        <v>11.9</v>
      </c>
      <c r="D8" s="240">
        <v>28</v>
      </c>
      <c r="E8" s="130">
        <v>32884</v>
      </c>
      <c r="F8" s="187">
        <v>11.7</v>
      </c>
      <c r="G8" s="222">
        <v>41.9</v>
      </c>
      <c r="H8" s="130">
        <v>26872</v>
      </c>
      <c r="I8" s="187">
        <v>9.6</v>
      </c>
      <c r="J8" s="222">
        <v>34.200000000000003</v>
      </c>
      <c r="K8" s="130">
        <v>13927</v>
      </c>
      <c r="L8" s="187">
        <v>5</v>
      </c>
      <c r="M8" s="222">
        <v>17.7</v>
      </c>
      <c r="N8" s="130">
        <v>19486</v>
      </c>
      <c r="O8" s="187">
        <v>7</v>
      </c>
      <c r="P8" s="222">
        <v>24.8</v>
      </c>
      <c r="Q8" s="130">
        <v>3318</v>
      </c>
      <c r="R8" s="187">
        <v>1.2</v>
      </c>
      <c r="S8" s="187">
        <v>4.2</v>
      </c>
    </row>
    <row r="9" spans="1:19">
      <c r="A9" s="303" t="s">
        <v>369</v>
      </c>
      <c r="B9" s="130">
        <v>91032</v>
      </c>
      <c r="C9" s="187">
        <v>14.2</v>
      </c>
      <c r="D9" s="240">
        <v>30.5</v>
      </c>
      <c r="E9" s="130">
        <v>30452</v>
      </c>
      <c r="F9" s="187">
        <v>10.199999999999999</v>
      </c>
      <c r="G9" s="222">
        <v>33.5</v>
      </c>
      <c r="H9" s="130">
        <v>33083</v>
      </c>
      <c r="I9" s="187">
        <v>11.1</v>
      </c>
      <c r="J9" s="222">
        <v>36.299999999999997</v>
      </c>
      <c r="K9" s="130">
        <v>18110</v>
      </c>
      <c r="L9" s="187">
        <v>6.1</v>
      </c>
      <c r="M9" s="222">
        <v>19.899999999999999</v>
      </c>
      <c r="N9" s="130">
        <v>26656</v>
      </c>
      <c r="O9" s="187">
        <v>8.9</v>
      </c>
      <c r="P9" s="222">
        <v>29.3</v>
      </c>
      <c r="Q9" s="130">
        <v>4042</v>
      </c>
      <c r="R9" s="187">
        <v>1.4</v>
      </c>
      <c r="S9" s="187">
        <v>4.4000000000000004</v>
      </c>
    </row>
    <row r="10" spans="1:19">
      <c r="A10" s="303" t="s">
        <v>370</v>
      </c>
      <c r="B10" s="130">
        <v>110166</v>
      </c>
      <c r="C10" s="187">
        <v>16.600000000000001</v>
      </c>
      <c r="D10" s="240">
        <v>32</v>
      </c>
      <c r="E10" s="130">
        <v>29054</v>
      </c>
      <c r="F10" s="187">
        <v>8.4</v>
      </c>
      <c r="G10" s="222">
        <v>26.4</v>
      </c>
      <c r="H10" s="130">
        <v>38877</v>
      </c>
      <c r="I10" s="187">
        <v>11.3</v>
      </c>
      <c r="J10" s="222">
        <v>35.299999999999997</v>
      </c>
      <c r="K10" s="130">
        <v>26196</v>
      </c>
      <c r="L10" s="187">
        <v>7.6</v>
      </c>
      <c r="M10" s="222">
        <v>23.8</v>
      </c>
      <c r="N10" s="130">
        <v>36112</v>
      </c>
      <c r="O10" s="187">
        <v>10.5</v>
      </c>
      <c r="P10" s="222">
        <v>32.799999999999997</v>
      </c>
      <c r="Q10" s="130">
        <v>5477</v>
      </c>
      <c r="R10" s="187">
        <v>1.6</v>
      </c>
      <c r="S10" s="187">
        <v>5</v>
      </c>
    </row>
    <row r="11" spans="1:19">
      <c r="A11" s="303" t="s">
        <v>371</v>
      </c>
      <c r="B11" s="130">
        <v>128899</v>
      </c>
      <c r="C11" s="187">
        <v>19</v>
      </c>
      <c r="D11" s="240">
        <v>34.299999999999997</v>
      </c>
      <c r="E11" s="130">
        <v>25829</v>
      </c>
      <c r="F11" s="187">
        <v>6.9</v>
      </c>
      <c r="G11" s="222">
        <v>20</v>
      </c>
      <c r="H11" s="130">
        <v>43673</v>
      </c>
      <c r="I11" s="187">
        <v>11.6</v>
      </c>
      <c r="J11" s="222">
        <v>33.9</v>
      </c>
      <c r="K11" s="130">
        <v>35534</v>
      </c>
      <c r="L11" s="187">
        <v>9.4</v>
      </c>
      <c r="M11" s="222">
        <v>27.6</v>
      </c>
      <c r="N11" s="130">
        <v>47194</v>
      </c>
      <c r="O11" s="187">
        <v>12.5</v>
      </c>
      <c r="P11" s="222">
        <v>36.6</v>
      </c>
      <c r="Q11" s="130">
        <v>6451</v>
      </c>
      <c r="R11" s="187">
        <v>1.7</v>
      </c>
      <c r="S11" s="187">
        <v>5</v>
      </c>
    </row>
    <row r="12" spans="1:19">
      <c r="A12" s="303" t="s">
        <v>372</v>
      </c>
      <c r="B12" s="130">
        <v>135688</v>
      </c>
      <c r="C12" s="187">
        <v>22.7</v>
      </c>
      <c r="D12" s="240">
        <v>36.799999999999997</v>
      </c>
      <c r="E12" s="130">
        <v>20720</v>
      </c>
      <c r="F12" s="187">
        <v>5.6</v>
      </c>
      <c r="G12" s="222">
        <v>15.3</v>
      </c>
      <c r="H12" s="130">
        <v>45781</v>
      </c>
      <c r="I12" s="187">
        <v>12.4</v>
      </c>
      <c r="J12" s="222">
        <v>33.700000000000003</v>
      </c>
      <c r="K12" s="130">
        <v>40469</v>
      </c>
      <c r="L12" s="187">
        <v>11</v>
      </c>
      <c r="M12" s="222">
        <v>29.8</v>
      </c>
      <c r="N12" s="130">
        <v>54490</v>
      </c>
      <c r="O12" s="187">
        <v>14.8</v>
      </c>
      <c r="P12" s="222">
        <v>40.200000000000003</v>
      </c>
      <c r="Q12" s="130">
        <v>6329</v>
      </c>
      <c r="R12" s="187">
        <v>1.7</v>
      </c>
      <c r="S12" s="187">
        <v>4.7</v>
      </c>
    </row>
    <row r="13" spans="1:19">
      <c r="A13" s="303" t="s">
        <v>373</v>
      </c>
      <c r="B13" s="130">
        <v>144005</v>
      </c>
      <c r="C13" s="187">
        <v>26.4</v>
      </c>
      <c r="D13" s="240">
        <v>39.5</v>
      </c>
      <c r="E13" s="130">
        <v>18138</v>
      </c>
      <c r="F13" s="187">
        <v>5</v>
      </c>
      <c r="G13" s="222">
        <v>12.6</v>
      </c>
      <c r="H13" s="130">
        <v>49718</v>
      </c>
      <c r="I13" s="187">
        <v>13.7</v>
      </c>
      <c r="J13" s="222">
        <v>34.5</v>
      </c>
      <c r="K13" s="130">
        <v>43201</v>
      </c>
      <c r="L13" s="187">
        <v>11.9</v>
      </c>
      <c r="M13" s="222">
        <v>30</v>
      </c>
      <c r="N13" s="130">
        <v>62104</v>
      </c>
      <c r="O13" s="187">
        <v>17.100000000000001</v>
      </c>
      <c r="P13" s="222">
        <v>43.1</v>
      </c>
      <c r="Q13" s="130">
        <v>5903</v>
      </c>
      <c r="R13" s="187">
        <v>1.6</v>
      </c>
      <c r="S13" s="187">
        <v>4.0999999999999996</v>
      </c>
    </row>
    <row r="14" spans="1:19">
      <c r="A14" s="303" t="s">
        <v>374</v>
      </c>
      <c r="B14" s="130">
        <v>146041</v>
      </c>
      <c r="C14" s="187">
        <v>28.6</v>
      </c>
      <c r="D14" s="240">
        <v>40.9</v>
      </c>
      <c r="E14" s="130">
        <v>16153</v>
      </c>
      <c r="F14" s="187">
        <v>4.5</v>
      </c>
      <c r="G14" s="222">
        <v>11.1</v>
      </c>
      <c r="H14" s="130">
        <v>53036</v>
      </c>
      <c r="I14" s="187">
        <v>14.8</v>
      </c>
      <c r="J14" s="222">
        <v>36.299999999999997</v>
      </c>
      <c r="K14" s="130">
        <v>41642</v>
      </c>
      <c r="L14" s="187">
        <v>11.6</v>
      </c>
      <c r="M14" s="222">
        <v>28.5</v>
      </c>
      <c r="N14" s="130">
        <v>65914</v>
      </c>
      <c r="O14" s="187">
        <v>18.399999999999999</v>
      </c>
      <c r="P14" s="222">
        <v>45.1</v>
      </c>
      <c r="Q14" s="130">
        <v>5427</v>
      </c>
      <c r="R14" s="187">
        <v>1.5</v>
      </c>
      <c r="S14" s="187">
        <v>3.7</v>
      </c>
    </row>
    <row r="15" spans="1:19">
      <c r="A15" s="303" t="s">
        <v>375</v>
      </c>
      <c r="B15" s="130">
        <v>147917</v>
      </c>
      <c r="C15" s="187">
        <v>29.3</v>
      </c>
      <c r="D15" s="240">
        <v>41.2</v>
      </c>
      <c r="E15" s="130">
        <v>15373</v>
      </c>
      <c r="F15" s="187">
        <v>4.3</v>
      </c>
      <c r="G15" s="222">
        <v>10.4</v>
      </c>
      <c r="H15" s="130">
        <v>58030</v>
      </c>
      <c r="I15" s="187">
        <v>16.100000000000001</v>
      </c>
      <c r="J15" s="222">
        <v>39.200000000000003</v>
      </c>
      <c r="K15" s="130">
        <v>39341</v>
      </c>
      <c r="L15" s="187">
        <v>10.9</v>
      </c>
      <c r="M15" s="222">
        <v>26.6</v>
      </c>
      <c r="N15" s="130">
        <v>66960</v>
      </c>
      <c r="O15" s="187">
        <v>18.600000000000001</v>
      </c>
      <c r="P15" s="222">
        <v>45.3</v>
      </c>
      <c r="Q15" s="130">
        <v>5151</v>
      </c>
      <c r="R15" s="187">
        <v>1.4</v>
      </c>
      <c r="S15" s="187">
        <v>3.5</v>
      </c>
    </row>
    <row r="16" spans="1:19">
      <c r="A16" s="303" t="s">
        <v>376</v>
      </c>
      <c r="B16" s="130">
        <v>97527</v>
      </c>
      <c r="C16" s="187">
        <v>28.5</v>
      </c>
      <c r="D16" s="240">
        <v>39.9</v>
      </c>
      <c r="E16" s="130">
        <v>11003</v>
      </c>
      <c r="F16" s="187">
        <v>4.5</v>
      </c>
      <c r="G16" s="222">
        <v>11.3</v>
      </c>
      <c r="H16" s="130">
        <v>41344</v>
      </c>
      <c r="I16" s="187">
        <v>16.899999999999999</v>
      </c>
      <c r="J16" s="222">
        <v>42.4</v>
      </c>
      <c r="K16" s="130">
        <v>23750</v>
      </c>
      <c r="L16" s="187">
        <v>9.6999999999999993</v>
      </c>
      <c r="M16" s="222">
        <v>24.4</v>
      </c>
      <c r="N16" s="130">
        <v>42777</v>
      </c>
      <c r="O16" s="187">
        <v>17.5</v>
      </c>
      <c r="P16" s="222">
        <v>43.9</v>
      </c>
      <c r="Q16" s="130">
        <v>3084</v>
      </c>
      <c r="R16" s="187">
        <v>1.3</v>
      </c>
      <c r="S16" s="187">
        <v>3.2</v>
      </c>
    </row>
    <row r="17" spans="1:19">
      <c r="A17" s="303" t="s">
        <v>377</v>
      </c>
      <c r="B17" s="130">
        <v>44871</v>
      </c>
      <c r="C17" s="187">
        <v>24.3</v>
      </c>
      <c r="D17" s="240">
        <v>38.799999999999997</v>
      </c>
      <c r="E17" s="130">
        <v>5570</v>
      </c>
      <c r="F17" s="187">
        <v>4.8</v>
      </c>
      <c r="G17" s="222">
        <v>12.4</v>
      </c>
      <c r="H17" s="130">
        <v>20521</v>
      </c>
      <c r="I17" s="187">
        <v>17.7</v>
      </c>
      <c r="J17" s="222">
        <v>45.7</v>
      </c>
      <c r="K17" s="130">
        <v>10020</v>
      </c>
      <c r="L17" s="187">
        <v>8.6999999999999993</v>
      </c>
      <c r="M17" s="222">
        <v>22.3</v>
      </c>
      <c r="N17" s="130">
        <v>18707</v>
      </c>
      <c r="O17" s="187">
        <v>16.2</v>
      </c>
      <c r="P17" s="222">
        <v>41.7</v>
      </c>
      <c r="Q17" s="130">
        <v>1284</v>
      </c>
      <c r="R17" s="187">
        <v>1.1000000000000001</v>
      </c>
      <c r="S17" s="187">
        <v>2.9</v>
      </c>
    </row>
    <row r="18" spans="1:19">
      <c r="A18" s="303" t="s">
        <v>378</v>
      </c>
      <c r="B18" s="130">
        <v>16944</v>
      </c>
      <c r="C18" s="187">
        <v>16.399999999999999</v>
      </c>
      <c r="D18" s="240">
        <v>36.4</v>
      </c>
      <c r="E18" s="130">
        <v>2289</v>
      </c>
      <c r="F18" s="187">
        <v>4.9000000000000004</v>
      </c>
      <c r="G18" s="222">
        <v>13.5</v>
      </c>
      <c r="H18" s="130">
        <v>7945</v>
      </c>
      <c r="I18" s="187">
        <v>17.100000000000001</v>
      </c>
      <c r="J18" s="222">
        <v>46.9</v>
      </c>
      <c r="K18" s="130">
        <v>3543</v>
      </c>
      <c r="L18" s="187">
        <v>7.6</v>
      </c>
      <c r="M18" s="222">
        <v>20.9</v>
      </c>
      <c r="N18" s="130">
        <v>6711</v>
      </c>
      <c r="O18" s="187">
        <v>14.4</v>
      </c>
      <c r="P18" s="222">
        <v>39.6</v>
      </c>
      <c r="Q18" s="130">
        <v>449</v>
      </c>
      <c r="R18" s="187">
        <v>1</v>
      </c>
      <c r="S18" s="187">
        <v>2.6</v>
      </c>
    </row>
    <row r="19" spans="1:19">
      <c r="A19" s="304" t="s">
        <v>285</v>
      </c>
      <c r="B19" s="130">
        <v>1327359</v>
      </c>
      <c r="C19" s="187">
        <v>17.3</v>
      </c>
      <c r="D19" s="240">
        <v>33.299999999999997</v>
      </c>
      <c r="E19" s="130">
        <v>312809</v>
      </c>
      <c r="F19" s="187">
        <v>7.9</v>
      </c>
      <c r="G19" s="222">
        <v>23.6</v>
      </c>
      <c r="H19" s="130">
        <v>469769</v>
      </c>
      <c r="I19" s="187">
        <v>11.8</v>
      </c>
      <c r="J19" s="222">
        <v>35.4</v>
      </c>
      <c r="K19" s="130">
        <v>323180</v>
      </c>
      <c r="L19" s="187">
        <v>8.1</v>
      </c>
      <c r="M19" s="222">
        <v>24.3</v>
      </c>
      <c r="N19" s="130">
        <v>480962</v>
      </c>
      <c r="O19" s="187">
        <v>12.1</v>
      </c>
      <c r="P19" s="222">
        <v>36.200000000000003</v>
      </c>
      <c r="Q19" s="130">
        <v>53936</v>
      </c>
      <c r="R19" s="187">
        <v>1.4</v>
      </c>
      <c r="S19" s="187">
        <v>4.0999999999999996</v>
      </c>
    </row>
    <row r="20" spans="1:19">
      <c r="A20" s="31" t="s">
        <v>379</v>
      </c>
      <c r="B20" s="2"/>
      <c r="C20" s="187"/>
      <c r="D20" s="2"/>
      <c r="E20" s="2"/>
      <c r="F20" s="2"/>
      <c r="G20" s="2"/>
      <c r="H20" s="2"/>
      <c r="I20" s="2"/>
      <c r="J20" s="2"/>
      <c r="K20" s="2"/>
      <c r="L20" s="2"/>
      <c r="M20" s="2"/>
      <c r="N20" s="2"/>
      <c r="O20" s="2"/>
      <c r="P20" s="2"/>
      <c r="Q20" s="2"/>
      <c r="R20" s="2"/>
      <c r="S20" s="2"/>
    </row>
    <row r="21" spans="1:19" ht="17.25">
      <c r="A21" s="49" t="s">
        <v>802</v>
      </c>
    </row>
    <row r="22" spans="1:19" ht="17.25">
      <c r="A22" s="117" t="s">
        <v>801</v>
      </c>
    </row>
    <row r="23" spans="1:19" ht="90">
      <c r="A23" s="250" t="s">
        <v>385</v>
      </c>
      <c r="B23" s="293" t="s">
        <v>783</v>
      </c>
      <c r="C23" s="293" t="s">
        <v>784</v>
      </c>
      <c r="D23" s="293" t="s">
        <v>785</v>
      </c>
      <c r="E23" s="293" t="s">
        <v>786</v>
      </c>
      <c r="F23" s="293" t="s">
        <v>787</v>
      </c>
      <c r="G23" s="293" t="s">
        <v>788</v>
      </c>
      <c r="H23" s="293" t="s">
        <v>789</v>
      </c>
      <c r="I23" s="293" t="s">
        <v>790</v>
      </c>
      <c r="J23" s="293" t="s">
        <v>791</v>
      </c>
      <c r="K23" s="293" t="s">
        <v>792</v>
      </c>
      <c r="L23" s="293" t="s">
        <v>793</v>
      </c>
      <c r="M23" s="293" t="s">
        <v>794</v>
      </c>
      <c r="N23" s="293" t="s">
        <v>795</v>
      </c>
      <c r="O23" s="293" t="s">
        <v>796</v>
      </c>
      <c r="P23" s="293" t="s">
        <v>797</v>
      </c>
      <c r="Q23" s="293" t="s">
        <v>798</v>
      </c>
      <c r="R23" s="293" t="s">
        <v>799</v>
      </c>
      <c r="S23" s="293" t="s">
        <v>800</v>
      </c>
    </row>
    <row r="24" spans="1:19">
      <c r="A24" s="305" t="s">
        <v>380</v>
      </c>
      <c r="B24" s="130">
        <v>22247</v>
      </c>
      <c r="C24" s="187">
        <v>5.6</v>
      </c>
      <c r="D24" s="240">
        <v>19.399999999999999</v>
      </c>
      <c r="E24" s="130">
        <v>14398</v>
      </c>
      <c r="F24" s="187">
        <v>12.6</v>
      </c>
      <c r="G24" s="238">
        <v>64.7</v>
      </c>
      <c r="H24" s="130">
        <v>4854</v>
      </c>
      <c r="I24" s="187">
        <v>4.2</v>
      </c>
      <c r="J24" s="238">
        <v>21.8</v>
      </c>
      <c r="K24" s="130">
        <v>2995</v>
      </c>
      <c r="L24" s="187">
        <v>2.6</v>
      </c>
      <c r="M24" s="238">
        <v>13.5</v>
      </c>
      <c r="N24" s="130">
        <v>3303</v>
      </c>
      <c r="O24" s="187">
        <v>2.9</v>
      </c>
      <c r="P24" s="238">
        <v>14.8</v>
      </c>
      <c r="Q24" s="130">
        <v>669</v>
      </c>
      <c r="R24" s="187">
        <v>0.6</v>
      </c>
      <c r="S24" s="241">
        <v>3</v>
      </c>
    </row>
    <row r="25" spans="1:19">
      <c r="A25" s="305" t="s">
        <v>366</v>
      </c>
      <c r="B25" s="130">
        <v>30822</v>
      </c>
      <c r="C25" s="187">
        <v>7.8</v>
      </c>
      <c r="D25" s="240">
        <v>22.6</v>
      </c>
      <c r="E25" s="130">
        <v>18257</v>
      </c>
      <c r="F25" s="187">
        <v>13.4</v>
      </c>
      <c r="G25" s="222">
        <v>59.2</v>
      </c>
      <c r="H25" s="130">
        <v>8237</v>
      </c>
      <c r="I25" s="187">
        <v>6</v>
      </c>
      <c r="J25" s="222">
        <v>26.7</v>
      </c>
      <c r="K25" s="130">
        <v>4519</v>
      </c>
      <c r="L25" s="187">
        <v>3.3</v>
      </c>
      <c r="M25" s="222">
        <v>14.7</v>
      </c>
      <c r="N25" s="130">
        <v>5353</v>
      </c>
      <c r="O25" s="187">
        <v>3.9</v>
      </c>
      <c r="P25" s="222">
        <v>17.399999999999999</v>
      </c>
      <c r="Q25" s="130">
        <v>1101</v>
      </c>
      <c r="R25" s="187">
        <v>0.8</v>
      </c>
      <c r="S25" s="187">
        <v>3.6</v>
      </c>
    </row>
    <row r="26" spans="1:19">
      <c r="A26" s="305" t="s">
        <v>367</v>
      </c>
      <c r="B26" s="130">
        <v>33942</v>
      </c>
      <c r="C26" s="187">
        <v>9.1</v>
      </c>
      <c r="D26" s="240">
        <v>25.4</v>
      </c>
      <c r="E26" s="130">
        <v>17590</v>
      </c>
      <c r="F26" s="187">
        <v>13.2</v>
      </c>
      <c r="G26" s="222">
        <v>51.8</v>
      </c>
      <c r="H26" s="130">
        <v>10386</v>
      </c>
      <c r="I26" s="187">
        <v>7.8</v>
      </c>
      <c r="J26" s="222">
        <v>30.6</v>
      </c>
      <c r="K26" s="130">
        <v>5378</v>
      </c>
      <c r="L26" s="187">
        <v>4</v>
      </c>
      <c r="M26" s="222">
        <v>15.8</v>
      </c>
      <c r="N26" s="130">
        <v>6856</v>
      </c>
      <c r="O26" s="187">
        <v>5.0999999999999996</v>
      </c>
      <c r="P26" s="222">
        <v>20.2</v>
      </c>
      <c r="Q26" s="130">
        <v>1392</v>
      </c>
      <c r="R26" s="187">
        <v>1</v>
      </c>
      <c r="S26" s="187">
        <v>4.0999999999999996</v>
      </c>
    </row>
    <row r="27" spans="1:19">
      <c r="A27" s="305" t="s">
        <v>368</v>
      </c>
      <c r="B27" s="130">
        <v>36435</v>
      </c>
      <c r="C27" s="187">
        <v>10.8</v>
      </c>
      <c r="D27" s="240">
        <v>28.1</v>
      </c>
      <c r="E27" s="130">
        <v>15843</v>
      </c>
      <c r="F27" s="187">
        <v>12.2</v>
      </c>
      <c r="G27" s="222">
        <v>43.5</v>
      </c>
      <c r="H27" s="130">
        <v>12467</v>
      </c>
      <c r="I27" s="187">
        <v>9.6</v>
      </c>
      <c r="J27" s="222">
        <v>34.200000000000003</v>
      </c>
      <c r="K27" s="130">
        <v>6477</v>
      </c>
      <c r="L27" s="187">
        <v>5</v>
      </c>
      <c r="M27" s="222">
        <v>17.8</v>
      </c>
      <c r="N27" s="130">
        <v>8796</v>
      </c>
      <c r="O27" s="187">
        <v>6.8</v>
      </c>
      <c r="P27" s="222">
        <v>24.1</v>
      </c>
      <c r="Q27" s="130">
        <v>1433</v>
      </c>
      <c r="R27" s="187">
        <v>1.1000000000000001</v>
      </c>
      <c r="S27" s="187">
        <v>3.9</v>
      </c>
    </row>
    <row r="28" spans="1:19">
      <c r="A28" s="305" t="s">
        <v>369</v>
      </c>
      <c r="B28" s="130">
        <v>42643</v>
      </c>
      <c r="C28" s="187">
        <v>13.1</v>
      </c>
      <c r="D28" s="240">
        <v>30.7</v>
      </c>
      <c r="E28" s="130">
        <v>15133</v>
      </c>
      <c r="F28" s="187">
        <v>10.9</v>
      </c>
      <c r="G28" s="222">
        <v>35.5</v>
      </c>
      <c r="H28" s="130">
        <v>15822</v>
      </c>
      <c r="I28" s="187">
        <v>11.4</v>
      </c>
      <c r="J28" s="222">
        <v>37.1</v>
      </c>
      <c r="K28" s="130">
        <v>8347</v>
      </c>
      <c r="L28" s="187">
        <v>6</v>
      </c>
      <c r="M28" s="222">
        <v>19.600000000000001</v>
      </c>
      <c r="N28" s="130">
        <v>12075</v>
      </c>
      <c r="O28" s="187">
        <v>8.6999999999999993</v>
      </c>
      <c r="P28" s="222">
        <v>28.3</v>
      </c>
      <c r="Q28" s="130">
        <v>1699</v>
      </c>
      <c r="R28" s="187">
        <v>1.2</v>
      </c>
      <c r="S28" s="187">
        <v>4</v>
      </c>
    </row>
    <row r="29" spans="1:19">
      <c r="A29" s="305" t="s">
        <v>370</v>
      </c>
      <c r="B29" s="130">
        <v>52619</v>
      </c>
      <c r="C29" s="187">
        <v>15.7</v>
      </c>
      <c r="D29" s="240">
        <v>32.700000000000003</v>
      </c>
      <c r="E29" s="130">
        <v>14866</v>
      </c>
      <c r="F29" s="187">
        <v>9.1999999999999993</v>
      </c>
      <c r="G29" s="222">
        <v>28.3</v>
      </c>
      <c r="H29" s="130">
        <v>19091</v>
      </c>
      <c r="I29" s="187">
        <v>11.9</v>
      </c>
      <c r="J29" s="222">
        <v>36.299999999999997</v>
      </c>
      <c r="K29" s="130">
        <v>12451</v>
      </c>
      <c r="L29" s="187">
        <v>7.7</v>
      </c>
      <c r="M29" s="222">
        <v>23.7</v>
      </c>
      <c r="N29" s="130">
        <v>16689</v>
      </c>
      <c r="O29" s="187">
        <v>10.4</v>
      </c>
      <c r="P29" s="222">
        <v>31.7</v>
      </c>
      <c r="Q29" s="130">
        <v>2286</v>
      </c>
      <c r="R29" s="187">
        <v>1.4</v>
      </c>
      <c r="S29" s="187">
        <v>4.3</v>
      </c>
    </row>
    <row r="30" spans="1:19">
      <c r="A30" s="305" t="s">
        <v>371</v>
      </c>
      <c r="B30" s="130">
        <v>63053</v>
      </c>
      <c r="C30" s="187">
        <v>18.399999999999999</v>
      </c>
      <c r="D30" s="240">
        <v>35.6</v>
      </c>
      <c r="E30" s="130">
        <v>13903</v>
      </c>
      <c r="F30" s="187">
        <v>7.8</v>
      </c>
      <c r="G30" s="222">
        <v>22</v>
      </c>
      <c r="H30" s="130">
        <v>22120</v>
      </c>
      <c r="I30" s="187">
        <v>12.5</v>
      </c>
      <c r="J30" s="222">
        <v>35.1</v>
      </c>
      <c r="K30" s="130">
        <v>17441</v>
      </c>
      <c r="L30" s="187">
        <v>9.8000000000000007</v>
      </c>
      <c r="M30" s="222">
        <v>27.7</v>
      </c>
      <c r="N30" s="130">
        <v>22481</v>
      </c>
      <c r="O30" s="187">
        <v>12.7</v>
      </c>
      <c r="P30" s="222">
        <v>35.700000000000003</v>
      </c>
      <c r="Q30" s="130">
        <v>2661</v>
      </c>
      <c r="R30" s="187">
        <v>1.5</v>
      </c>
      <c r="S30" s="187">
        <v>4.2</v>
      </c>
    </row>
    <row r="31" spans="1:19">
      <c r="A31" s="305" t="s">
        <v>372</v>
      </c>
      <c r="B31" s="130">
        <v>66817</v>
      </c>
      <c r="C31" s="187">
        <v>22.2</v>
      </c>
      <c r="D31" s="240">
        <v>38.5</v>
      </c>
      <c r="E31" s="130">
        <v>11439</v>
      </c>
      <c r="F31" s="187">
        <v>6.6</v>
      </c>
      <c r="G31" s="222">
        <v>17.100000000000001</v>
      </c>
      <c r="H31" s="130">
        <v>23962</v>
      </c>
      <c r="I31" s="187">
        <v>13.8</v>
      </c>
      <c r="J31" s="222">
        <v>35.9</v>
      </c>
      <c r="K31" s="130">
        <v>19951</v>
      </c>
      <c r="L31" s="187">
        <v>11.5</v>
      </c>
      <c r="M31" s="222">
        <v>29.9</v>
      </c>
      <c r="N31" s="130">
        <v>26065</v>
      </c>
      <c r="O31" s="187">
        <v>15</v>
      </c>
      <c r="P31" s="222">
        <v>39</v>
      </c>
      <c r="Q31" s="130">
        <v>2619</v>
      </c>
      <c r="R31" s="187">
        <v>1.5</v>
      </c>
      <c r="S31" s="187">
        <v>3.9</v>
      </c>
    </row>
    <row r="32" spans="1:19">
      <c r="A32" s="305" t="s">
        <v>373</v>
      </c>
      <c r="B32" s="130">
        <v>71249</v>
      </c>
      <c r="C32" s="187">
        <v>26.3</v>
      </c>
      <c r="D32" s="240">
        <v>41.7</v>
      </c>
      <c r="E32" s="130">
        <v>10497</v>
      </c>
      <c r="F32" s="187">
        <v>6.1</v>
      </c>
      <c r="G32" s="222">
        <v>14.7</v>
      </c>
      <c r="H32" s="130">
        <v>26394</v>
      </c>
      <c r="I32" s="187">
        <v>15.4</v>
      </c>
      <c r="J32" s="222">
        <v>37</v>
      </c>
      <c r="K32" s="130">
        <v>21204</v>
      </c>
      <c r="L32" s="187">
        <v>12.4</v>
      </c>
      <c r="M32" s="222">
        <v>29.8</v>
      </c>
      <c r="N32" s="130">
        <v>29948</v>
      </c>
      <c r="O32" s="187">
        <v>17.5</v>
      </c>
      <c r="P32" s="222">
        <v>42</v>
      </c>
      <c r="Q32" s="130">
        <v>2386</v>
      </c>
      <c r="R32" s="187">
        <v>1.4</v>
      </c>
      <c r="S32" s="187">
        <v>3.3</v>
      </c>
    </row>
    <row r="33" spans="1:19">
      <c r="A33" s="305" t="s">
        <v>374</v>
      </c>
      <c r="B33" s="130">
        <v>72093</v>
      </c>
      <c r="C33" s="187">
        <v>28.9</v>
      </c>
      <c r="D33" s="240">
        <v>43.3</v>
      </c>
      <c r="E33" s="130">
        <v>9552</v>
      </c>
      <c r="F33" s="187">
        <v>5.7</v>
      </c>
      <c r="G33" s="222">
        <v>13.2</v>
      </c>
      <c r="H33" s="130">
        <v>28412</v>
      </c>
      <c r="I33" s="187">
        <v>17</v>
      </c>
      <c r="J33" s="222">
        <v>39.4</v>
      </c>
      <c r="K33" s="130">
        <v>20219</v>
      </c>
      <c r="L33" s="187">
        <v>12.1</v>
      </c>
      <c r="M33" s="222">
        <v>28</v>
      </c>
      <c r="N33" s="130">
        <v>31585</v>
      </c>
      <c r="O33" s="187">
        <v>19</v>
      </c>
      <c r="P33" s="222">
        <v>43.8</v>
      </c>
      <c r="Q33" s="130">
        <v>2223</v>
      </c>
      <c r="R33" s="187">
        <v>1.3</v>
      </c>
      <c r="S33" s="187">
        <v>3.1</v>
      </c>
    </row>
    <row r="34" spans="1:19">
      <c r="A34" s="305" t="s">
        <v>375</v>
      </c>
      <c r="B34" s="130">
        <v>72713</v>
      </c>
      <c r="C34" s="187">
        <v>30.2</v>
      </c>
      <c r="D34" s="240">
        <v>43.6</v>
      </c>
      <c r="E34" s="130">
        <v>9281</v>
      </c>
      <c r="F34" s="187">
        <v>5.6</v>
      </c>
      <c r="G34" s="222">
        <v>12.8</v>
      </c>
      <c r="H34" s="130">
        <v>30920</v>
      </c>
      <c r="I34" s="187">
        <v>18.600000000000001</v>
      </c>
      <c r="J34" s="222">
        <v>42.5</v>
      </c>
      <c r="K34" s="130">
        <v>18913</v>
      </c>
      <c r="L34" s="187">
        <v>11.4</v>
      </c>
      <c r="M34" s="222">
        <v>26</v>
      </c>
      <c r="N34" s="130">
        <v>31874</v>
      </c>
      <c r="O34" s="187">
        <v>19.100000000000001</v>
      </c>
      <c r="P34" s="222">
        <v>43.8</v>
      </c>
      <c r="Q34" s="130">
        <v>2120</v>
      </c>
      <c r="R34" s="187">
        <v>1.3</v>
      </c>
      <c r="S34" s="187">
        <v>2.9</v>
      </c>
    </row>
    <row r="35" spans="1:19">
      <c r="A35" s="305" t="s">
        <v>376</v>
      </c>
      <c r="B35" s="130">
        <v>47039</v>
      </c>
      <c r="C35" s="187">
        <v>29.8</v>
      </c>
      <c r="D35" s="240">
        <v>42.1</v>
      </c>
      <c r="E35" s="130">
        <v>6426</v>
      </c>
      <c r="F35" s="187">
        <v>5.7</v>
      </c>
      <c r="G35" s="222">
        <v>13.7</v>
      </c>
      <c r="H35" s="130">
        <v>21438</v>
      </c>
      <c r="I35" s="187">
        <v>19.2</v>
      </c>
      <c r="J35" s="222">
        <v>45.6</v>
      </c>
      <c r="K35" s="130">
        <v>11123</v>
      </c>
      <c r="L35" s="187">
        <v>9.9</v>
      </c>
      <c r="M35" s="222">
        <v>23.6</v>
      </c>
      <c r="N35" s="130">
        <v>19931</v>
      </c>
      <c r="O35" s="187">
        <v>17.8</v>
      </c>
      <c r="P35" s="222">
        <v>42.4</v>
      </c>
      <c r="Q35" s="130">
        <v>1288</v>
      </c>
      <c r="R35" s="187">
        <v>1.2</v>
      </c>
      <c r="S35" s="187">
        <v>2.7</v>
      </c>
    </row>
    <row r="36" spans="1:19">
      <c r="A36" s="305" t="s">
        <v>377</v>
      </c>
      <c r="B36" s="130">
        <v>20009</v>
      </c>
      <c r="C36" s="187">
        <v>26.3</v>
      </c>
      <c r="D36" s="240">
        <v>40.799999999999997</v>
      </c>
      <c r="E36" s="130">
        <v>2993</v>
      </c>
      <c r="F36" s="187">
        <v>6.1</v>
      </c>
      <c r="G36" s="222">
        <v>15</v>
      </c>
      <c r="H36" s="130">
        <v>9836</v>
      </c>
      <c r="I36" s="187">
        <v>20.100000000000001</v>
      </c>
      <c r="J36" s="222">
        <v>49.2</v>
      </c>
      <c r="K36" s="130">
        <v>4326</v>
      </c>
      <c r="L36" s="187">
        <v>8.8000000000000007</v>
      </c>
      <c r="M36" s="222">
        <v>21.6</v>
      </c>
      <c r="N36" s="130">
        <v>7930</v>
      </c>
      <c r="O36" s="187">
        <v>16.2</v>
      </c>
      <c r="P36" s="222">
        <v>39.6</v>
      </c>
      <c r="Q36" s="130">
        <v>506</v>
      </c>
      <c r="R36" s="187">
        <v>1</v>
      </c>
      <c r="S36" s="187">
        <v>2.5</v>
      </c>
    </row>
    <row r="37" spans="1:19">
      <c r="A37" s="305" t="s">
        <v>378</v>
      </c>
      <c r="B37" s="130">
        <v>6570</v>
      </c>
      <c r="C37" s="187">
        <v>20</v>
      </c>
      <c r="D37" s="240">
        <v>39</v>
      </c>
      <c r="E37" s="130">
        <v>1055</v>
      </c>
      <c r="F37" s="187">
        <v>6.3</v>
      </c>
      <c r="G37" s="222">
        <v>16.100000000000001</v>
      </c>
      <c r="H37" s="130">
        <v>3289</v>
      </c>
      <c r="I37" s="187">
        <v>19.5</v>
      </c>
      <c r="J37" s="222">
        <v>50.1</v>
      </c>
      <c r="K37" s="130">
        <v>1291</v>
      </c>
      <c r="L37" s="187">
        <v>7.7</v>
      </c>
      <c r="M37" s="222">
        <v>19.600000000000001</v>
      </c>
      <c r="N37" s="130">
        <v>2532</v>
      </c>
      <c r="O37" s="187">
        <v>15</v>
      </c>
      <c r="P37" s="222">
        <v>38.5</v>
      </c>
      <c r="Q37" s="130">
        <v>152</v>
      </c>
      <c r="R37" s="187">
        <v>0.9</v>
      </c>
      <c r="S37" s="187">
        <v>2.2999999999999998</v>
      </c>
    </row>
    <row r="38" spans="1:19">
      <c r="A38" s="305" t="s">
        <v>285</v>
      </c>
      <c r="B38" s="130">
        <v>638251</v>
      </c>
      <c r="C38" s="187">
        <v>16.600000000000001</v>
      </c>
      <c r="D38" s="240">
        <v>34.6</v>
      </c>
      <c r="E38" s="130">
        <v>161233</v>
      </c>
      <c r="F38" s="187">
        <v>8.6999999999999993</v>
      </c>
      <c r="G38" s="222">
        <v>25.3</v>
      </c>
      <c r="H38" s="130">
        <v>237228</v>
      </c>
      <c r="I38" s="187">
        <v>12.8</v>
      </c>
      <c r="J38" s="222">
        <v>37.200000000000003</v>
      </c>
      <c r="K38" s="130">
        <v>154635</v>
      </c>
      <c r="L38" s="187">
        <v>8.4</v>
      </c>
      <c r="M38" s="222">
        <v>24.2</v>
      </c>
      <c r="N38" s="130">
        <v>225418</v>
      </c>
      <c r="O38" s="187">
        <v>12.2</v>
      </c>
      <c r="P38" s="222">
        <v>35.299999999999997</v>
      </c>
      <c r="Q38" s="130">
        <v>22535</v>
      </c>
      <c r="R38" s="187">
        <v>1.2</v>
      </c>
      <c r="S38" s="187">
        <v>3.5</v>
      </c>
    </row>
    <row r="39" spans="1:19">
      <c r="A39" s="31" t="s">
        <v>379</v>
      </c>
      <c r="B39" s="2"/>
      <c r="C39" s="187"/>
      <c r="D39" s="2"/>
      <c r="E39" s="2"/>
      <c r="F39" s="2"/>
      <c r="G39" s="2"/>
      <c r="H39" s="2"/>
      <c r="I39" s="2"/>
      <c r="J39" s="2"/>
      <c r="K39" s="2"/>
      <c r="L39" s="2"/>
      <c r="M39" s="2"/>
      <c r="N39" s="2"/>
      <c r="O39" s="2"/>
      <c r="P39" s="2"/>
      <c r="Q39" s="2"/>
      <c r="R39" s="2"/>
      <c r="S39" s="2"/>
    </row>
    <row r="40" spans="1:19" ht="17.25">
      <c r="A40" s="49" t="s">
        <v>805</v>
      </c>
    </row>
    <row r="41" spans="1:19" ht="17.25">
      <c r="A41" s="117" t="s">
        <v>806</v>
      </c>
    </row>
    <row r="42" spans="1:19" ht="90">
      <c r="A42" s="250" t="s">
        <v>385</v>
      </c>
      <c r="B42" s="293" t="s">
        <v>783</v>
      </c>
      <c r="C42" s="293" t="s">
        <v>784</v>
      </c>
      <c r="D42" s="293" t="s">
        <v>785</v>
      </c>
      <c r="E42" s="293" t="s">
        <v>786</v>
      </c>
      <c r="F42" s="293" t="s">
        <v>787</v>
      </c>
      <c r="G42" s="293" t="s">
        <v>788</v>
      </c>
      <c r="H42" s="293" t="s">
        <v>789</v>
      </c>
      <c r="I42" s="293" t="s">
        <v>790</v>
      </c>
      <c r="J42" s="293" t="s">
        <v>791</v>
      </c>
      <c r="K42" s="293" t="s">
        <v>792</v>
      </c>
      <c r="L42" s="293" t="s">
        <v>793</v>
      </c>
      <c r="M42" s="293" t="s">
        <v>794</v>
      </c>
      <c r="N42" s="293" t="s">
        <v>795</v>
      </c>
      <c r="O42" s="293" t="s">
        <v>796</v>
      </c>
      <c r="P42" s="293" t="s">
        <v>797</v>
      </c>
      <c r="Q42" s="293" t="s">
        <v>798</v>
      </c>
      <c r="R42" s="293" t="s">
        <v>799</v>
      </c>
      <c r="S42" s="293" t="s">
        <v>800</v>
      </c>
    </row>
    <row r="43" spans="1:19">
      <c r="A43" s="305" t="s">
        <v>380</v>
      </c>
      <c r="B43" s="130">
        <v>24345</v>
      </c>
      <c r="C43" s="187">
        <v>6.7</v>
      </c>
      <c r="D43" s="240">
        <v>18.600000000000001</v>
      </c>
      <c r="E43" s="130">
        <v>15301</v>
      </c>
      <c r="F43" s="187">
        <v>11.7</v>
      </c>
      <c r="G43" s="238">
        <v>62.9</v>
      </c>
      <c r="H43" s="130">
        <v>5458</v>
      </c>
      <c r="I43" s="187">
        <v>4.2</v>
      </c>
      <c r="J43" s="238">
        <v>22.4</v>
      </c>
      <c r="K43" s="130">
        <v>3287</v>
      </c>
      <c r="L43" s="187">
        <v>2.5</v>
      </c>
      <c r="M43" s="238">
        <v>13.5</v>
      </c>
      <c r="N43" s="130">
        <v>3729</v>
      </c>
      <c r="O43" s="187">
        <v>2.9</v>
      </c>
      <c r="P43" s="238">
        <v>15.3</v>
      </c>
      <c r="Q43" s="130">
        <v>849</v>
      </c>
      <c r="R43" s="187">
        <v>0.6</v>
      </c>
      <c r="S43" s="241">
        <v>3.5</v>
      </c>
    </row>
    <row r="44" spans="1:19">
      <c r="A44" s="305" t="s">
        <v>366</v>
      </c>
      <c r="B44" s="130">
        <v>35090</v>
      </c>
      <c r="C44" s="187">
        <v>9.3000000000000007</v>
      </c>
      <c r="D44" s="240">
        <v>22.2</v>
      </c>
      <c r="E44" s="130">
        <v>20171</v>
      </c>
      <c r="F44" s="187">
        <v>12.8</v>
      </c>
      <c r="G44" s="222">
        <v>57.5</v>
      </c>
      <c r="H44" s="130">
        <v>9583</v>
      </c>
      <c r="I44" s="187">
        <v>6.1</v>
      </c>
      <c r="J44" s="222">
        <v>27.3</v>
      </c>
      <c r="K44" s="130">
        <v>5139</v>
      </c>
      <c r="L44" s="187">
        <v>3.3</v>
      </c>
      <c r="M44" s="222">
        <v>14.6</v>
      </c>
      <c r="N44" s="130">
        <v>6196</v>
      </c>
      <c r="O44" s="187">
        <v>3.9</v>
      </c>
      <c r="P44" s="222">
        <v>17.7</v>
      </c>
      <c r="Q44" s="130">
        <v>1359</v>
      </c>
      <c r="R44" s="187">
        <v>0.9</v>
      </c>
      <c r="S44" s="187">
        <v>3.9</v>
      </c>
    </row>
    <row r="45" spans="1:19">
      <c r="A45" s="305" t="s">
        <v>367</v>
      </c>
      <c r="B45" s="130">
        <v>39343</v>
      </c>
      <c r="C45" s="187">
        <v>11.1</v>
      </c>
      <c r="D45" s="240">
        <v>25.2</v>
      </c>
      <c r="E45" s="130">
        <v>19627</v>
      </c>
      <c r="F45" s="187">
        <v>12.6</v>
      </c>
      <c r="G45" s="222">
        <v>49.9</v>
      </c>
      <c r="H45" s="130">
        <v>12371</v>
      </c>
      <c r="I45" s="187">
        <v>7.9</v>
      </c>
      <c r="J45" s="222">
        <v>31.4</v>
      </c>
      <c r="K45" s="130">
        <v>6129</v>
      </c>
      <c r="L45" s="187">
        <v>3.9</v>
      </c>
      <c r="M45" s="222">
        <v>15.6</v>
      </c>
      <c r="N45" s="130">
        <v>8414</v>
      </c>
      <c r="O45" s="187">
        <v>5.4</v>
      </c>
      <c r="P45" s="222">
        <v>21.4</v>
      </c>
      <c r="Q45" s="130">
        <v>1651</v>
      </c>
      <c r="R45" s="187">
        <v>1.1000000000000001</v>
      </c>
      <c r="S45" s="187">
        <v>4.2</v>
      </c>
    </row>
    <row r="46" spans="1:19">
      <c r="A46" s="305" t="s">
        <v>368</v>
      </c>
      <c r="B46" s="130">
        <v>42045</v>
      </c>
      <c r="C46" s="187">
        <v>13.1</v>
      </c>
      <c r="D46" s="240">
        <v>28</v>
      </c>
      <c r="E46" s="130">
        <v>17041</v>
      </c>
      <c r="F46" s="187">
        <v>11.3</v>
      </c>
      <c r="G46" s="222">
        <v>40.5</v>
      </c>
      <c r="H46" s="130">
        <v>14405</v>
      </c>
      <c r="I46" s="187">
        <v>9.6</v>
      </c>
      <c r="J46" s="222">
        <v>34.299999999999997</v>
      </c>
      <c r="K46" s="130">
        <v>7450</v>
      </c>
      <c r="L46" s="187">
        <v>5</v>
      </c>
      <c r="M46" s="222">
        <v>17.7</v>
      </c>
      <c r="N46" s="130">
        <v>10690</v>
      </c>
      <c r="O46" s="187">
        <v>7.1</v>
      </c>
      <c r="P46" s="222">
        <v>25.4</v>
      </c>
      <c r="Q46" s="130">
        <v>1885</v>
      </c>
      <c r="R46" s="187">
        <v>1.3</v>
      </c>
      <c r="S46" s="187">
        <v>4.5</v>
      </c>
    </row>
    <row r="47" spans="1:19">
      <c r="A47" s="305" t="s">
        <v>369</v>
      </c>
      <c r="B47" s="130">
        <v>48389</v>
      </c>
      <c r="C47" s="187">
        <v>15.4</v>
      </c>
      <c r="D47" s="240">
        <v>30.3</v>
      </c>
      <c r="E47" s="130">
        <v>15319</v>
      </c>
      <c r="F47" s="187">
        <v>9.6</v>
      </c>
      <c r="G47" s="222">
        <v>31.7</v>
      </c>
      <c r="H47" s="130">
        <v>17261</v>
      </c>
      <c r="I47" s="187">
        <v>10.8</v>
      </c>
      <c r="J47" s="222">
        <v>35.700000000000003</v>
      </c>
      <c r="K47" s="130">
        <v>9763</v>
      </c>
      <c r="L47" s="187">
        <v>6.1</v>
      </c>
      <c r="M47" s="222">
        <v>20.2</v>
      </c>
      <c r="N47" s="130">
        <v>14581</v>
      </c>
      <c r="O47" s="187">
        <v>9.1</v>
      </c>
      <c r="P47" s="222">
        <v>30.1</v>
      </c>
      <c r="Q47" s="130">
        <v>2343</v>
      </c>
      <c r="R47" s="187">
        <v>1.5</v>
      </c>
      <c r="S47" s="187">
        <v>4.8</v>
      </c>
    </row>
    <row r="48" spans="1:19">
      <c r="A48" s="305" t="s">
        <v>370</v>
      </c>
      <c r="B48" s="130">
        <v>57547</v>
      </c>
      <c r="C48" s="187">
        <v>17.5</v>
      </c>
      <c r="D48" s="240">
        <v>31.4</v>
      </c>
      <c r="E48" s="130">
        <v>14188</v>
      </c>
      <c r="F48" s="187">
        <v>7.7</v>
      </c>
      <c r="G48" s="222">
        <v>24.7</v>
      </c>
      <c r="H48" s="130">
        <v>19786</v>
      </c>
      <c r="I48" s="187">
        <v>10.8</v>
      </c>
      <c r="J48" s="222">
        <v>34.4</v>
      </c>
      <c r="K48" s="130">
        <v>13745</v>
      </c>
      <c r="L48" s="187">
        <v>7.5</v>
      </c>
      <c r="M48" s="222">
        <v>23.9</v>
      </c>
      <c r="N48" s="130">
        <v>19423</v>
      </c>
      <c r="O48" s="187">
        <v>10.6</v>
      </c>
      <c r="P48" s="222">
        <v>33.799999999999997</v>
      </c>
      <c r="Q48" s="130">
        <v>3191</v>
      </c>
      <c r="R48" s="187">
        <v>1.7</v>
      </c>
      <c r="S48" s="187">
        <v>5.5</v>
      </c>
    </row>
    <row r="49" spans="1:19">
      <c r="A49" s="305" t="s">
        <v>371</v>
      </c>
      <c r="B49" s="130">
        <v>65846</v>
      </c>
      <c r="C49" s="187">
        <v>19.7</v>
      </c>
      <c r="D49" s="240">
        <v>33.1</v>
      </c>
      <c r="E49" s="130">
        <v>11926</v>
      </c>
      <c r="F49" s="187">
        <v>6</v>
      </c>
      <c r="G49" s="222">
        <v>18.100000000000001</v>
      </c>
      <c r="H49" s="130">
        <v>21553</v>
      </c>
      <c r="I49" s="187">
        <v>10.8</v>
      </c>
      <c r="J49" s="222">
        <v>32.700000000000003</v>
      </c>
      <c r="K49" s="130">
        <v>18093</v>
      </c>
      <c r="L49" s="187">
        <v>9.1</v>
      </c>
      <c r="M49" s="222">
        <v>27.5</v>
      </c>
      <c r="N49" s="130">
        <v>24713</v>
      </c>
      <c r="O49" s="187">
        <v>12.4</v>
      </c>
      <c r="P49" s="222">
        <v>37.5</v>
      </c>
      <c r="Q49" s="130">
        <v>3790</v>
      </c>
      <c r="R49" s="187">
        <v>1.9</v>
      </c>
      <c r="S49" s="187">
        <v>5.8</v>
      </c>
    </row>
    <row r="50" spans="1:19">
      <c r="A50" s="305" t="s">
        <v>372</v>
      </c>
      <c r="B50" s="130">
        <v>68871</v>
      </c>
      <c r="C50" s="187">
        <v>23.2</v>
      </c>
      <c r="D50" s="240">
        <v>35.299999999999997</v>
      </c>
      <c r="E50" s="130">
        <v>9281</v>
      </c>
      <c r="F50" s="187">
        <v>4.8</v>
      </c>
      <c r="G50" s="222">
        <v>13.5</v>
      </c>
      <c r="H50" s="130">
        <v>21819</v>
      </c>
      <c r="I50" s="187">
        <v>11.2</v>
      </c>
      <c r="J50" s="222">
        <v>31.7</v>
      </c>
      <c r="K50" s="130">
        <v>20518</v>
      </c>
      <c r="L50" s="187">
        <v>10.5</v>
      </c>
      <c r="M50" s="222">
        <v>29.8</v>
      </c>
      <c r="N50" s="130">
        <v>28425</v>
      </c>
      <c r="O50" s="187">
        <v>14.6</v>
      </c>
      <c r="P50" s="222">
        <v>41.3</v>
      </c>
      <c r="Q50" s="130">
        <v>3710</v>
      </c>
      <c r="R50" s="187">
        <v>1.9</v>
      </c>
      <c r="S50" s="187">
        <v>5.4</v>
      </c>
    </row>
    <row r="51" spans="1:19">
      <c r="A51" s="305" t="s">
        <v>373</v>
      </c>
      <c r="B51" s="130">
        <v>72756</v>
      </c>
      <c r="C51" s="187">
        <v>26.5</v>
      </c>
      <c r="D51" s="240">
        <v>37.6</v>
      </c>
      <c r="E51" s="130">
        <v>7641</v>
      </c>
      <c r="F51" s="187">
        <v>4</v>
      </c>
      <c r="G51" s="222">
        <v>10.5</v>
      </c>
      <c r="H51" s="130">
        <v>23324</v>
      </c>
      <c r="I51" s="187">
        <v>12.1</v>
      </c>
      <c r="J51" s="222">
        <v>32.1</v>
      </c>
      <c r="K51" s="130">
        <v>21997</v>
      </c>
      <c r="L51" s="187">
        <v>11.4</v>
      </c>
      <c r="M51" s="222">
        <v>30.2</v>
      </c>
      <c r="N51" s="130">
        <v>32156</v>
      </c>
      <c r="O51" s="187">
        <v>16.600000000000001</v>
      </c>
      <c r="P51" s="222">
        <v>44.2</v>
      </c>
      <c r="Q51" s="130">
        <v>3517</v>
      </c>
      <c r="R51" s="187">
        <v>1.8</v>
      </c>
      <c r="S51" s="187">
        <v>4.8</v>
      </c>
    </row>
    <row r="52" spans="1:19">
      <c r="A52" s="305" t="s">
        <v>374</v>
      </c>
      <c r="B52" s="130">
        <v>73948</v>
      </c>
      <c r="C52" s="187">
        <v>28.2</v>
      </c>
      <c r="D52" s="240">
        <v>38.799999999999997</v>
      </c>
      <c r="E52" s="130">
        <v>6601</v>
      </c>
      <c r="F52" s="187">
        <v>3.5</v>
      </c>
      <c r="G52" s="222">
        <v>8.9</v>
      </c>
      <c r="H52" s="130">
        <v>24624</v>
      </c>
      <c r="I52" s="187">
        <v>12.9</v>
      </c>
      <c r="J52" s="222">
        <v>33.299999999999997</v>
      </c>
      <c r="K52" s="130">
        <v>21423</v>
      </c>
      <c r="L52" s="187">
        <v>11.2</v>
      </c>
      <c r="M52" s="222">
        <v>29</v>
      </c>
      <c r="N52" s="130">
        <v>34329</v>
      </c>
      <c r="O52" s="187">
        <v>18</v>
      </c>
      <c r="P52" s="222">
        <v>46.4</v>
      </c>
      <c r="Q52" s="130">
        <v>3204</v>
      </c>
      <c r="R52" s="187">
        <v>1.7</v>
      </c>
      <c r="S52" s="187">
        <v>4.3</v>
      </c>
    </row>
    <row r="53" spans="1:19">
      <c r="A53" s="305" t="s">
        <v>375</v>
      </c>
      <c r="B53" s="130">
        <v>75204</v>
      </c>
      <c r="C53" s="187">
        <v>28.6</v>
      </c>
      <c r="D53" s="240">
        <v>39</v>
      </c>
      <c r="E53" s="130">
        <v>6092</v>
      </c>
      <c r="F53" s="187">
        <v>3.2</v>
      </c>
      <c r="G53" s="222">
        <v>8.1</v>
      </c>
      <c r="H53" s="130">
        <v>27110</v>
      </c>
      <c r="I53" s="187">
        <v>14.1</v>
      </c>
      <c r="J53" s="222">
        <v>36</v>
      </c>
      <c r="K53" s="130">
        <v>20428</v>
      </c>
      <c r="L53" s="187">
        <v>10.6</v>
      </c>
      <c r="M53" s="222">
        <v>27.2</v>
      </c>
      <c r="N53" s="130">
        <v>35086</v>
      </c>
      <c r="O53" s="187">
        <v>18.2</v>
      </c>
      <c r="P53" s="222">
        <v>46.7</v>
      </c>
      <c r="Q53" s="130">
        <v>3031</v>
      </c>
      <c r="R53" s="187">
        <v>1.6</v>
      </c>
      <c r="S53" s="187">
        <v>4</v>
      </c>
    </row>
    <row r="54" spans="1:19">
      <c r="A54" s="305" t="s">
        <v>376</v>
      </c>
      <c r="B54" s="130">
        <v>50488</v>
      </c>
      <c r="C54" s="187">
        <v>27.4</v>
      </c>
      <c r="D54" s="240">
        <v>38.1</v>
      </c>
      <c r="E54" s="130">
        <v>4577</v>
      </c>
      <c r="F54" s="187">
        <v>3.5</v>
      </c>
      <c r="G54" s="222">
        <v>9.1</v>
      </c>
      <c r="H54" s="130">
        <v>19906</v>
      </c>
      <c r="I54" s="187">
        <v>15</v>
      </c>
      <c r="J54" s="222">
        <v>39.4</v>
      </c>
      <c r="K54" s="130">
        <v>12627</v>
      </c>
      <c r="L54" s="187">
        <v>9.5</v>
      </c>
      <c r="M54" s="222">
        <v>25</v>
      </c>
      <c r="N54" s="130">
        <v>22846</v>
      </c>
      <c r="O54" s="187">
        <v>17.2</v>
      </c>
      <c r="P54" s="222">
        <v>45.3</v>
      </c>
      <c r="Q54" s="130">
        <v>1796</v>
      </c>
      <c r="R54" s="187">
        <v>1.4</v>
      </c>
      <c r="S54" s="187">
        <v>3.6</v>
      </c>
    </row>
    <row r="55" spans="1:19">
      <c r="A55" s="305" t="s">
        <v>377</v>
      </c>
      <c r="B55" s="130">
        <v>24862</v>
      </c>
      <c r="C55" s="187">
        <v>23</v>
      </c>
      <c r="D55" s="240">
        <v>37.299999999999997</v>
      </c>
      <c r="E55" s="130">
        <v>2577</v>
      </c>
      <c r="F55" s="187">
        <v>3.9</v>
      </c>
      <c r="G55" s="222">
        <v>10.4</v>
      </c>
      <c r="H55" s="130">
        <v>10685</v>
      </c>
      <c r="I55" s="187">
        <v>16</v>
      </c>
      <c r="J55" s="222">
        <v>43</v>
      </c>
      <c r="K55" s="130">
        <v>5694</v>
      </c>
      <c r="L55" s="187">
        <v>8.5</v>
      </c>
      <c r="M55" s="222">
        <v>22.9</v>
      </c>
      <c r="N55" s="130">
        <v>10777</v>
      </c>
      <c r="O55" s="187">
        <v>16.2</v>
      </c>
      <c r="P55" s="222">
        <v>43.3</v>
      </c>
      <c r="Q55" s="130">
        <v>778</v>
      </c>
      <c r="R55" s="187">
        <v>1.2</v>
      </c>
      <c r="S55" s="187">
        <v>3.1</v>
      </c>
    </row>
    <row r="56" spans="1:19">
      <c r="A56" s="305" t="s">
        <v>378</v>
      </c>
      <c r="B56" s="130">
        <v>10374</v>
      </c>
      <c r="C56" s="187">
        <v>14.7</v>
      </c>
      <c r="D56" s="240">
        <v>34.9</v>
      </c>
      <c r="E56" s="130">
        <v>1234</v>
      </c>
      <c r="F56" s="187">
        <v>4.2</v>
      </c>
      <c r="G56" s="222">
        <v>11.9</v>
      </c>
      <c r="H56" s="130">
        <v>4656</v>
      </c>
      <c r="I56" s="187">
        <v>15.7</v>
      </c>
      <c r="J56" s="222">
        <v>44.9</v>
      </c>
      <c r="K56" s="130">
        <v>2252</v>
      </c>
      <c r="L56" s="187">
        <v>7.6</v>
      </c>
      <c r="M56" s="222">
        <v>21.7</v>
      </c>
      <c r="N56" s="130">
        <v>4179</v>
      </c>
      <c r="O56" s="187">
        <v>14.1</v>
      </c>
      <c r="P56" s="222">
        <v>40.299999999999997</v>
      </c>
      <c r="Q56" s="130">
        <v>297</v>
      </c>
      <c r="R56" s="187">
        <v>1</v>
      </c>
      <c r="S56" s="187">
        <v>2.9</v>
      </c>
    </row>
    <row r="57" spans="1:19">
      <c r="A57" s="305" t="s">
        <v>285</v>
      </c>
      <c r="B57" s="130">
        <v>689108</v>
      </c>
      <c r="C57" s="187">
        <v>17.899999999999999</v>
      </c>
      <c r="D57" s="240">
        <v>32.200000000000003</v>
      </c>
      <c r="E57" s="130">
        <v>151576</v>
      </c>
      <c r="F57" s="187">
        <v>7.1</v>
      </c>
      <c r="G57" s="222">
        <v>22</v>
      </c>
      <c r="H57" s="130">
        <v>232541</v>
      </c>
      <c r="I57" s="187">
        <v>10.9</v>
      </c>
      <c r="J57" s="222">
        <v>33.700000000000003</v>
      </c>
      <c r="K57" s="130">
        <v>168545</v>
      </c>
      <c r="L57" s="187">
        <v>7.9</v>
      </c>
      <c r="M57" s="222">
        <v>24.5</v>
      </c>
      <c r="N57" s="130">
        <v>255544</v>
      </c>
      <c r="O57" s="187">
        <v>12</v>
      </c>
      <c r="P57" s="222">
        <v>37.1</v>
      </c>
      <c r="Q57" s="130">
        <v>31401</v>
      </c>
      <c r="R57" s="187">
        <v>1.5</v>
      </c>
      <c r="S57" s="187">
        <v>4.5999999999999996</v>
      </c>
    </row>
    <row r="58" spans="1:19">
      <c r="A58" s="31" t="s">
        <v>379</v>
      </c>
      <c r="B58" s="2"/>
      <c r="C58" s="187"/>
      <c r="D58" s="2"/>
      <c r="E58" s="2"/>
      <c r="F58" s="2"/>
      <c r="G58" s="2"/>
      <c r="H58" s="2"/>
      <c r="I58" s="2"/>
      <c r="J58" s="2"/>
      <c r="K58" s="2"/>
      <c r="L58" s="2"/>
      <c r="M58" s="2"/>
      <c r="N58" s="2"/>
      <c r="O58" s="2"/>
      <c r="P58" s="2"/>
      <c r="Q58" s="2"/>
      <c r="R58" s="2"/>
      <c r="S58" s="2"/>
    </row>
  </sheetData>
  <pageMargins left="0.7" right="0.7" top="0.75" bottom="0.75" header="0.3" footer="0.3"/>
  <drawing r:id="rId1"/>
  <tableParts count="3">
    <tablePart r:id="rId2"/>
    <tablePart r:id="rId3"/>
    <tablePart r:id="rId4"/>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12DF4-A72D-4940-B2A6-E12682EE74E5}">
  <dimension ref="A1:S79"/>
  <sheetViews>
    <sheetView zoomScaleNormal="100" workbookViewId="0"/>
  </sheetViews>
  <sheetFormatPr defaultColWidth="9.33203125" defaultRowHeight="13.5"/>
  <cols>
    <col min="1" max="1" width="15.6640625" style="25" customWidth="1"/>
    <col min="2" max="2" width="17.6640625" style="25" customWidth="1"/>
    <col min="3" max="3" width="19.1640625" style="25" bestFit="1" customWidth="1"/>
    <col min="4" max="4" width="25.83203125" style="25" bestFit="1" customWidth="1"/>
    <col min="5" max="19" width="25.6640625" style="25" customWidth="1"/>
    <col min="20" max="16384" width="9.33203125" style="25"/>
  </cols>
  <sheetData>
    <row r="1" spans="1:19">
      <c r="A1" s="77" t="s">
        <v>807</v>
      </c>
    </row>
    <row r="2" spans="1:19" ht="17.25">
      <c r="A2" s="49" t="s">
        <v>808</v>
      </c>
    </row>
    <row r="3" spans="1:19" ht="17.25">
      <c r="A3" s="117" t="s">
        <v>809</v>
      </c>
    </row>
    <row r="4" spans="1:19" ht="78.95" customHeight="1">
      <c r="A4" s="248" t="s">
        <v>265</v>
      </c>
      <c r="B4" s="247" t="s">
        <v>783</v>
      </c>
      <c r="C4" s="247" t="s">
        <v>784</v>
      </c>
      <c r="D4" s="248" t="s">
        <v>785</v>
      </c>
      <c r="E4" s="247" t="s">
        <v>786</v>
      </c>
      <c r="F4" s="247" t="s">
        <v>787</v>
      </c>
      <c r="G4" s="248" t="s">
        <v>788</v>
      </c>
      <c r="H4" s="247" t="s">
        <v>789</v>
      </c>
      <c r="I4" s="247" t="s">
        <v>790</v>
      </c>
      <c r="J4" s="248" t="s">
        <v>791</v>
      </c>
      <c r="K4" s="247" t="s">
        <v>792</v>
      </c>
      <c r="L4" s="247" t="s">
        <v>793</v>
      </c>
      <c r="M4" s="248" t="s">
        <v>794</v>
      </c>
      <c r="N4" s="247" t="s">
        <v>795</v>
      </c>
      <c r="O4" s="247" t="s">
        <v>796</v>
      </c>
      <c r="P4" s="248" t="s">
        <v>797</v>
      </c>
      <c r="Q4" s="247" t="s">
        <v>798</v>
      </c>
      <c r="R4" s="247" t="s">
        <v>799</v>
      </c>
      <c r="S4" s="248" t="s">
        <v>800</v>
      </c>
    </row>
    <row r="5" spans="1:19">
      <c r="A5" s="101" t="s">
        <v>423</v>
      </c>
      <c r="B5" s="25">
        <v>281800</v>
      </c>
      <c r="C5" s="154">
        <v>18.600000000000001</v>
      </c>
      <c r="D5" s="175">
        <v>31.6</v>
      </c>
      <c r="E5" s="25">
        <v>70703</v>
      </c>
      <c r="F5" s="154">
        <v>7.4</v>
      </c>
      <c r="G5" s="175">
        <v>26.7</v>
      </c>
      <c r="H5" s="25">
        <v>95075</v>
      </c>
      <c r="I5" s="154">
        <v>10.8</v>
      </c>
      <c r="J5" s="175">
        <v>33.4</v>
      </c>
      <c r="K5" s="25">
        <v>65234</v>
      </c>
      <c r="L5" s="154">
        <v>7.5</v>
      </c>
      <c r="M5" s="175">
        <v>22.7</v>
      </c>
      <c r="N5" s="25">
        <v>97549</v>
      </c>
      <c r="O5" s="154">
        <v>11.3</v>
      </c>
      <c r="P5" s="175">
        <v>33.799999999999997</v>
      </c>
      <c r="Q5" s="25">
        <v>17399</v>
      </c>
      <c r="R5" s="154">
        <v>1.9</v>
      </c>
      <c r="S5" s="154">
        <v>6.1</v>
      </c>
    </row>
    <row r="6" spans="1:19">
      <c r="A6" s="101" t="s">
        <v>424</v>
      </c>
      <c r="B6" s="25">
        <v>47976</v>
      </c>
      <c r="C6" s="154">
        <v>19.3</v>
      </c>
      <c r="D6" s="175">
        <v>32.6</v>
      </c>
      <c r="E6" s="25">
        <v>11030</v>
      </c>
      <c r="F6" s="154">
        <v>7.2</v>
      </c>
      <c r="G6" s="175">
        <v>26</v>
      </c>
      <c r="H6" s="25">
        <v>15337</v>
      </c>
      <c r="I6" s="154">
        <v>10.5</v>
      </c>
      <c r="J6" s="175">
        <v>31.2</v>
      </c>
      <c r="K6" s="25">
        <v>12221</v>
      </c>
      <c r="L6" s="154">
        <v>8.4</v>
      </c>
      <c r="M6" s="175">
        <v>24.5</v>
      </c>
      <c r="N6" s="25">
        <v>18019</v>
      </c>
      <c r="O6" s="154">
        <v>12.4</v>
      </c>
      <c r="P6" s="175">
        <v>35.9</v>
      </c>
      <c r="Q6" s="25">
        <v>2577</v>
      </c>
      <c r="R6" s="154">
        <v>1.7</v>
      </c>
      <c r="S6" s="154">
        <v>5.4</v>
      </c>
    </row>
    <row r="7" spans="1:19">
      <c r="A7" s="101" t="s">
        <v>425</v>
      </c>
      <c r="B7" s="25">
        <v>37586</v>
      </c>
      <c r="C7" s="154">
        <v>18.3</v>
      </c>
      <c r="D7" s="175">
        <v>31.8</v>
      </c>
      <c r="E7" s="25">
        <v>8239</v>
      </c>
      <c r="F7" s="154">
        <v>7.5</v>
      </c>
      <c r="G7" s="175">
        <v>27</v>
      </c>
      <c r="H7" s="25">
        <v>12773</v>
      </c>
      <c r="I7" s="154">
        <v>10.7</v>
      </c>
      <c r="J7" s="175">
        <v>32.700000000000003</v>
      </c>
      <c r="K7" s="25">
        <v>7911</v>
      </c>
      <c r="L7" s="154">
        <v>6.5</v>
      </c>
      <c r="M7" s="175">
        <v>19.5</v>
      </c>
      <c r="N7" s="25">
        <v>15611</v>
      </c>
      <c r="O7" s="154">
        <v>12.9</v>
      </c>
      <c r="P7" s="175">
        <v>38.799999999999997</v>
      </c>
      <c r="Q7" s="25">
        <v>1242</v>
      </c>
      <c r="R7" s="154">
        <v>1.1000000000000001</v>
      </c>
      <c r="S7" s="154">
        <v>3.4</v>
      </c>
    </row>
    <row r="8" spans="1:19">
      <c r="A8" s="101" t="s">
        <v>426</v>
      </c>
      <c r="B8" s="25">
        <v>56923</v>
      </c>
      <c r="C8" s="154">
        <v>18.5</v>
      </c>
      <c r="D8" s="175">
        <v>33.799999999999997</v>
      </c>
      <c r="E8" s="25">
        <v>13082</v>
      </c>
      <c r="F8" s="154">
        <v>8</v>
      </c>
      <c r="G8" s="175">
        <v>27.1</v>
      </c>
      <c r="H8" s="25">
        <v>19116</v>
      </c>
      <c r="I8" s="154">
        <v>11.3</v>
      </c>
      <c r="J8" s="175">
        <v>32.700000000000003</v>
      </c>
      <c r="K8" s="25">
        <v>13452</v>
      </c>
      <c r="L8" s="154">
        <v>7.9</v>
      </c>
      <c r="M8" s="175">
        <v>22.6</v>
      </c>
      <c r="N8" s="25">
        <v>22447</v>
      </c>
      <c r="O8" s="154">
        <v>13.2</v>
      </c>
      <c r="P8" s="175">
        <v>36.9</v>
      </c>
      <c r="Q8" s="25">
        <v>1906</v>
      </c>
      <c r="R8" s="154">
        <v>1.1000000000000001</v>
      </c>
      <c r="S8" s="154">
        <v>3.4</v>
      </c>
    </row>
    <row r="9" spans="1:19">
      <c r="A9" s="101" t="s">
        <v>427</v>
      </c>
      <c r="B9" s="25">
        <v>48891</v>
      </c>
      <c r="C9" s="154">
        <v>20.2</v>
      </c>
      <c r="D9" s="175">
        <v>32.1</v>
      </c>
      <c r="E9" s="25">
        <v>13520</v>
      </c>
      <c r="F9" s="154">
        <v>9.1</v>
      </c>
      <c r="G9" s="175">
        <v>31.8</v>
      </c>
      <c r="H9" s="25">
        <v>18344</v>
      </c>
      <c r="I9" s="154">
        <v>12</v>
      </c>
      <c r="J9" s="175">
        <v>36.299999999999997</v>
      </c>
      <c r="K9" s="25">
        <v>9918</v>
      </c>
      <c r="L9" s="154">
        <v>6.5</v>
      </c>
      <c r="M9" s="175">
        <v>19.3</v>
      </c>
      <c r="N9" s="25">
        <v>16641</v>
      </c>
      <c r="O9" s="154">
        <v>10.8</v>
      </c>
      <c r="P9" s="175">
        <v>31.6</v>
      </c>
      <c r="Q9" s="25">
        <v>1605</v>
      </c>
      <c r="R9" s="154">
        <v>1.1000000000000001</v>
      </c>
      <c r="S9" s="154">
        <v>3.3</v>
      </c>
    </row>
    <row r="10" spans="1:19">
      <c r="A10" s="101" t="s">
        <v>428</v>
      </c>
      <c r="B10" s="25">
        <v>26970</v>
      </c>
      <c r="C10" s="154">
        <v>20.3</v>
      </c>
      <c r="D10" s="175">
        <v>34</v>
      </c>
      <c r="E10" s="25">
        <v>6361</v>
      </c>
      <c r="F10" s="154">
        <v>8.1</v>
      </c>
      <c r="G10" s="175">
        <v>28.3</v>
      </c>
      <c r="H10" s="25">
        <v>10769</v>
      </c>
      <c r="I10" s="154">
        <v>13.6</v>
      </c>
      <c r="J10" s="175">
        <v>38.4</v>
      </c>
      <c r="K10" s="25">
        <v>5679</v>
      </c>
      <c r="L10" s="154">
        <v>7.2</v>
      </c>
      <c r="M10" s="175">
        <v>20</v>
      </c>
      <c r="N10" s="25">
        <v>9685</v>
      </c>
      <c r="O10" s="154">
        <v>12.2</v>
      </c>
      <c r="P10" s="175">
        <v>33.299999999999997</v>
      </c>
      <c r="Q10" s="25">
        <v>870</v>
      </c>
      <c r="R10" s="154">
        <v>1.1000000000000001</v>
      </c>
      <c r="S10" s="154">
        <v>3.3</v>
      </c>
    </row>
    <row r="11" spans="1:19">
      <c r="A11" s="101" t="s">
        <v>429</v>
      </c>
      <c r="B11" s="25">
        <v>35907</v>
      </c>
      <c r="C11" s="154">
        <v>20.3</v>
      </c>
      <c r="D11" s="175">
        <v>37.200000000000003</v>
      </c>
      <c r="E11" s="25">
        <v>7961</v>
      </c>
      <c r="F11" s="154">
        <v>9.1</v>
      </c>
      <c r="G11" s="175">
        <v>27.3</v>
      </c>
      <c r="H11" s="25">
        <v>13173</v>
      </c>
      <c r="I11" s="154">
        <v>13.5</v>
      </c>
      <c r="J11" s="175">
        <v>35.6</v>
      </c>
      <c r="K11" s="25">
        <v>9110</v>
      </c>
      <c r="L11" s="154">
        <v>9.1999999999999993</v>
      </c>
      <c r="M11" s="175">
        <v>23.7</v>
      </c>
      <c r="N11" s="25">
        <v>13714</v>
      </c>
      <c r="O11" s="154">
        <v>13.7</v>
      </c>
      <c r="P11" s="175">
        <v>35.299999999999997</v>
      </c>
      <c r="Q11" s="25">
        <v>991</v>
      </c>
      <c r="R11" s="154">
        <v>1</v>
      </c>
      <c r="S11" s="154">
        <v>2.8</v>
      </c>
    </row>
    <row r="12" spans="1:19">
      <c r="A12" s="101" t="s">
        <v>430</v>
      </c>
      <c r="B12" s="25">
        <v>7182</v>
      </c>
      <c r="C12" s="154">
        <v>16</v>
      </c>
      <c r="D12" s="175">
        <v>35</v>
      </c>
      <c r="E12" s="25">
        <v>1087</v>
      </c>
      <c r="F12" s="154">
        <v>6.7</v>
      </c>
      <c r="G12" s="175">
        <v>21.3</v>
      </c>
      <c r="H12" s="25">
        <v>2626</v>
      </c>
      <c r="I12" s="154">
        <v>12.5</v>
      </c>
      <c r="J12" s="175">
        <v>35.5</v>
      </c>
      <c r="K12" s="25">
        <v>1585</v>
      </c>
      <c r="L12" s="154">
        <v>7.5</v>
      </c>
      <c r="M12" s="175">
        <v>20.9</v>
      </c>
      <c r="N12" s="25">
        <v>3042</v>
      </c>
      <c r="O12" s="154">
        <v>13.7</v>
      </c>
      <c r="P12" s="175">
        <v>37.4</v>
      </c>
      <c r="Q12" s="25">
        <v>256</v>
      </c>
      <c r="R12" s="154">
        <v>1.3</v>
      </c>
      <c r="S12" s="154">
        <v>3.8</v>
      </c>
    </row>
    <row r="13" spans="1:19">
      <c r="A13" s="101" t="s">
        <v>431</v>
      </c>
      <c r="B13" s="25">
        <v>23677</v>
      </c>
      <c r="C13" s="154">
        <v>21.5</v>
      </c>
      <c r="D13" s="175">
        <v>36.200000000000003</v>
      </c>
      <c r="E13" s="25">
        <v>4960</v>
      </c>
      <c r="F13" s="154">
        <v>8.3000000000000007</v>
      </c>
      <c r="G13" s="175">
        <v>26.9</v>
      </c>
      <c r="H13" s="25">
        <v>8479</v>
      </c>
      <c r="I13" s="154">
        <v>12.8</v>
      </c>
      <c r="J13" s="175">
        <v>34.9</v>
      </c>
      <c r="K13" s="25">
        <v>5780</v>
      </c>
      <c r="L13" s="154">
        <v>8.6999999999999993</v>
      </c>
      <c r="M13" s="175">
        <v>23.2</v>
      </c>
      <c r="N13" s="25">
        <v>9721</v>
      </c>
      <c r="O13" s="154">
        <v>14.3</v>
      </c>
      <c r="P13" s="175">
        <v>36.9</v>
      </c>
      <c r="Q13" s="25">
        <v>652</v>
      </c>
      <c r="R13" s="154">
        <v>1</v>
      </c>
      <c r="S13" s="154">
        <v>2.9</v>
      </c>
    </row>
    <row r="14" spans="1:19">
      <c r="A14" s="101" t="s">
        <v>432</v>
      </c>
      <c r="B14" s="25">
        <v>188784</v>
      </c>
      <c r="C14" s="154">
        <v>20.6</v>
      </c>
      <c r="D14" s="175">
        <v>34.6</v>
      </c>
      <c r="E14" s="25">
        <v>47054</v>
      </c>
      <c r="F14" s="154">
        <v>8.5</v>
      </c>
      <c r="G14" s="175">
        <v>28.2</v>
      </c>
      <c r="H14" s="25">
        <v>71304</v>
      </c>
      <c r="I14" s="154">
        <v>13.1</v>
      </c>
      <c r="J14" s="175">
        <v>37</v>
      </c>
      <c r="K14" s="25">
        <v>41330</v>
      </c>
      <c r="L14" s="154">
        <v>7.6</v>
      </c>
      <c r="M14" s="175">
        <v>21.1</v>
      </c>
      <c r="N14" s="25">
        <v>70228</v>
      </c>
      <c r="O14" s="154">
        <v>13</v>
      </c>
      <c r="P14" s="175">
        <v>35.299999999999997</v>
      </c>
      <c r="Q14" s="25">
        <v>6443</v>
      </c>
      <c r="R14" s="154">
        <v>1.2</v>
      </c>
      <c r="S14" s="154">
        <v>3.4</v>
      </c>
    </row>
    <row r="15" spans="1:19">
      <c r="A15" s="101" t="s">
        <v>433</v>
      </c>
      <c r="B15" s="25">
        <v>44808</v>
      </c>
      <c r="C15" s="154">
        <v>19.3</v>
      </c>
      <c r="D15" s="175">
        <v>31.1</v>
      </c>
      <c r="E15" s="25">
        <v>8979</v>
      </c>
      <c r="F15" s="154">
        <v>6.7</v>
      </c>
      <c r="G15" s="175">
        <v>25.9</v>
      </c>
      <c r="H15" s="25">
        <v>14714</v>
      </c>
      <c r="I15" s="154">
        <v>10.1</v>
      </c>
      <c r="J15" s="175">
        <v>31.7</v>
      </c>
      <c r="K15" s="25">
        <v>11501</v>
      </c>
      <c r="L15" s="154">
        <v>7.9</v>
      </c>
      <c r="M15" s="175">
        <v>24.3</v>
      </c>
      <c r="N15" s="25">
        <v>17816</v>
      </c>
      <c r="O15" s="154">
        <v>12</v>
      </c>
      <c r="P15" s="175">
        <v>36</v>
      </c>
      <c r="Q15" s="25">
        <v>1564</v>
      </c>
      <c r="R15" s="154">
        <v>1.1000000000000001</v>
      </c>
      <c r="S15" s="154">
        <v>3.5</v>
      </c>
    </row>
    <row r="16" spans="1:19">
      <c r="A16" s="101" t="s">
        <v>434</v>
      </c>
      <c r="B16" s="25">
        <v>219713</v>
      </c>
      <c r="C16" s="154">
        <v>19.2</v>
      </c>
      <c r="D16" s="175">
        <v>31.8</v>
      </c>
      <c r="E16" s="25">
        <v>51873</v>
      </c>
      <c r="F16" s="154">
        <v>7.3</v>
      </c>
      <c r="G16" s="175">
        <v>27.2</v>
      </c>
      <c r="H16" s="25">
        <v>74542</v>
      </c>
      <c r="I16" s="154">
        <v>10.9</v>
      </c>
      <c r="J16" s="175">
        <v>33.1</v>
      </c>
      <c r="K16" s="25">
        <v>54621</v>
      </c>
      <c r="L16" s="154">
        <v>8</v>
      </c>
      <c r="M16" s="175">
        <v>23.8</v>
      </c>
      <c r="N16" s="25">
        <v>79911</v>
      </c>
      <c r="O16" s="154">
        <v>11.7</v>
      </c>
      <c r="P16" s="175">
        <v>34.4</v>
      </c>
      <c r="Q16" s="25">
        <v>8562</v>
      </c>
      <c r="R16" s="154">
        <v>1.2</v>
      </c>
      <c r="S16" s="154">
        <v>3.9</v>
      </c>
    </row>
    <row r="17" spans="1:19">
      <c r="A17" s="101" t="s">
        <v>435</v>
      </c>
      <c r="B17" s="25">
        <v>41183</v>
      </c>
      <c r="C17" s="154">
        <v>20.7</v>
      </c>
      <c r="D17" s="175">
        <v>33.6</v>
      </c>
      <c r="E17" s="25">
        <v>9663</v>
      </c>
      <c r="F17" s="154">
        <v>8.3000000000000007</v>
      </c>
      <c r="G17" s="175">
        <v>29.7</v>
      </c>
      <c r="H17" s="25">
        <v>14533</v>
      </c>
      <c r="I17" s="154">
        <v>11.7</v>
      </c>
      <c r="J17" s="175">
        <v>33.6</v>
      </c>
      <c r="K17" s="25">
        <v>8701</v>
      </c>
      <c r="L17" s="154">
        <v>7</v>
      </c>
      <c r="M17" s="175">
        <v>19.7</v>
      </c>
      <c r="N17" s="25">
        <v>16183</v>
      </c>
      <c r="O17" s="154">
        <v>12.8</v>
      </c>
      <c r="P17" s="175">
        <v>35.200000000000003</v>
      </c>
      <c r="Q17" s="25">
        <v>1685</v>
      </c>
      <c r="R17" s="154">
        <v>1.4</v>
      </c>
      <c r="S17" s="154">
        <v>4.2</v>
      </c>
    </row>
    <row r="18" spans="1:19">
      <c r="A18" s="101" t="s">
        <v>436</v>
      </c>
      <c r="B18" s="25">
        <v>37940</v>
      </c>
      <c r="C18" s="154">
        <v>18.8</v>
      </c>
      <c r="D18" s="175">
        <v>33.799999999999997</v>
      </c>
      <c r="E18" s="25">
        <v>7374</v>
      </c>
      <c r="F18" s="154">
        <v>7</v>
      </c>
      <c r="G18" s="175">
        <v>24.7</v>
      </c>
      <c r="H18" s="25">
        <v>13213</v>
      </c>
      <c r="I18" s="154">
        <v>11.6</v>
      </c>
      <c r="J18" s="175">
        <v>33.5</v>
      </c>
      <c r="K18" s="25">
        <v>12678</v>
      </c>
      <c r="L18" s="154">
        <v>11.2</v>
      </c>
      <c r="M18" s="175">
        <v>31.9</v>
      </c>
      <c r="N18" s="25">
        <v>12061</v>
      </c>
      <c r="O18" s="154">
        <v>10.4</v>
      </c>
      <c r="P18" s="175">
        <v>28.7</v>
      </c>
      <c r="Q18" s="25">
        <v>1092</v>
      </c>
      <c r="R18" s="154">
        <v>1</v>
      </c>
      <c r="S18" s="154">
        <v>3</v>
      </c>
    </row>
    <row r="19" spans="1:19">
      <c r="A19" s="101" t="s">
        <v>437</v>
      </c>
      <c r="B19" s="25">
        <v>33570</v>
      </c>
      <c r="C19" s="154">
        <v>17.8</v>
      </c>
      <c r="D19" s="175">
        <v>32.200000000000003</v>
      </c>
      <c r="E19" s="25">
        <v>8197</v>
      </c>
      <c r="F19" s="154">
        <v>8.1999999999999993</v>
      </c>
      <c r="G19" s="175">
        <v>28.9</v>
      </c>
      <c r="H19" s="25">
        <v>10938</v>
      </c>
      <c r="I19" s="154">
        <v>10.4</v>
      </c>
      <c r="J19" s="175">
        <v>31.5</v>
      </c>
      <c r="K19" s="25">
        <v>9342</v>
      </c>
      <c r="L19" s="154">
        <v>8.9</v>
      </c>
      <c r="M19" s="175">
        <v>26.2</v>
      </c>
      <c r="N19" s="25">
        <v>11865</v>
      </c>
      <c r="O19" s="154">
        <v>11.2</v>
      </c>
      <c r="P19" s="175">
        <v>33.1</v>
      </c>
      <c r="Q19" s="25">
        <v>1357</v>
      </c>
      <c r="R19" s="154">
        <v>1.3</v>
      </c>
      <c r="S19" s="154">
        <v>4</v>
      </c>
    </row>
    <row r="20" spans="1:19">
      <c r="A20" s="101" t="s">
        <v>438</v>
      </c>
      <c r="B20" s="25">
        <v>34798</v>
      </c>
      <c r="C20" s="154">
        <v>17</v>
      </c>
      <c r="D20" s="175">
        <v>32.9</v>
      </c>
      <c r="E20" s="25">
        <v>7866</v>
      </c>
      <c r="F20" s="154">
        <v>8.4</v>
      </c>
      <c r="G20" s="175">
        <v>28.7</v>
      </c>
      <c r="H20" s="25">
        <v>12604</v>
      </c>
      <c r="I20" s="154">
        <v>11.8</v>
      </c>
      <c r="J20" s="175">
        <v>35</v>
      </c>
      <c r="K20" s="25">
        <v>10705</v>
      </c>
      <c r="L20" s="154">
        <v>9.8000000000000007</v>
      </c>
      <c r="M20" s="175">
        <v>28.6</v>
      </c>
      <c r="N20" s="25">
        <v>10780</v>
      </c>
      <c r="O20" s="154">
        <v>9.6999999999999993</v>
      </c>
      <c r="P20" s="175">
        <v>27.6</v>
      </c>
      <c r="Q20" s="25">
        <v>988</v>
      </c>
      <c r="R20" s="154">
        <v>0.9</v>
      </c>
      <c r="S20" s="154">
        <v>2.8</v>
      </c>
    </row>
    <row r="21" spans="1:19">
      <c r="A21" s="101" t="s">
        <v>439</v>
      </c>
      <c r="B21" s="25">
        <v>37800</v>
      </c>
      <c r="C21" s="154">
        <v>18.7</v>
      </c>
      <c r="D21" s="175">
        <v>38</v>
      </c>
      <c r="E21" s="25">
        <v>8175</v>
      </c>
      <c r="F21" s="154">
        <v>9.1999999999999993</v>
      </c>
      <c r="G21" s="175">
        <v>26.7</v>
      </c>
      <c r="H21" s="25">
        <v>13249</v>
      </c>
      <c r="I21" s="154">
        <v>13.1</v>
      </c>
      <c r="J21" s="175">
        <v>33.799999999999997</v>
      </c>
      <c r="K21" s="25">
        <v>14564</v>
      </c>
      <c r="L21" s="154">
        <v>14.3</v>
      </c>
      <c r="M21" s="175">
        <v>36.4</v>
      </c>
      <c r="N21" s="25">
        <v>10875</v>
      </c>
      <c r="O21" s="154">
        <v>10.5</v>
      </c>
      <c r="P21" s="175">
        <v>26.5</v>
      </c>
      <c r="Q21" s="25">
        <v>932</v>
      </c>
      <c r="R21" s="154">
        <v>1</v>
      </c>
      <c r="S21" s="154">
        <v>2.5</v>
      </c>
    </row>
    <row r="22" spans="1:19">
      <c r="A22" s="101" t="s">
        <v>440</v>
      </c>
      <c r="B22" s="25">
        <v>35056</v>
      </c>
      <c r="C22" s="154">
        <v>20.399999999999999</v>
      </c>
      <c r="D22" s="175">
        <v>37.700000000000003</v>
      </c>
      <c r="E22" s="25">
        <v>7494</v>
      </c>
      <c r="F22" s="154">
        <v>8.8000000000000007</v>
      </c>
      <c r="G22" s="175">
        <v>26.2</v>
      </c>
      <c r="H22" s="25">
        <v>13204</v>
      </c>
      <c r="I22" s="154">
        <v>14</v>
      </c>
      <c r="J22" s="175">
        <v>36.6</v>
      </c>
      <c r="K22" s="25">
        <v>8029</v>
      </c>
      <c r="L22" s="154">
        <v>8.4</v>
      </c>
      <c r="M22" s="175">
        <v>21.4</v>
      </c>
      <c r="N22" s="25">
        <v>13907</v>
      </c>
      <c r="O22" s="154">
        <v>14.5</v>
      </c>
      <c r="P22" s="175">
        <v>36.700000000000003</v>
      </c>
      <c r="Q22" s="25">
        <v>1074</v>
      </c>
      <c r="R22" s="154">
        <v>1.2</v>
      </c>
      <c r="S22" s="154">
        <v>3.2</v>
      </c>
    </row>
    <row r="23" spans="1:19">
      <c r="A23" s="101" t="s">
        <v>441</v>
      </c>
      <c r="B23" s="25">
        <v>18050</v>
      </c>
      <c r="C23" s="154">
        <v>19.600000000000001</v>
      </c>
      <c r="D23" s="175">
        <v>35.700000000000003</v>
      </c>
      <c r="E23" s="25">
        <v>3772</v>
      </c>
      <c r="F23" s="154">
        <v>7.9</v>
      </c>
      <c r="G23" s="175">
        <v>25.8</v>
      </c>
      <c r="H23" s="25">
        <v>7744</v>
      </c>
      <c r="I23" s="154">
        <v>15.2</v>
      </c>
      <c r="J23" s="175">
        <v>41.7</v>
      </c>
      <c r="K23" s="25">
        <v>4243</v>
      </c>
      <c r="L23" s="154">
        <v>8.1999999999999993</v>
      </c>
      <c r="M23" s="175">
        <v>22</v>
      </c>
      <c r="N23" s="25">
        <v>6170</v>
      </c>
      <c r="O23" s="154">
        <v>11.9</v>
      </c>
      <c r="P23" s="175">
        <v>31.1</v>
      </c>
      <c r="Q23" s="25">
        <v>677</v>
      </c>
      <c r="R23" s="154">
        <v>1.3</v>
      </c>
      <c r="S23" s="154">
        <v>3.8</v>
      </c>
    </row>
    <row r="24" spans="1:19">
      <c r="A24" s="101" t="s">
        <v>442</v>
      </c>
      <c r="B24" s="25">
        <v>36445</v>
      </c>
      <c r="C24" s="154">
        <v>20</v>
      </c>
      <c r="D24" s="175">
        <v>39.5</v>
      </c>
      <c r="E24" s="25">
        <v>8459</v>
      </c>
      <c r="F24" s="154">
        <v>9.6999999999999993</v>
      </c>
      <c r="G24" s="175">
        <v>27.4</v>
      </c>
      <c r="H24" s="25">
        <v>15223</v>
      </c>
      <c r="I24" s="154">
        <v>16.399999999999999</v>
      </c>
      <c r="J24" s="175">
        <v>41</v>
      </c>
      <c r="K24" s="25">
        <v>9181</v>
      </c>
      <c r="L24" s="154">
        <v>9.6999999999999993</v>
      </c>
      <c r="M24" s="175">
        <v>23.6</v>
      </c>
      <c r="N24" s="25">
        <v>11812</v>
      </c>
      <c r="O24" s="154">
        <v>12.5</v>
      </c>
      <c r="P24" s="175">
        <v>30.2</v>
      </c>
      <c r="Q24" s="25">
        <v>1185</v>
      </c>
      <c r="R24" s="154">
        <v>1.3</v>
      </c>
      <c r="S24" s="154">
        <v>3.3</v>
      </c>
    </row>
    <row r="25" spans="1:19">
      <c r="A25" s="101" t="s">
        <v>443</v>
      </c>
      <c r="B25" s="25">
        <v>32187</v>
      </c>
      <c r="C25" s="154">
        <v>18.2</v>
      </c>
      <c r="D25" s="175">
        <v>40.4</v>
      </c>
      <c r="E25" s="25">
        <v>6908</v>
      </c>
      <c r="F25" s="154">
        <v>9.5</v>
      </c>
      <c r="G25" s="175">
        <v>25.7</v>
      </c>
      <c r="H25" s="25">
        <v>12776</v>
      </c>
      <c r="I25" s="154">
        <v>16</v>
      </c>
      <c r="J25" s="175">
        <v>39.200000000000003</v>
      </c>
      <c r="K25" s="25">
        <v>7374</v>
      </c>
      <c r="L25" s="154">
        <v>9</v>
      </c>
      <c r="M25" s="175">
        <v>21.6</v>
      </c>
      <c r="N25" s="25">
        <v>12895</v>
      </c>
      <c r="O25" s="154">
        <v>15.6</v>
      </c>
      <c r="P25" s="175">
        <v>37.299999999999997</v>
      </c>
      <c r="Q25" s="25">
        <v>873</v>
      </c>
      <c r="R25" s="154">
        <v>1.1000000000000001</v>
      </c>
      <c r="S25" s="154">
        <v>2.7</v>
      </c>
    </row>
    <row r="26" spans="1:19">
      <c r="A26" s="101" t="s">
        <v>271</v>
      </c>
      <c r="B26" s="25">
        <v>1327359</v>
      </c>
      <c r="C26" s="154">
        <v>19.2</v>
      </c>
      <c r="D26" s="175">
        <v>33.299999999999997</v>
      </c>
      <c r="E26" s="25">
        <v>312809</v>
      </c>
      <c r="F26" s="154">
        <v>7.9</v>
      </c>
      <c r="G26" s="175">
        <v>27.2</v>
      </c>
      <c r="H26" s="25">
        <v>469769</v>
      </c>
      <c r="I26" s="154">
        <v>11.8</v>
      </c>
      <c r="J26" s="175">
        <v>34.5</v>
      </c>
      <c r="K26" s="25">
        <v>323180</v>
      </c>
      <c r="L26" s="154">
        <v>8.1</v>
      </c>
      <c r="M26" s="175">
        <v>23.3</v>
      </c>
      <c r="N26" s="25">
        <v>480962</v>
      </c>
      <c r="O26" s="154">
        <v>12.1</v>
      </c>
      <c r="P26" s="175">
        <v>34.1</v>
      </c>
      <c r="Q26" s="25">
        <v>53936</v>
      </c>
      <c r="R26" s="154">
        <v>1.4</v>
      </c>
      <c r="S26" s="154">
        <v>4.0999999999999996</v>
      </c>
    </row>
    <row r="27" spans="1:19">
      <c r="A27" s="31" t="s">
        <v>379</v>
      </c>
    </row>
    <row r="28" spans="1:19" ht="17.25">
      <c r="A28" s="49" t="s">
        <v>811</v>
      </c>
    </row>
    <row r="29" spans="1:19" ht="17.25">
      <c r="A29" s="117" t="s">
        <v>810</v>
      </c>
    </row>
    <row r="30" spans="1:19" ht="90">
      <c r="A30" s="248" t="s">
        <v>265</v>
      </c>
      <c r="B30" s="247" t="s">
        <v>783</v>
      </c>
      <c r="C30" s="247" t="s">
        <v>784</v>
      </c>
      <c r="D30" s="247" t="s">
        <v>785</v>
      </c>
      <c r="E30" s="247" t="s">
        <v>786</v>
      </c>
      <c r="F30" s="247" t="s">
        <v>787</v>
      </c>
      <c r="G30" s="248" t="s">
        <v>788</v>
      </c>
      <c r="H30" s="247" t="s">
        <v>789</v>
      </c>
      <c r="I30" s="247" t="s">
        <v>790</v>
      </c>
      <c r="J30" s="248" t="s">
        <v>791</v>
      </c>
      <c r="K30" s="247" t="s">
        <v>792</v>
      </c>
      <c r="L30" s="247" t="s">
        <v>793</v>
      </c>
      <c r="M30" s="248" t="s">
        <v>794</v>
      </c>
      <c r="N30" s="247" t="s">
        <v>795</v>
      </c>
      <c r="O30" s="247" t="s">
        <v>796</v>
      </c>
      <c r="P30" s="248" t="s">
        <v>797</v>
      </c>
      <c r="Q30" s="247" t="s">
        <v>798</v>
      </c>
      <c r="R30" s="247" t="s">
        <v>799</v>
      </c>
      <c r="S30" s="248" t="s">
        <v>800</v>
      </c>
    </row>
    <row r="31" spans="1:19">
      <c r="A31" s="98" t="s">
        <v>423</v>
      </c>
      <c r="B31" s="25">
        <v>132158</v>
      </c>
      <c r="C31" s="154">
        <v>18.2</v>
      </c>
      <c r="D31" s="154">
        <v>32.6</v>
      </c>
      <c r="E31" s="25">
        <v>35642</v>
      </c>
      <c r="F31" s="154">
        <v>8.1999999999999993</v>
      </c>
      <c r="G31" s="175">
        <v>28.6</v>
      </c>
      <c r="H31" s="25">
        <v>46298</v>
      </c>
      <c r="I31" s="154">
        <v>11.7</v>
      </c>
      <c r="J31" s="175">
        <v>34.700000000000003</v>
      </c>
      <c r="K31" s="25">
        <v>30857</v>
      </c>
      <c r="L31" s="154">
        <v>7.7</v>
      </c>
      <c r="M31" s="175">
        <v>22.8</v>
      </c>
      <c r="N31" s="25">
        <v>44330</v>
      </c>
      <c r="O31" s="154">
        <v>11.3</v>
      </c>
      <c r="P31" s="175">
        <v>32.700000000000003</v>
      </c>
      <c r="Q31" s="25">
        <v>7186</v>
      </c>
      <c r="R31" s="154">
        <v>1.8</v>
      </c>
      <c r="S31" s="154">
        <v>5.4</v>
      </c>
    </row>
    <row r="32" spans="1:19">
      <c r="A32" s="101" t="s">
        <v>424</v>
      </c>
      <c r="B32" s="25">
        <v>22852</v>
      </c>
      <c r="C32" s="154">
        <v>19</v>
      </c>
      <c r="D32" s="154">
        <v>33.700000000000003</v>
      </c>
      <c r="E32" s="25">
        <v>5708</v>
      </c>
      <c r="F32" s="154">
        <v>8.1999999999999993</v>
      </c>
      <c r="G32" s="175">
        <v>28.2</v>
      </c>
      <c r="H32" s="25">
        <v>7836</v>
      </c>
      <c r="I32" s="154">
        <v>11.7</v>
      </c>
      <c r="J32" s="175">
        <v>33.200000000000003</v>
      </c>
      <c r="K32" s="25">
        <v>5754</v>
      </c>
      <c r="L32" s="154">
        <v>8.6</v>
      </c>
      <c r="M32" s="175">
        <v>24.1</v>
      </c>
      <c r="N32" s="25">
        <v>8308</v>
      </c>
      <c r="O32" s="154">
        <v>12.4</v>
      </c>
      <c r="P32" s="175">
        <v>34.6</v>
      </c>
      <c r="Q32" s="25">
        <v>1094</v>
      </c>
      <c r="R32" s="154">
        <v>1.6</v>
      </c>
      <c r="S32" s="154">
        <v>4.9000000000000004</v>
      </c>
    </row>
    <row r="33" spans="1:19">
      <c r="A33" s="101" t="s">
        <v>425</v>
      </c>
      <c r="B33" s="25">
        <v>18118</v>
      </c>
      <c r="C33" s="154">
        <v>18.100000000000001</v>
      </c>
      <c r="D33" s="154">
        <v>32.9</v>
      </c>
      <c r="E33" s="25">
        <v>4234</v>
      </c>
      <c r="F33" s="154">
        <v>8.1999999999999993</v>
      </c>
      <c r="G33" s="175">
        <v>28.7</v>
      </c>
      <c r="H33" s="25">
        <v>6524</v>
      </c>
      <c r="I33" s="154">
        <v>11.7</v>
      </c>
      <c r="J33" s="175">
        <v>34.299999999999997</v>
      </c>
      <c r="K33" s="25">
        <v>3729</v>
      </c>
      <c r="L33" s="154">
        <v>6.6</v>
      </c>
      <c r="M33" s="175">
        <v>18.899999999999999</v>
      </c>
      <c r="N33" s="25">
        <v>7329</v>
      </c>
      <c r="O33" s="154">
        <v>13</v>
      </c>
      <c r="P33" s="175">
        <v>37.6</v>
      </c>
      <c r="Q33" s="25">
        <v>552</v>
      </c>
      <c r="R33" s="154">
        <v>1</v>
      </c>
      <c r="S33" s="154">
        <v>3.2</v>
      </c>
    </row>
    <row r="34" spans="1:19">
      <c r="A34" s="101" t="s">
        <v>426</v>
      </c>
      <c r="B34" s="25">
        <v>27375</v>
      </c>
      <c r="C34" s="154">
        <v>18.2</v>
      </c>
      <c r="D34" s="154">
        <v>35</v>
      </c>
      <c r="E34" s="25">
        <v>6786</v>
      </c>
      <c r="F34" s="154">
        <v>8.9</v>
      </c>
      <c r="G34" s="175">
        <v>29</v>
      </c>
      <c r="H34" s="25">
        <v>9631</v>
      </c>
      <c r="I34" s="154">
        <v>12.3</v>
      </c>
      <c r="J34" s="175">
        <v>34</v>
      </c>
      <c r="K34" s="25">
        <v>6515</v>
      </c>
      <c r="L34" s="154">
        <v>8.3000000000000007</v>
      </c>
      <c r="M34" s="175">
        <v>22.7</v>
      </c>
      <c r="N34" s="25">
        <v>10505</v>
      </c>
      <c r="O34" s="154">
        <v>13.3</v>
      </c>
      <c r="P34" s="175">
        <v>35.9</v>
      </c>
      <c r="Q34" s="25">
        <v>806</v>
      </c>
      <c r="R34" s="154">
        <v>1</v>
      </c>
      <c r="S34" s="154">
        <v>3</v>
      </c>
    </row>
    <row r="35" spans="1:19">
      <c r="A35" s="101" t="s">
        <v>427</v>
      </c>
      <c r="B35" s="25">
        <v>24340</v>
      </c>
      <c r="C35" s="154">
        <v>20.399999999999999</v>
      </c>
      <c r="D35" s="154">
        <v>33.4</v>
      </c>
      <c r="E35" s="25">
        <v>7118</v>
      </c>
      <c r="F35" s="154">
        <v>9.9</v>
      </c>
      <c r="G35" s="175">
        <v>33.799999999999997</v>
      </c>
      <c r="H35" s="25">
        <v>9641</v>
      </c>
      <c r="I35" s="154">
        <v>13.2</v>
      </c>
      <c r="J35" s="175">
        <v>38.1</v>
      </c>
      <c r="K35" s="25">
        <v>4787</v>
      </c>
      <c r="L35" s="154">
        <v>6.5</v>
      </c>
      <c r="M35" s="175">
        <v>18.5</v>
      </c>
      <c r="N35" s="25">
        <v>8131</v>
      </c>
      <c r="O35" s="154">
        <v>11.1</v>
      </c>
      <c r="P35" s="175">
        <v>30.8</v>
      </c>
      <c r="Q35" s="25">
        <v>706</v>
      </c>
      <c r="R35" s="154">
        <v>1</v>
      </c>
      <c r="S35" s="154">
        <v>2.9</v>
      </c>
    </row>
    <row r="36" spans="1:19">
      <c r="A36" s="101" t="s">
        <v>428</v>
      </c>
      <c r="B36" s="25">
        <v>13264</v>
      </c>
      <c r="C36" s="154">
        <v>20.2</v>
      </c>
      <c r="D36" s="154">
        <v>35.200000000000003</v>
      </c>
      <c r="E36" s="25">
        <v>3323</v>
      </c>
      <c r="F36" s="154">
        <v>8.9</v>
      </c>
      <c r="G36" s="175">
        <v>30.2</v>
      </c>
      <c r="H36" s="25">
        <v>5586</v>
      </c>
      <c r="I36" s="154">
        <v>14.8</v>
      </c>
      <c r="J36" s="175">
        <v>40</v>
      </c>
      <c r="K36" s="25">
        <v>2742</v>
      </c>
      <c r="L36" s="154">
        <v>7.3</v>
      </c>
      <c r="M36" s="175">
        <v>19.5</v>
      </c>
      <c r="N36" s="25">
        <v>4687</v>
      </c>
      <c r="O36" s="154">
        <v>12.4</v>
      </c>
      <c r="P36" s="175">
        <v>32.299999999999997</v>
      </c>
      <c r="Q36" s="25">
        <v>362</v>
      </c>
      <c r="R36" s="154">
        <v>1</v>
      </c>
      <c r="S36" s="154">
        <v>2.9</v>
      </c>
    </row>
    <row r="37" spans="1:19">
      <c r="A37" s="101" t="s">
        <v>429</v>
      </c>
      <c r="B37" s="25">
        <v>17395</v>
      </c>
      <c r="C37" s="154">
        <v>19.899999999999999</v>
      </c>
      <c r="D37" s="154">
        <v>38.5</v>
      </c>
      <c r="E37" s="25">
        <v>4215</v>
      </c>
      <c r="F37" s="154">
        <v>10.1</v>
      </c>
      <c r="G37" s="175">
        <v>29.4</v>
      </c>
      <c r="H37" s="25">
        <v>6732</v>
      </c>
      <c r="I37" s="154">
        <v>14.7</v>
      </c>
      <c r="J37" s="175">
        <v>37.299999999999997</v>
      </c>
      <c r="K37" s="25">
        <v>4316</v>
      </c>
      <c r="L37" s="154">
        <v>9.3000000000000007</v>
      </c>
      <c r="M37" s="175">
        <v>23.1</v>
      </c>
      <c r="N37" s="25">
        <v>6452</v>
      </c>
      <c r="O37" s="154">
        <v>13.8</v>
      </c>
      <c r="P37" s="175">
        <v>34.1</v>
      </c>
      <c r="Q37" s="25">
        <v>406</v>
      </c>
      <c r="R37" s="154">
        <v>0.9</v>
      </c>
      <c r="S37" s="154">
        <v>2.4</v>
      </c>
    </row>
    <row r="38" spans="1:19">
      <c r="A38" s="101" t="s">
        <v>430</v>
      </c>
      <c r="B38" s="25">
        <v>3410</v>
      </c>
      <c r="C38" s="154">
        <v>15.6</v>
      </c>
      <c r="D38" s="154">
        <v>36.700000000000003</v>
      </c>
      <c r="E38" s="25">
        <v>569</v>
      </c>
      <c r="F38" s="154">
        <v>7.5</v>
      </c>
      <c r="G38" s="175">
        <v>22.6</v>
      </c>
      <c r="H38" s="25">
        <v>1349</v>
      </c>
      <c r="I38" s="154">
        <v>14.1</v>
      </c>
      <c r="J38" s="175">
        <v>37.9</v>
      </c>
      <c r="K38" s="25">
        <v>743</v>
      </c>
      <c r="L38" s="154">
        <v>7.7</v>
      </c>
      <c r="M38" s="175">
        <v>20.7</v>
      </c>
      <c r="N38" s="25">
        <v>1376</v>
      </c>
      <c r="O38" s="154">
        <v>13.6</v>
      </c>
      <c r="P38" s="175">
        <v>35.5</v>
      </c>
      <c r="Q38" s="25">
        <v>117</v>
      </c>
      <c r="R38" s="154">
        <v>1.3</v>
      </c>
      <c r="S38" s="154">
        <v>3.6</v>
      </c>
    </row>
    <row r="39" spans="1:19">
      <c r="A39" s="101" t="s">
        <v>431</v>
      </c>
      <c r="B39" s="25">
        <v>11749</v>
      </c>
      <c r="C39" s="154">
        <v>21.6</v>
      </c>
      <c r="D39" s="154">
        <v>37.700000000000003</v>
      </c>
      <c r="E39" s="25">
        <v>2626</v>
      </c>
      <c r="F39" s="154">
        <v>9</v>
      </c>
      <c r="G39" s="175">
        <v>28.3</v>
      </c>
      <c r="H39" s="25">
        <v>4423</v>
      </c>
      <c r="I39" s="154">
        <v>14.1</v>
      </c>
      <c r="J39" s="175">
        <v>36.200000000000003</v>
      </c>
      <c r="K39" s="25">
        <v>2864</v>
      </c>
      <c r="L39" s="154">
        <v>9.1</v>
      </c>
      <c r="M39" s="175">
        <v>23</v>
      </c>
      <c r="N39" s="25">
        <v>4714</v>
      </c>
      <c r="O39" s="154">
        <v>14.7</v>
      </c>
      <c r="P39" s="175">
        <v>35.9</v>
      </c>
      <c r="Q39" s="25">
        <v>278</v>
      </c>
      <c r="R39" s="154">
        <v>0.9</v>
      </c>
      <c r="S39" s="154">
        <v>2.6</v>
      </c>
    </row>
    <row r="40" spans="1:19">
      <c r="A40" s="101" t="s">
        <v>432</v>
      </c>
      <c r="B40" s="25">
        <v>89653</v>
      </c>
      <c r="C40" s="154">
        <v>20.3</v>
      </c>
      <c r="D40" s="154">
        <v>35.700000000000003</v>
      </c>
      <c r="E40" s="25">
        <v>23618</v>
      </c>
      <c r="F40" s="154">
        <v>9.1999999999999993</v>
      </c>
      <c r="G40" s="175">
        <v>29.9</v>
      </c>
      <c r="H40" s="25">
        <v>35347</v>
      </c>
      <c r="I40" s="154">
        <v>14.1</v>
      </c>
      <c r="J40" s="175">
        <v>38.4</v>
      </c>
      <c r="K40" s="25">
        <v>19398</v>
      </c>
      <c r="L40" s="154">
        <v>7.7</v>
      </c>
      <c r="M40" s="175">
        <v>20.8</v>
      </c>
      <c r="N40" s="25">
        <v>32704</v>
      </c>
      <c r="O40" s="154">
        <v>13.1</v>
      </c>
      <c r="P40" s="175">
        <v>34.4</v>
      </c>
      <c r="Q40" s="25">
        <v>2687</v>
      </c>
      <c r="R40" s="154">
        <v>1.1000000000000001</v>
      </c>
      <c r="S40" s="154">
        <v>3</v>
      </c>
    </row>
    <row r="41" spans="1:19">
      <c r="A41" s="101" t="s">
        <v>433</v>
      </c>
      <c r="B41" s="25">
        <v>21891</v>
      </c>
      <c r="C41" s="154">
        <v>19.5</v>
      </c>
      <c r="D41" s="154">
        <v>32.5</v>
      </c>
      <c r="E41" s="25">
        <v>4756</v>
      </c>
      <c r="F41" s="154">
        <v>7.6</v>
      </c>
      <c r="G41" s="175">
        <v>27.8</v>
      </c>
      <c r="H41" s="25">
        <v>7620</v>
      </c>
      <c r="I41" s="154">
        <v>11.2</v>
      </c>
      <c r="J41" s="175">
        <v>33.1</v>
      </c>
      <c r="K41" s="25">
        <v>5623</v>
      </c>
      <c r="L41" s="154">
        <v>8.1999999999999993</v>
      </c>
      <c r="M41" s="175">
        <v>24.2</v>
      </c>
      <c r="N41" s="25">
        <v>8475</v>
      </c>
      <c r="O41" s="154">
        <v>12.2</v>
      </c>
      <c r="P41" s="175">
        <v>34.799999999999997</v>
      </c>
      <c r="Q41" s="25">
        <v>644</v>
      </c>
      <c r="R41" s="154">
        <v>1</v>
      </c>
      <c r="S41" s="154">
        <v>3</v>
      </c>
    </row>
    <row r="42" spans="1:19">
      <c r="A42" s="101" t="s">
        <v>434</v>
      </c>
      <c r="B42" s="25">
        <v>106564</v>
      </c>
      <c r="C42" s="154">
        <v>19.100000000000001</v>
      </c>
      <c r="D42" s="154">
        <v>33.1</v>
      </c>
      <c r="E42" s="25">
        <v>26974</v>
      </c>
      <c r="F42" s="154">
        <v>8.1</v>
      </c>
      <c r="G42" s="175">
        <v>29</v>
      </c>
      <c r="H42" s="25">
        <v>38036</v>
      </c>
      <c r="I42" s="154">
        <v>11.9</v>
      </c>
      <c r="J42" s="175">
        <v>34.6</v>
      </c>
      <c r="K42" s="25">
        <v>26392</v>
      </c>
      <c r="L42" s="154">
        <v>8.1999999999999993</v>
      </c>
      <c r="M42" s="175">
        <v>23.6</v>
      </c>
      <c r="N42" s="25">
        <v>37653</v>
      </c>
      <c r="O42" s="154">
        <v>11.8</v>
      </c>
      <c r="P42" s="175">
        <v>33.299999999999997</v>
      </c>
      <c r="Q42" s="25">
        <v>3556</v>
      </c>
      <c r="R42" s="154">
        <v>1.1000000000000001</v>
      </c>
      <c r="S42" s="154">
        <v>3.3</v>
      </c>
    </row>
    <row r="43" spans="1:19">
      <c r="A43" s="101" t="s">
        <v>435</v>
      </c>
      <c r="B43" s="25">
        <v>20022</v>
      </c>
      <c r="C43" s="154">
        <v>20.5</v>
      </c>
      <c r="D43" s="154">
        <v>34.6</v>
      </c>
      <c r="E43" s="25">
        <v>5118</v>
      </c>
      <c r="F43" s="154">
        <v>9.3000000000000007</v>
      </c>
      <c r="G43" s="175">
        <v>31.8</v>
      </c>
      <c r="H43" s="25">
        <v>7408</v>
      </c>
      <c r="I43" s="154">
        <v>12.7</v>
      </c>
      <c r="J43" s="175">
        <v>35</v>
      </c>
      <c r="K43" s="25">
        <v>4198</v>
      </c>
      <c r="L43" s="154">
        <v>7.1</v>
      </c>
      <c r="M43" s="175">
        <v>19.3</v>
      </c>
      <c r="N43" s="25">
        <v>7671</v>
      </c>
      <c r="O43" s="154">
        <v>13</v>
      </c>
      <c r="P43" s="175">
        <v>34.200000000000003</v>
      </c>
      <c r="Q43" s="25">
        <v>733</v>
      </c>
      <c r="R43" s="154">
        <v>1.3</v>
      </c>
      <c r="S43" s="154">
        <v>3.9</v>
      </c>
    </row>
    <row r="44" spans="1:19">
      <c r="A44" s="101" t="s">
        <v>436</v>
      </c>
      <c r="B44" s="25">
        <v>18145</v>
      </c>
      <c r="C44" s="154">
        <v>18.5</v>
      </c>
      <c r="D44" s="154">
        <v>35.200000000000003</v>
      </c>
      <c r="E44" s="25">
        <v>3809</v>
      </c>
      <c r="F44" s="154">
        <v>7.8</v>
      </c>
      <c r="G44" s="175">
        <v>26.5</v>
      </c>
      <c r="H44" s="25">
        <v>6595</v>
      </c>
      <c r="I44" s="154">
        <v>12.6</v>
      </c>
      <c r="J44" s="175">
        <v>34.4</v>
      </c>
      <c r="K44" s="25">
        <v>6058</v>
      </c>
      <c r="L44" s="154">
        <v>11.6</v>
      </c>
      <c r="M44" s="175">
        <v>31.7</v>
      </c>
      <c r="N44" s="25">
        <v>5648</v>
      </c>
      <c r="O44" s="154">
        <v>10.7</v>
      </c>
      <c r="P44" s="175">
        <v>28</v>
      </c>
      <c r="Q44" s="25">
        <v>492</v>
      </c>
      <c r="R44" s="154">
        <v>1</v>
      </c>
      <c r="S44" s="154">
        <v>2.9</v>
      </c>
    </row>
    <row r="45" spans="1:19">
      <c r="A45" s="101" t="s">
        <v>437</v>
      </c>
      <c r="B45" s="25">
        <v>16195</v>
      </c>
      <c r="C45" s="154">
        <v>17.7</v>
      </c>
      <c r="D45" s="154">
        <v>33.4</v>
      </c>
      <c r="E45" s="25">
        <v>4232</v>
      </c>
      <c r="F45" s="154">
        <v>9</v>
      </c>
      <c r="G45" s="175">
        <v>30.8</v>
      </c>
      <c r="H45" s="25">
        <v>5564</v>
      </c>
      <c r="I45" s="154">
        <v>11.4</v>
      </c>
      <c r="J45" s="175">
        <v>33</v>
      </c>
      <c r="K45" s="25">
        <v>4427</v>
      </c>
      <c r="L45" s="154">
        <v>9</v>
      </c>
      <c r="M45" s="175">
        <v>25.7</v>
      </c>
      <c r="N45" s="25">
        <v>5603</v>
      </c>
      <c r="O45" s="154">
        <v>11.4</v>
      </c>
      <c r="P45" s="175">
        <v>32.200000000000003</v>
      </c>
      <c r="Q45" s="25">
        <v>560</v>
      </c>
      <c r="R45" s="154">
        <v>1.1000000000000001</v>
      </c>
      <c r="S45" s="154">
        <v>3.4</v>
      </c>
    </row>
    <row r="46" spans="1:19">
      <c r="A46" s="101" t="s">
        <v>438</v>
      </c>
      <c r="B46" s="25">
        <v>17048</v>
      </c>
      <c r="C46" s="154">
        <v>16.899999999999999</v>
      </c>
      <c r="D46" s="154">
        <v>34.6</v>
      </c>
      <c r="E46" s="25">
        <v>4162</v>
      </c>
      <c r="F46" s="154">
        <v>9.4</v>
      </c>
      <c r="G46" s="175">
        <v>30.5</v>
      </c>
      <c r="H46" s="25">
        <v>6444</v>
      </c>
      <c r="I46" s="154">
        <v>12.8</v>
      </c>
      <c r="J46" s="175">
        <v>36.1</v>
      </c>
      <c r="K46" s="25">
        <v>5098</v>
      </c>
      <c r="L46" s="154">
        <v>10</v>
      </c>
      <c r="M46" s="175">
        <v>27.8</v>
      </c>
      <c r="N46" s="25">
        <v>5226</v>
      </c>
      <c r="O46" s="154">
        <v>10</v>
      </c>
      <c r="P46" s="175">
        <v>27.2</v>
      </c>
      <c r="Q46" s="25">
        <v>421</v>
      </c>
      <c r="R46" s="154">
        <v>0.9</v>
      </c>
      <c r="S46" s="154">
        <v>2.6</v>
      </c>
    </row>
    <row r="47" spans="1:19">
      <c r="A47" s="101" t="s">
        <v>439</v>
      </c>
      <c r="B47" s="25">
        <v>18071</v>
      </c>
      <c r="C47" s="154">
        <v>18.2</v>
      </c>
      <c r="D47" s="154">
        <v>39.4</v>
      </c>
      <c r="E47" s="25">
        <v>4157</v>
      </c>
      <c r="F47" s="154">
        <v>10</v>
      </c>
      <c r="G47" s="175">
        <v>28.2</v>
      </c>
      <c r="H47" s="25">
        <v>6755</v>
      </c>
      <c r="I47" s="154">
        <v>14.4</v>
      </c>
      <c r="J47" s="175">
        <v>35.6</v>
      </c>
      <c r="K47" s="25">
        <v>6932</v>
      </c>
      <c r="L47" s="154">
        <v>14.7</v>
      </c>
      <c r="M47" s="175">
        <v>36</v>
      </c>
      <c r="N47" s="25">
        <v>4992</v>
      </c>
      <c r="O47" s="154">
        <v>10.4</v>
      </c>
      <c r="P47" s="175">
        <v>25.3</v>
      </c>
      <c r="Q47" s="25">
        <v>394</v>
      </c>
      <c r="R47" s="154">
        <v>0.9</v>
      </c>
      <c r="S47" s="154">
        <v>2.2999999999999998</v>
      </c>
    </row>
    <row r="48" spans="1:19">
      <c r="A48" s="101" t="s">
        <v>440</v>
      </c>
      <c r="B48" s="25">
        <v>17109</v>
      </c>
      <c r="C48" s="154">
        <v>20.100000000000001</v>
      </c>
      <c r="D48" s="154">
        <v>39.6</v>
      </c>
      <c r="E48" s="25">
        <v>3953</v>
      </c>
      <c r="F48" s="154">
        <v>9.9</v>
      </c>
      <c r="G48" s="175">
        <v>27.9</v>
      </c>
      <c r="H48" s="25">
        <v>6897</v>
      </c>
      <c r="I48" s="154">
        <v>15.8</v>
      </c>
      <c r="J48" s="175">
        <v>38.9</v>
      </c>
      <c r="K48" s="25">
        <v>3871</v>
      </c>
      <c r="L48" s="154">
        <v>8.8000000000000007</v>
      </c>
      <c r="M48" s="175">
        <v>21.2</v>
      </c>
      <c r="N48" s="25">
        <v>6690</v>
      </c>
      <c r="O48" s="154">
        <v>15.1</v>
      </c>
      <c r="P48" s="175">
        <v>36.200000000000003</v>
      </c>
      <c r="Q48" s="25">
        <v>412</v>
      </c>
      <c r="R48" s="154">
        <v>1</v>
      </c>
      <c r="S48" s="154">
        <v>2.5</v>
      </c>
    </row>
    <row r="49" spans="1:19">
      <c r="A49" s="101" t="s">
        <v>441</v>
      </c>
      <c r="B49" s="25">
        <v>8955</v>
      </c>
      <c r="C49" s="154">
        <v>19.5</v>
      </c>
      <c r="D49" s="154">
        <v>38.299999999999997</v>
      </c>
      <c r="E49" s="25">
        <v>2067</v>
      </c>
      <c r="F49" s="154">
        <v>9.5</v>
      </c>
      <c r="G49" s="175">
        <v>28.4</v>
      </c>
      <c r="H49" s="25">
        <v>3991</v>
      </c>
      <c r="I49" s="154">
        <v>16.899999999999999</v>
      </c>
      <c r="J49" s="175">
        <v>43</v>
      </c>
      <c r="K49" s="25">
        <v>2081</v>
      </c>
      <c r="L49" s="154">
        <v>8.6999999999999993</v>
      </c>
      <c r="M49" s="175">
        <v>21.7</v>
      </c>
      <c r="N49" s="25">
        <v>2985</v>
      </c>
      <c r="O49" s="154">
        <v>12.4</v>
      </c>
      <c r="P49" s="175">
        <v>30</v>
      </c>
      <c r="Q49" s="25">
        <v>288</v>
      </c>
      <c r="R49" s="154">
        <v>1.2</v>
      </c>
      <c r="S49" s="154">
        <v>3.3</v>
      </c>
    </row>
    <row r="50" spans="1:19">
      <c r="A50" s="101" t="s">
        <v>442</v>
      </c>
      <c r="B50" s="25">
        <v>17948</v>
      </c>
      <c r="C50" s="154">
        <v>19.899999999999999</v>
      </c>
      <c r="D50" s="154">
        <v>41.6</v>
      </c>
      <c r="E50" s="25">
        <v>4438</v>
      </c>
      <c r="F50" s="154">
        <v>10.8</v>
      </c>
      <c r="G50" s="175">
        <v>28.9</v>
      </c>
      <c r="H50" s="25">
        <v>7901</v>
      </c>
      <c r="I50" s="154">
        <v>18.2</v>
      </c>
      <c r="J50" s="175">
        <v>43</v>
      </c>
      <c r="K50" s="25">
        <v>4543</v>
      </c>
      <c r="L50" s="154">
        <v>10.3</v>
      </c>
      <c r="M50" s="175">
        <v>23.6</v>
      </c>
      <c r="N50" s="25">
        <v>5713</v>
      </c>
      <c r="O50" s="154">
        <v>12.9</v>
      </c>
      <c r="P50" s="175">
        <v>29.6</v>
      </c>
      <c r="Q50" s="25">
        <v>467</v>
      </c>
      <c r="R50" s="154">
        <v>1.1000000000000001</v>
      </c>
      <c r="S50" s="154">
        <v>2.7</v>
      </c>
    </row>
    <row r="51" spans="1:19">
      <c r="A51" s="101" t="s">
        <v>443</v>
      </c>
      <c r="B51" s="25">
        <v>15929</v>
      </c>
      <c r="C51" s="154">
        <v>18</v>
      </c>
      <c r="D51" s="154">
        <v>42.8</v>
      </c>
      <c r="E51" s="25">
        <v>3702</v>
      </c>
      <c r="F51" s="154">
        <v>10.7</v>
      </c>
      <c r="G51" s="175">
        <v>27.4</v>
      </c>
      <c r="H51" s="25">
        <v>6629</v>
      </c>
      <c r="I51" s="154">
        <v>17.7</v>
      </c>
      <c r="J51" s="175">
        <v>40.9</v>
      </c>
      <c r="K51" s="25">
        <v>3695</v>
      </c>
      <c r="L51" s="154">
        <v>9.6999999999999993</v>
      </c>
      <c r="M51" s="175">
        <v>21.9</v>
      </c>
      <c r="N51" s="25">
        <v>6216</v>
      </c>
      <c r="O51" s="154">
        <v>16.2</v>
      </c>
      <c r="P51" s="175">
        <v>36.4</v>
      </c>
      <c r="Q51" s="25">
        <v>370</v>
      </c>
      <c r="R51" s="154">
        <v>1</v>
      </c>
      <c r="S51" s="154">
        <v>2.4</v>
      </c>
    </row>
    <row r="52" spans="1:19">
      <c r="A52" s="101" t="s">
        <v>271</v>
      </c>
      <c r="B52" s="25">
        <v>638251</v>
      </c>
      <c r="C52" s="154">
        <v>19</v>
      </c>
      <c r="D52" s="154">
        <v>34.6</v>
      </c>
      <c r="E52" s="25">
        <v>161233</v>
      </c>
      <c r="F52" s="154">
        <v>8.6999999999999993</v>
      </c>
      <c r="G52" s="175">
        <v>29.1</v>
      </c>
      <c r="H52" s="25">
        <v>237228</v>
      </c>
      <c r="I52" s="154">
        <v>12.9</v>
      </c>
      <c r="J52" s="175">
        <v>36.1</v>
      </c>
      <c r="K52" s="25">
        <v>154635</v>
      </c>
      <c r="L52" s="154">
        <v>8.4</v>
      </c>
      <c r="M52" s="175">
        <v>23.1</v>
      </c>
      <c r="N52" s="25">
        <v>225418</v>
      </c>
      <c r="O52" s="154">
        <v>12.2</v>
      </c>
      <c r="P52" s="175">
        <v>33.1</v>
      </c>
      <c r="Q52" s="25">
        <v>22535</v>
      </c>
      <c r="R52" s="154">
        <v>1.2</v>
      </c>
      <c r="S52" s="154">
        <v>3.6</v>
      </c>
    </row>
    <row r="53" spans="1:19">
      <c r="A53" s="31" t="s">
        <v>379</v>
      </c>
    </row>
    <row r="54" spans="1:19" ht="17.25">
      <c r="A54" s="49" t="s">
        <v>813</v>
      </c>
    </row>
    <row r="55" spans="1:19" ht="17.25">
      <c r="A55" s="117" t="s">
        <v>812</v>
      </c>
    </row>
    <row r="56" spans="1:19" ht="90">
      <c r="A56" s="248" t="s">
        <v>265</v>
      </c>
      <c r="B56" s="247" t="s">
        <v>783</v>
      </c>
      <c r="C56" s="247" t="s">
        <v>784</v>
      </c>
      <c r="D56" s="248" t="s">
        <v>785</v>
      </c>
      <c r="E56" s="247" t="s">
        <v>786</v>
      </c>
      <c r="F56" s="247" t="s">
        <v>787</v>
      </c>
      <c r="G56" s="248" t="s">
        <v>788</v>
      </c>
      <c r="H56" s="247" t="s">
        <v>789</v>
      </c>
      <c r="I56" s="247" t="s">
        <v>790</v>
      </c>
      <c r="J56" s="248" t="s">
        <v>791</v>
      </c>
      <c r="K56" s="247" t="s">
        <v>792</v>
      </c>
      <c r="L56" s="247" t="s">
        <v>793</v>
      </c>
      <c r="M56" s="248" t="s">
        <v>794</v>
      </c>
      <c r="N56" s="247" t="s">
        <v>795</v>
      </c>
      <c r="O56" s="247" t="s">
        <v>796</v>
      </c>
      <c r="P56" s="248" t="s">
        <v>797</v>
      </c>
      <c r="Q56" s="247" t="s">
        <v>798</v>
      </c>
      <c r="R56" s="247" t="s">
        <v>799</v>
      </c>
      <c r="S56" s="247" t="s">
        <v>800</v>
      </c>
    </row>
    <row r="57" spans="1:19">
      <c r="A57" s="101" t="s">
        <v>423</v>
      </c>
      <c r="B57" s="211">
        <v>149642</v>
      </c>
      <c r="C57" s="218">
        <v>19.100000000000001</v>
      </c>
      <c r="D57" s="242">
        <v>30.8</v>
      </c>
      <c r="E57" s="211">
        <v>35061</v>
      </c>
      <c r="F57" s="187">
        <v>6.7</v>
      </c>
      <c r="G57" s="243">
        <v>25</v>
      </c>
      <c r="H57" s="211">
        <v>48777</v>
      </c>
      <c r="I57" s="218">
        <v>10.1</v>
      </c>
      <c r="J57" s="242">
        <v>32.299999999999997</v>
      </c>
      <c r="K57" s="211">
        <v>34377</v>
      </c>
      <c r="L57" s="187">
        <v>7.2</v>
      </c>
      <c r="M57" s="187">
        <v>22.6</v>
      </c>
      <c r="N57" s="245">
        <v>53219</v>
      </c>
      <c r="O57" s="241">
        <v>11.3</v>
      </c>
      <c r="P57" s="187">
        <v>34.700000000000003</v>
      </c>
      <c r="Q57" s="129">
        <v>10213</v>
      </c>
      <c r="R57" s="187">
        <v>2.1</v>
      </c>
      <c r="S57" s="187">
        <v>6.7</v>
      </c>
    </row>
    <row r="58" spans="1:19">
      <c r="A58" s="101" t="s">
        <v>424</v>
      </c>
      <c r="B58" s="211">
        <v>25124</v>
      </c>
      <c r="C58" s="218">
        <v>19.600000000000001</v>
      </c>
      <c r="D58" s="307">
        <v>31.6</v>
      </c>
      <c r="E58" s="211">
        <v>5322</v>
      </c>
      <c r="F58" s="187">
        <v>6.4</v>
      </c>
      <c r="G58" s="188">
        <v>24</v>
      </c>
      <c r="H58" s="211">
        <v>7501</v>
      </c>
      <c r="I58" s="218">
        <v>9.5</v>
      </c>
      <c r="J58" s="307">
        <v>29.3</v>
      </c>
      <c r="K58" s="211">
        <v>6467</v>
      </c>
      <c r="L58" s="187">
        <v>8.1999999999999993</v>
      </c>
      <c r="M58" s="187">
        <v>24.9</v>
      </c>
      <c r="N58" s="129">
        <v>9711</v>
      </c>
      <c r="O58" s="187">
        <v>12.4</v>
      </c>
      <c r="P58" s="187">
        <v>37</v>
      </c>
      <c r="Q58" s="129">
        <v>1483</v>
      </c>
      <c r="R58" s="187">
        <v>1.9</v>
      </c>
      <c r="S58" s="187">
        <v>5.9</v>
      </c>
    </row>
    <row r="59" spans="1:19">
      <c r="A59" s="101" t="s">
        <v>425</v>
      </c>
      <c r="B59" s="211">
        <v>19468</v>
      </c>
      <c r="C59" s="218">
        <v>18.5</v>
      </c>
      <c r="D59" s="307">
        <v>30.8</v>
      </c>
      <c r="E59" s="211">
        <v>4005</v>
      </c>
      <c r="F59" s="187">
        <v>6.8</v>
      </c>
      <c r="G59" s="188">
        <v>25.4</v>
      </c>
      <c r="H59" s="211">
        <v>6249</v>
      </c>
      <c r="I59" s="218">
        <v>9.8000000000000007</v>
      </c>
      <c r="J59" s="307">
        <v>31.2</v>
      </c>
      <c r="K59" s="211">
        <v>4182</v>
      </c>
      <c r="L59" s="187">
        <v>6.5</v>
      </c>
      <c r="M59" s="187">
        <v>20</v>
      </c>
      <c r="N59" s="129">
        <v>8282</v>
      </c>
      <c r="O59" s="187">
        <v>12.8</v>
      </c>
      <c r="P59" s="187">
        <v>40</v>
      </c>
      <c r="Q59" s="129">
        <v>690</v>
      </c>
      <c r="R59" s="187">
        <v>1.1000000000000001</v>
      </c>
      <c r="S59" s="187">
        <v>3.6</v>
      </c>
    </row>
    <row r="60" spans="1:19">
      <c r="A60" s="101" t="s">
        <v>426</v>
      </c>
      <c r="B60" s="211">
        <v>29548</v>
      </c>
      <c r="C60" s="218">
        <v>18.899999999999999</v>
      </c>
      <c r="D60" s="307">
        <v>32.799999999999997</v>
      </c>
      <c r="E60" s="211">
        <v>6296</v>
      </c>
      <c r="F60" s="187">
        <v>7.3</v>
      </c>
      <c r="G60" s="188">
        <v>25.4</v>
      </c>
      <c r="H60" s="211">
        <v>9485</v>
      </c>
      <c r="I60" s="218">
        <v>10.5</v>
      </c>
      <c r="J60" s="307">
        <v>31.4</v>
      </c>
      <c r="K60" s="211">
        <v>6937</v>
      </c>
      <c r="L60" s="187">
        <v>7.6</v>
      </c>
      <c r="M60" s="187">
        <v>22.5</v>
      </c>
      <c r="N60" s="129">
        <v>11942</v>
      </c>
      <c r="O60" s="187">
        <v>13.1</v>
      </c>
      <c r="P60" s="187">
        <v>37.9</v>
      </c>
      <c r="Q60" s="129">
        <v>1100</v>
      </c>
      <c r="R60" s="187">
        <v>1.2</v>
      </c>
      <c r="S60" s="187">
        <v>3.8</v>
      </c>
    </row>
    <row r="61" spans="1:19">
      <c r="A61" s="101" t="s">
        <v>427</v>
      </c>
      <c r="B61" s="211">
        <v>24551</v>
      </c>
      <c r="C61" s="218">
        <v>20.100000000000001</v>
      </c>
      <c r="D61" s="307">
        <v>31</v>
      </c>
      <c r="E61" s="211">
        <v>6402</v>
      </c>
      <c r="F61" s="187">
        <v>8.3000000000000007</v>
      </c>
      <c r="G61" s="188">
        <v>29.9</v>
      </c>
      <c r="H61" s="211">
        <v>8703</v>
      </c>
      <c r="I61" s="218">
        <v>10.9</v>
      </c>
      <c r="J61" s="307">
        <v>34.4</v>
      </c>
      <c r="K61" s="211">
        <v>5131</v>
      </c>
      <c r="L61" s="187">
        <v>6.5</v>
      </c>
      <c r="M61" s="187">
        <v>20.100000000000001</v>
      </c>
      <c r="N61" s="129">
        <v>8510</v>
      </c>
      <c r="O61" s="187">
        <v>10.6</v>
      </c>
      <c r="P61" s="187">
        <v>32.4</v>
      </c>
      <c r="Q61" s="129">
        <v>899</v>
      </c>
      <c r="R61" s="187">
        <v>1.1000000000000001</v>
      </c>
      <c r="S61" s="187">
        <v>3.7</v>
      </c>
    </row>
    <row r="62" spans="1:19">
      <c r="A62" s="101" t="s">
        <v>428</v>
      </c>
      <c r="B62" s="211">
        <v>13706</v>
      </c>
      <c r="C62" s="218">
        <v>20.5</v>
      </c>
      <c r="D62" s="307">
        <v>33</v>
      </c>
      <c r="E62" s="211">
        <v>3038</v>
      </c>
      <c r="F62" s="187">
        <v>7.3</v>
      </c>
      <c r="G62" s="188">
        <v>26.3</v>
      </c>
      <c r="H62" s="211">
        <v>5183</v>
      </c>
      <c r="I62" s="218">
        <v>12.5</v>
      </c>
      <c r="J62" s="307">
        <v>36.700000000000003</v>
      </c>
      <c r="K62" s="211">
        <v>2937</v>
      </c>
      <c r="L62" s="187">
        <v>7.1</v>
      </c>
      <c r="M62" s="187">
        <v>20.5</v>
      </c>
      <c r="N62" s="129">
        <v>4998</v>
      </c>
      <c r="O62" s="187">
        <v>12</v>
      </c>
      <c r="P62" s="187">
        <v>34.1</v>
      </c>
      <c r="Q62" s="129">
        <v>508</v>
      </c>
      <c r="R62" s="187">
        <v>1.2</v>
      </c>
      <c r="S62" s="187">
        <v>3.7</v>
      </c>
    </row>
    <row r="63" spans="1:19">
      <c r="A63" s="101" t="s">
        <v>429</v>
      </c>
      <c r="B63" s="211">
        <v>18512</v>
      </c>
      <c r="C63" s="218">
        <v>20.7</v>
      </c>
      <c r="D63" s="307">
        <v>36.1</v>
      </c>
      <c r="E63" s="211">
        <v>3746</v>
      </c>
      <c r="F63" s="187">
        <v>8.1999999999999993</v>
      </c>
      <c r="G63" s="188">
        <v>25.4</v>
      </c>
      <c r="H63" s="211">
        <v>6441</v>
      </c>
      <c r="I63" s="218">
        <v>12.4</v>
      </c>
      <c r="J63" s="307">
        <v>34</v>
      </c>
      <c r="K63" s="211">
        <v>4794</v>
      </c>
      <c r="L63" s="187">
        <v>9.1</v>
      </c>
      <c r="M63" s="187">
        <v>24.3</v>
      </c>
      <c r="N63" s="129">
        <v>7262</v>
      </c>
      <c r="O63" s="187">
        <v>13.6</v>
      </c>
      <c r="P63" s="187">
        <v>36.4</v>
      </c>
      <c r="Q63" s="129">
        <v>585</v>
      </c>
      <c r="R63" s="187">
        <v>1.1000000000000001</v>
      </c>
      <c r="S63" s="187">
        <v>3.1</v>
      </c>
    </row>
    <row r="64" spans="1:19">
      <c r="A64" s="101" t="s">
        <v>430</v>
      </c>
      <c r="B64" s="211">
        <v>3772</v>
      </c>
      <c r="C64" s="218">
        <v>16.399999999999999</v>
      </c>
      <c r="D64" s="307">
        <v>33.6</v>
      </c>
      <c r="E64" s="211">
        <v>518</v>
      </c>
      <c r="F64" s="187">
        <v>6</v>
      </c>
      <c r="G64" s="188">
        <v>20.2</v>
      </c>
      <c r="H64" s="211">
        <v>1277</v>
      </c>
      <c r="I64" s="218">
        <v>11.2</v>
      </c>
      <c r="J64" s="307">
        <v>33.299999999999997</v>
      </c>
      <c r="K64" s="211">
        <v>842</v>
      </c>
      <c r="L64" s="187">
        <v>7.3</v>
      </c>
      <c r="M64" s="187">
        <v>21.2</v>
      </c>
      <c r="N64" s="129">
        <v>1666</v>
      </c>
      <c r="O64" s="187">
        <v>13.7</v>
      </c>
      <c r="P64" s="187">
        <v>39</v>
      </c>
      <c r="Q64" s="129">
        <v>139</v>
      </c>
      <c r="R64" s="187">
        <v>1.3</v>
      </c>
      <c r="S64" s="187">
        <v>4</v>
      </c>
    </row>
    <row r="65" spans="1:19">
      <c r="A65" s="101" t="s">
        <v>431</v>
      </c>
      <c r="B65" s="211">
        <v>11928</v>
      </c>
      <c r="C65" s="218">
        <v>21.4</v>
      </c>
      <c r="D65" s="307">
        <v>34.799999999999997</v>
      </c>
      <c r="E65" s="211">
        <v>2334</v>
      </c>
      <c r="F65" s="187">
        <v>7.6</v>
      </c>
      <c r="G65" s="188">
        <v>25.5</v>
      </c>
      <c r="H65" s="211">
        <v>4056</v>
      </c>
      <c r="I65" s="218">
        <v>11.7</v>
      </c>
      <c r="J65" s="307">
        <v>33.6</v>
      </c>
      <c r="K65" s="211">
        <v>2916</v>
      </c>
      <c r="L65" s="187">
        <v>8.4</v>
      </c>
      <c r="M65" s="187">
        <v>23.3</v>
      </c>
      <c r="N65" s="129">
        <v>5007</v>
      </c>
      <c r="O65" s="187">
        <v>14</v>
      </c>
      <c r="P65" s="187">
        <v>37.799999999999997</v>
      </c>
      <c r="Q65" s="129">
        <v>374</v>
      </c>
      <c r="R65" s="187">
        <v>1.1000000000000001</v>
      </c>
      <c r="S65" s="187">
        <v>3.2</v>
      </c>
    </row>
    <row r="66" spans="1:19">
      <c r="A66" s="101" t="s">
        <v>432</v>
      </c>
      <c r="B66" s="211">
        <v>99131</v>
      </c>
      <c r="C66" s="218">
        <v>21</v>
      </c>
      <c r="D66" s="307">
        <v>33.6</v>
      </c>
      <c r="E66" s="211">
        <v>23436</v>
      </c>
      <c r="F66" s="187">
        <v>7.8</v>
      </c>
      <c r="G66" s="188">
        <v>26.7</v>
      </c>
      <c r="H66" s="211">
        <v>35957</v>
      </c>
      <c r="I66" s="218">
        <v>12.2</v>
      </c>
      <c r="J66" s="307">
        <v>35.700000000000003</v>
      </c>
      <c r="K66" s="211">
        <v>21932</v>
      </c>
      <c r="L66" s="187">
        <v>7.5</v>
      </c>
      <c r="M66" s="187">
        <v>21.4</v>
      </c>
      <c r="N66" s="129">
        <v>37524</v>
      </c>
      <c r="O66" s="187">
        <v>12.8</v>
      </c>
      <c r="P66" s="187">
        <v>36.1</v>
      </c>
      <c r="Q66" s="129">
        <v>3756</v>
      </c>
      <c r="R66" s="187">
        <v>1.3</v>
      </c>
      <c r="S66" s="187">
        <v>3.8</v>
      </c>
    </row>
    <row r="67" spans="1:19">
      <c r="A67" s="101" t="s">
        <v>433</v>
      </c>
      <c r="B67" s="211">
        <v>22917</v>
      </c>
      <c r="C67" s="218">
        <v>19.3</v>
      </c>
      <c r="D67" s="307">
        <v>29.8</v>
      </c>
      <c r="E67" s="211">
        <v>4223</v>
      </c>
      <c r="F67" s="187">
        <v>6</v>
      </c>
      <c r="G67" s="188">
        <v>24.1</v>
      </c>
      <c r="H67" s="211">
        <v>7094</v>
      </c>
      <c r="I67" s="218">
        <v>9.1</v>
      </c>
      <c r="J67" s="307">
        <v>30.2</v>
      </c>
      <c r="K67" s="211">
        <v>5878</v>
      </c>
      <c r="L67" s="187">
        <v>7.6</v>
      </c>
      <c r="M67" s="187">
        <v>24.3</v>
      </c>
      <c r="N67" s="129">
        <v>9341</v>
      </c>
      <c r="O67" s="187">
        <v>11.8</v>
      </c>
      <c r="P67" s="187">
        <v>37.1</v>
      </c>
      <c r="Q67" s="129">
        <v>920</v>
      </c>
      <c r="R67" s="187">
        <v>1.2</v>
      </c>
      <c r="S67" s="187">
        <v>4</v>
      </c>
    </row>
    <row r="68" spans="1:19">
      <c r="A68" s="101" t="s">
        <v>434</v>
      </c>
      <c r="B68" s="211">
        <v>113149</v>
      </c>
      <c r="C68" s="218">
        <v>19.399999999999999</v>
      </c>
      <c r="D68" s="307">
        <v>30.8</v>
      </c>
      <c r="E68" s="211">
        <v>24899</v>
      </c>
      <c r="F68" s="187">
        <v>6.6</v>
      </c>
      <c r="G68" s="188">
        <v>25.5</v>
      </c>
      <c r="H68" s="211">
        <v>36506</v>
      </c>
      <c r="I68" s="218">
        <v>9.9</v>
      </c>
      <c r="J68" s="307">
        <v>31.6</v>
      </c>
      <c r="K68" s="211">
        <v>28229</v>
      </c>
      <c r="L68" s="187">
        <v>7.7</v>
      </c>
      <c r="M68" s="187">
        <v>24</v>
      </c>
      <c r="N68" s="129">
        <v>42258</v>
      </c>
      <c r="O68" s="187">
        <v>11.6</v>
      </c>
      <c r="P68" s="187">
        <v>35.4</v>
      </c>
      <c r="Q68" s="129">
        <v>5006</v>
      </c>
      <c r="R68" s="187">
        <v>1.4</v>
      </c>
      <c r="S68" s="187">
        <v>4.4000000000000004</v>
      </c>
    </row>
    <row r="69" spans="1:19">
      <c r="A69" s="101" t="s">
        <v>435</v>
      </c>
      <c r="B69" s="211">
        <v>21161</v>
      </c>
      <c r="C69" s="218">
        <v>20.9</v>
      </c>
      <c r="D69" s="307">
        <v>32.6</v>
      </c>
      <c r="E69" s="211">
        <v>4545</v>
      </c>
      <c r="F69" s="187">
        <v>7.5</v>
      </c>
      <c r="G69" s="188">
        <v>27.8</v>
      </c>
      <c r="H69" s="211">
        <v>7125</v>
      </c>
      <c r="I69" s="218">
        <v>10.9</v>
      </c>
      <c r="J69" s="307">
        <v>32.4</v>
      </c>
      <c r="K69" s="211">
        <v>4503</v>
      </c>
      <c r="L69" s="187">
        <v>6.8</v>
      </c>
      <c r="M69" s="187">
        <v>20</v>
      </c>
      <c r="N69" s="129">
        <v>8512</v>
      </c>
      <c r="O69" s="187">
        <v>12.7</v>
      </c>
      <c r="P69" s="187">
        <v>36.1</v>
      </c>
      <c r="Q69" s="129">
        <v>952</v>
      </c>
      <c r="R69" s="187">
        <v>1.5</v>
      </c>
      <c r="S69" s="187">
        <v>4.5999999999999996</v>
      </c>
    </row>
    <row r="70" spans="1:19">
      <c r="A70" s="101" t="s">
        <v>436</v>
      </c>
      <c r="B70" s="211">
        <v>19795</v>
      </c>
      <c r="C70" s="218">
        <v>19.100000000000001</v>
      </c>
      <c r="D70" s="307">
        <v>32.6</v>
      </c>
      <c r="E70" s="211">
        <v>3565</v>
      </c>
      <c r="F70" s="187">
        <v>6.3</v>
      </c>
      <c r="G70" s="188">
        <v>23</v>
      </c>
      <c r="H70" s="211">
        <v>6618</v>
      </c>
      <c r="I70" s="218">
        <v>10.8</v>
      </c>
      <c r="J70" s="307">
        <v>32.5</v>
      </c>
      <c r="K70" s="211">
        <v>6620</v>
      </c>
      <c r="L70" s="187">
        <v>10.8</v>
      </c>
      <c r="M70" s="187">
        <v>32.1</v>
      </c>
      <c r="N70" s="129">
        <v>6413</v>
      </c>
      <c r="O70" s="187">
        <v>10.199999999999999</v>
      </c>
      <c r="P70" s="187">
        <v>29.4</v>
      </c>
      <c r="Q70" s="129">
        <v>600</v>
      </c>
      <c r="R70" s="187">
        <v>1</v>
      </c>
      <c r="S70" s="187">
        <v>3.1</v>
      </c>
    </row>
    <row r="71" spans="1:19">
      <c r="A71" s="101" t="s">
        <v>437</v>
      </c>
      <c r="B71" s="211">
        <v>17375</v>
      </c>
      <c r="C71" s="218">
        <v>18.100000000000001</v>
      </c>
      <c r="D71" s="307">
        <v>31.3</v>
      </c>
      <c r="E71" s="211">
        <v>3965</v>
      </c>
      <c r="F71" s="187">
        <v>7.4</v>
      </c>
      <c r="G71" s="188">
        <v>27.1</v>
      </c>
      <c r="H71" s="211">
        <v>5374</v>
      </c>
      <c r="I71" s="218">
        <v>9.6</v>
      </c>
      <c r="J71" s="307">
        <v>30.1</v>
      </c>
      <c r="K71" s="211">
        <v>4915</v>
      </c>
      <c r="L71" s="187">
        <v>8.6999999999999993</v>
      </c>
      <c r="M71" s="187">
        <v>26.7</v>
      </c>
      <c r="N71" s="129">
        <v>6262</v>
      </c>
      <c r="O71" s="187">
        <v>11.1</v>
      </c>
      <c r="P71" s="187">
        <v>33.9</v>
      </c>
      <c r="Q71" s="129">
        <v>797</v>
      </c>
      <c r="R71" s="187">
        <v>1.4</v>
      </c>
      <c r="S71" s="187">
        <v>4.5</v>
      </c>
    </row>
    <row r="72" spans="1:19">
      <c r="A72" s="101" t="s">
        <v>438</v>
      </c>
      <c r="B72" s="211">
        <v>17750</v>
      </c>
      <c r="C72" s="218">
        <v>17.3</v>
      </c>
      <c r="D72" s="307">
        <v>31.5</v>
      </c>
      <c r="E72" s="211">
        <v>3704</v>
      </c>
      <c r="F72" s="187">
        <v>7.5</v>
      </c>
      <c r="G72" s="188">
        <v>26.9</v>
      </c>
      <c r="H72" s="211">
        <v>6160</v>
      </c>
      <c r="I72" s="218">
        <v>10.8</v>
      </c>
      <c r="J72" s="307">
        <v>33.9</v>
      </c>
      <c r="K72" s="211">
        <v>5607</v>
      </c>
      <c r="L72" s="187">
        <v>9.6</v>
      </c>
      <c r="M72" s="187">
        <v>29.4</v>
      </c>
      <c r="N72" s="129">
        <v>5554</v>
      </c>
      <c r="O72" s="187">
        <v>9.4</v>
      </c>
      <c r="P72" s="187">
        <v>28.1</v>
      </c>
      <c r="Q72" s="129">
        <v>567</v>
      </c>
      <c r="R72" s="187">
        <v>1</v>
      </c>
      <c r="S72" s="187">
        <v>3.1</v>
      </c>
    </row>
    <row r="73" spans="1:19">
      <c r="A73" s="101" t="s">
        <v>439</v>
      </c>
      <c r="B73" s="211">
        <v>19729</v>
      </c>
      <c r="C73" s="218">
        <v>19.2</v>
      </c>
      <c r="D73" s="307">
        <v>36.799999999999997</v>
      </c>
      <c r="E73" s="211">
        <v>4018</v>
      </c>
      <c r="F73" s="187">
        <v>8.5</v>
      </c>
      <c r="G73" s="188">
        <v>25.3</v>
      </c>
      <c r="H73" s="211">
        <v>6494</v>
      </c>
      <c r="I73" s="218">
        <v>12</v>
      </c>
      <c r="J73" s="307">
        <v>32.1</v>
      </c>
      <c r="K73" s="211">
        <v>7632</v>
      </c>
      <c r="L73" s="187">
        <v>13.9</v>
      </c>
      <c r="M73" s="187">
        <v>36.9</v>
      </c>
      <c r="N73" s="129">
        <v>5883</v>
      </c>
      <c r="O73" s="187">
        <v>10.5</v>
      </c>
      <c r="P73" s="187">
        <v>27.6</v>
      </c>
      <c r="Q73" s="129">
        <v>538</v>
      </c>
      <c r="R73" s="187">
        <v>1</v>
      </c>
      <c r="S73" s="187">
        <v>2.8</v>
      </c>
    </row>
    <row r="74" spans="1:19">
      <c r="A74" s="101" t="s">
        <v>440</v>
      </c>
      <c r="B74" s="211">
        <v>17947</v>
      </c>
      <c r="C74" s="218">
        <v>20.7</v>
      </c>
      <c r="D74" s="307">
        <v>36</v>
      </c>
      <c r="E74" s="211">
        <v>3541</v>
      </c>
      <c r="F74" s="187">
        <v>7.8</v>
      </c>
      <c r="G74" s="188">
        <v>24.6</v>
      </c>
      <c r="H74" s="211">
        <v>6307</v>
      </c>
      <c r="I74" s="218">
        <v>12.5</v>
      </c>
      <c r="J74" s="307">
        <v>34.4</v>
      </c>
      <c r="K74" s="211">
        <v>4158</v>
      </c>
      <c r="L74" s="187">
        <v>8.1</v>
      </c>
      <c r="M74" s="187">
        <v>21.7</v>
      </c>
      <c r="N74" s="129">
        <v>7217</v>
      </c>
      <c r="O74" s="187">
        <v>14</v>
      </c>
      <c r="P74" s="187">
        <v>37.1</v>
      </c>
      <c r="Q74" s="129">
        <v>662</v>
      </c>
      <c r="R74" s="187">
        <v>1.4</v>
      </c>
      <c r="S74" s="187">
        <v>3.8</v>
      </c>
    </row>
    <row r="75" spans="1:19">
      <c r="A75" s="101" t="s">
        <v>441</v>
      </c>
      <c r="B75" s="211">
        <v>9095</v>
      </c>
      <c r="C75" s="218">
        <v>19.7</v>
      </c>
      <c r="D75" s="307">
        <v>33.5</v>
      </c>
      <c r="E75" s="211">
        <v>1705</v>
      </c>
      <c r="F75" s="187">
        <v>6.7</v>
      </c>
      <c r="G75" s="188">
        <v>23.2</v>
      </c>
      <c r="H75" s="211">
        <v>3753</v>
      </c>
      <c r="I75" s="218">
        <v>13.8</v>
      </c>
      <c r="J75" s="307">
        <v>40.4</v>
      </c>
      <c r="K75" s="211">
        <v>2162</v>
      </c>
      <c r="L75" s="187">
        <v>7.8</v>
      </c>
      <c r="M75" s="187">
        <v>22.4</v>
      </c>
      <c r="N75" s="129">
        <v>3185</v>
      </c>
      <c r="O75" s="187">
        <v>11.5</v>
      </c>
      <c r="P75" s="187">
        <v>32.299999999999997</v>
      </c>
      <c r="Q75" s="129">
        <v>389</v>
      </c>
      <c r="R75" s="187">
        <v>1.4</v>
      </c>
      <c r="S75" s="187">
        <v>4.4000000000000004</v>
      </c>
    </row>
    <row r="76" spans="1:19">
      <c r="A76" s="101" t="s">
        <v>442</v>
      </c>
      <c r="B76" s="211">
        <v>18497</v>
      </c>
      <c r="C76" s="218">
        <v>20.2</v>
      </c>
      <c r="D76" s="307">
        <v>37.700000000000003</v>
      </c>
      <c r="E76" s="211">
        <v>4021</v>
      </c>
      <c r="F76" s="187">
        <v>8.6999999999999993</v>
      </c>
      <c r="G76" s="188">
        <v>25.9</v>
      </c>
      <c r="H76" s="211">
        <v>7322</v>
      </c>
      <c r="I76" s="218">
        <v>14.9</v>
      </c>
      <c r="J76" s="307">
        <v>38.9</v>
      </c>
      <c r="K76" s="211">
        <v>4638</v>
      </c>
      <c r="L76" s="187">
        <v>9.1999999999999993</v>
      </c>
      <c r="M76" s="187">
        <v>23.6</v>
      </c>
      <c r="N76" s="129">
        <v>6099</v>
      </c>
      <c r="O76" s="187">
        <v>12.1</v>
      </c>
      <c r="P76" s="187">
        <v>30.8</v>
      </c>
      <c r="Q76" s="129">
        <v>718</v>
      </c>
      <c r="R76" s="187">
        <v>1.5</v>
      </c>
      <c r="S76" s="187">
        <v>3.9</v>
      </c>
    </row>
    <row r="77" spans="1:19">
      <c r="A77" s="101" t="s">
        <v>443</v>
      </c>
      <c r="B77" s="211">
        <v>16258</v>
      </c>
      <c r="C77" s="218">
        <v>18.5</v>
      </c>
      <c r="D77" s="307">
        <v>38.4</v>
      </c>
      <c r="E77" s="211">
        <v>3206</v>
      </c>
      <c r="F77" s="187">
        <v>8.4</v>
      </c>
      <c r="G77" s="188">
        <v>24</v>
      </c>
      <c r="H77" s="211">
        <v>6147</v>
      </c>
      <c r="I77" s="218">
        <v>14.5</v>
      </c>
      <c r="J77" s="307">
        <v>37.5</v>
      </c>
      <c r="K77" s="211">
        <v>3679</v>
      </c>
      <c r="L77" s="187">
        <v>8.4</v>
      </c>
      <c r="M77" s="187">
        <v>21.3</v>
      </c>
      <c r="N77" s="129">
        <v>6679</v>
      </c>
      <c r="O77" s="187">
        <v>15.2</v>
      </c>
      <c r="P77" s="187">
        <v>38.1</v>
      </c>
      <c r="Q77" s="129">
        <v>503</v>
      </c>
      <c r="R77" s="187">
        <v>1.2</v>
      </c>
      <c r="S77" s="187">
        <v>3</v>
      </c>
    </row>
    <row r="78" spans="1:19">
      <c r="A78" s="101" t="s">
        <v>271</v>
      </c>
      <c r="B78" s="211">
        <v>689108</v>
      </c>
      <c r="C78" s="218">
        <v>19.5</v>
      </c>
      <c r="D78" s="307">
        <v>32.200000000000003</v>
      </c>
      <c r="E78" s="211">
        <v>151576</v>
      </c>
      <c r="F78" s="187">
        <v>7.1</v>
      </c>
      <c r="G78" s="188">
        <v>25.5</v>
      </c>
      <c r="H78" s="211">
        <v>232541</v>
      </c>
      <c r="I78" s="218">
        <v>10.9</v>
      </c>
      <c r="J78" s="307">
        <v>33.1</v>
      </c>
      <c r="K78" s="211">
        <v>168545</v>
      </c>
      <c r="L78" s="187">
        <v>7.9</v>
      </c>
      <c r="M78" s="187">
        <v>23.5</v>
      </c>
      <c r="N78" s="129">
        <v>255544</v>
      </c>
      <c r="O78" s="187">
        <v>11.9</v>
      </c>
      <c r="P78" s="187">
        <v>35</v>
      </c>
      <c r="Q78" s="129">
        <v>31401</v>
      </c>
      <c r="R78" s="187">
        <v>1.5</v>
      </c>
      <c r="S78" s="187">
        <v>4.5</v>
      </c>
    </row>
    <row r="79" spans="1:19">
      <c r="A79" s="31" t="s">
        <v>379</v>
      </c>
    </row>
  </sheetData>
  <pageMargins left="0.7" right="0.7" top="0.75" bottom="0.75" header="0.3" footer="0.3"/>
  <drawing r:id="rId1"/>
  <tableParts count="3">
    <tablePart r:id="rId2"/>
    <tablePart r:id="rId3"/>
    <tablePart r:id="rId4"/>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88D29-1DC6-47B6-83D5-452051133218}">
  <dimension ref="A1:R19"/>
  <sheetViews>
    <sheetView zoomScaleNormal="100" workbookViewId="0"/>
  </sheetViews>
  <sheetFormatPr defaultColWidth="9.33203125" defaultRowHeight="13.5"/>
  <cols>
    <col min="1" max="1" width="21.5" style="25" customWidth="1"/>
    <col min="2" max="2" width="21.83203125" style="25" bestFit="1" customWidth="1"/>
    <col min="3" max="3" width="23.6640625" style="25" bestFit="1" customWidth="1"/>
    <col min="4" max="4" width="24.6640625" style="25" bestFit="1" customWidth="1"/>
    <col min="5" max="18" width="27.5" style="25" bestFit="1" customWidth="1"/>
    <col min="19" max="16384" width="9.33203125" style="25"/>
  </cols>
  <sheetData>
    <row r="1" spans="1:18">
      <c r="A1" s="77" t="s">
        <v>816</v>
      </c>
    </row>
    <row r="2" spans="1:18" ht="17.25">
      <c r="A2" s="49" t="s">
        <v>815</v>
      </c>
    </row>
    <row r="3" spans="1:18" ht="17.25">
      <c r="A3" s="117" t="s">
        <v>814</v>
      </c>
    </row>
    <row r="4" spans="1:18" ht="75">
      <c r="A4" s="308" t="s">
        <v>291</v>
      </c>
      <c r="B4" s="308" t="s">
        <v>783</v>
      </c>
      <c r="C4" s="309" t="s">
        <v>785</v>
      </c>
      <c r="D4" s="308" t="s">
        <v>786</v>
      </c>
      <c r="E4" s="308" t="s">
        <v>787</v>
      </c>
      <c r="F4" s="309" t="s">
        <v>788</v>
      </c>
      <c r="G4" s="308" t="s">
        <v>789</v>
      </c>
      <c r="H4" s="308" t="s">
        <v>790</v>
      </c>
      <c r="I4" s="309" t="s">
        <v>791</v>
      </c>
      <c r="J4" s="308" t="s">
        <v>792</v>
      </c>
      <c r="K4" s="308" t="s">
        <v>793</v>
      </c>
      <c r="L4" s="309" t="s">
        <v>794</v>
      </c>
      <c r="M4" s="308" t="s">
        <v>795</v>
      </c>
      <c r="N4" s="308" t="s">
        <v>796</v>
      </c>
      <c r="O4" s="309" t="s">
        <v>797</v>
      </c>
      <c r="P4" s="308" t="s">
        <v>798</v>
      </c>
      <c r="Q4" s="145" t="s">
        <v>799</v>
      </c>
      <c r="R4" s="310" t="s">
        <v>800</v>
      </c>
    </row>
    <row r="5" spans="1:18" s="2" customFormat="1">
      <c r="A5" s="144" t="s">
        <v>269</v>
      </c>
      <c r="B5" s="211">
        <v>430892</v>
      </c>
      <c r="C5" s="402">
        <v>34.299999999999997</v>
      </c>
      <c r="D5" s="130">
        <v>121198</v>
      </c>
      <c r="E5" s="187">
        <v>8.3000000000000007</v>
      </c>
      <c r="F5" s="402">
        <v>28.2</v>
      </c>
      <c r="G5" s="211">
        <v>121214</v>
      </c>
      <c r="H5" s="249">
        <v>9.9</v>
      </c>
      <c r="I5" s="402">
        <v>28.2</v>
      </c>
      <c r="J5" s="130">
        <v>113490</v>
      </c>
      <c r="K5" s="187">
        <v>9.6</v>
      </c>
      <c r="L5" s="403">
        <v>26.2</v>
      </c>
      <c r="M5" s="130">
        <v>156085</v>
      </c>
      <c r="N5" s="187">
        <v>13.4</v>
      </c>
      <c r="O5" s="403">
        <v>36.299999999999997</v>
      </c>
      <c r="P5" s="130">
        <v>15399</v>
      </c>
      <c r="Q5" s="187">
        <v>1.2</v>
      </c>
      <c r="R5" s="393">
        <v>3.5</v>
      </c>
    </row>
    <row r="6" spans="1:18" s="2" customFormat="1">
      <c r="A6" s="144" t="s">
        <v>624</v>
      </c>
      <c r="B6" s="211">
        <v>895769</v>
      </c>
      <c r="C6" s="402">
        <v>33.1</v>
      </c>
      <c r="D6" s="130">
        <v>191443</v>
      </c>
      <c r="E6" s="187">
        <v>7.8</v>
      </c>
      <c r="F6" s="402">
        <v>26.9</v>
      </c>
      <c r="G6" s="211">
        <v>348316</v>
      </c>
      <c r="H6" s="249">
        <v>12.7</v>
      </c>
      <c r="I6" s="402">
        <v>37.700000000000003</v>
      </c>
      <c r="J6" s="130">
        <v>209553</v>
      </c>
      <c r="K6" s="187">
        <v>7.6</v>
      </c>
      <c r="L6" s="403">
        <v>22.1</v>
      </c>
      <c r="M6" s="130">
        <v>324626</v>
      </c>
      <c r="N6" s="187">
        <v>11.6</v>
      </c>
      <c r="O6" s="403">
        <v>33</v>
      </c>
      <c r="P6" s="130">
        <v>38490</v>
      </c>
      <c r="Q6" s="201">
        <v>1.4</v>
      </c>
      <c r="R6" s="394">
        <v>4.3</v>
      </c>
    </row>
    <row r="7" spans="1:18" s="2" customFormat="1">
      <c r="A7" s="31" t="s">
        <v>379</v>
      </c>
    </row>
    <row r="8" spans="1:18" ht="17.25">
      <c r="A8" s="49" t="s">
        <v>817</v>
      </c>
    </row>
    <row r="9" spans="1:18" ht="17.25">
      <c r="A9" s="117" t="s">
        <v>818</v>
      </c>
    </row>
    <row r="10" spans="1:18" ht="75">
      <c r="A10" s="308" t="s">
        <v>291</v>
      </c>
      <c r="B10" s="308" t="s">
        <v>783</v>
      </c>
      <c r="C10" s="309" t="s">
        <v>785</v>
      </c>
      <c r="D10" s="308" t="s">
        <v>786</v>
      </c>
      <c r="E10" s="308" t="s">
        <v>787</v>
      </c>
      <c r="F10" s="309" t="s">
        <v>788</v>
      </c>
      <c r="G10" s="308" t="s">
        <v>789</v>
      </c>
      <c r="H10" s="308" t="s">
        <v>790</v>
      </c>
      <c r="I10" s="309" t="s">
        <v>791</v>
      </c>
      <c r="J10" s="308" t="s">
        <v>792</v>
      </c>
      <c r="K10" s="308" t="s">
        <v>793</v>
      </c>
      <c r="L10" s="309" t="s">
        <v>794</v>
      </c>
      <c r="M10" s="308" t="s">
        <v>795</v>
      </c>
      <c r="N10" s="308" t="s">
        <v>796</v>
      </c>
      <c r="O10" s="309" t="s">
        <v>797</v>
      </c>
      <c r="P10" s="308" t="s">
        <v>798</v>
      </c>
      <c r="Q10" s="145" t="s">
        <v>799</v>
      </c>
      <c r="R10" s="310" t="s">
        <v>800</v>
      </c>
    </row>
    <row r="11" spans="1:18" s="2" customFormat="1">
      <c r="A11" s="144" t="s">
        <v>269</v>
      </c>
      <c r="B11" s="211">
        <v>206369</v>
      </c>
      <c r="C11" s="402">
        <v>35.4</v>
      </c>
      <c r="D11" s="130">
        <v>61003</v>
      </c>
      <c r="E11" s="187">
        <v>9.1999999999999993</v>
      </c>
      <c r="F11" s="402">
        <v>30.1</v>
      </c>
      <c r="G11" s="211">
        <v>60757</v>
      </c>
      <c r="H11" s="249">
        <v>10.8</v>
      </c>
      <c r="I11" s="402">
        <v>29.5</v>
      </c>
      <c r="J11" s="130">
        <v>54540</v>
      </c>
      <c r="K11" s="187">
        <v>9.9</v>
      </c>
      <c r="L11" s="403">
        <v>26</v>
      </c>
      <c r="M11" s="130">
        <v>73228</v>
      </c>
      <c r="N11" s="187">
        <v>13.4</v>
      </c>
      <c r="O11" s="403">
        <v>35.299999999999997</v>
      </c>
      <c r="P11" s="130">
        <v>6557</v>
      </c>
      <c r="Q11" s="187">
        <v>1.1000000000000001</v>
      </c>
      <c r="R11" s="393">
        <v>3.1</v>
      </c>
    </row>
    <row r="12" spans="1:18" s="2" customFormat="1">
      <c r="A12" s="144" t="s">
        <v>624</v>
      </c>
      <c r="B12" s="211">
        <v>431555</v>
      </c>
      <c r="C12" s="402">
        <v>34.4</v>
      </c>
      <c r="D12" s="130">
        <v>100146</v>
      </c>
      <c r="E12" s="187">
        <v>8.6999999999999993</v>
      </c>
      <c r="F12" s="402">
        <v>28.8</v>
      </c>
      <c r="G12" s="211">
        <v>176351</v>
      </c>
      <c r="H12" s="249">
        <v>13.9</v>
      </c>
      <c r="I12" s="402">
        <v>39.299999999999997</v>
      </c>
      <c r="J12" s="130">
        <v>100031</v>
      </c>
      <c r="K12" s="187">
        <v>7.8</v>
      </c>
      <c r="L12" s="403">
        <v>21.9</v>
      </c>
      <c r="M12" s="130">
        <v>152083</v>
      </c>
      <c r="N12" s="187">
        <v>11.7</v>
      </c>
      <c r="O12" s="403">
        <v>32</v>
      </c>
      <c r="P12" s="130">
        <v>15955</v>
      </c>
      <c r="Q12" s="201">
        <v>1.3</v>
      </c>
      <c r="R12" s="394">
        <v>3.8</v>
      </c>
    </row>
    <row r="13" spans="1:18" s="2" customFormat="1">
      <c r="A13" s="31" t="s">
        <v>379</v>
      </c>
    </row>
    <row r="14" spans="1:18" ht="17.25">
      <c r="A14" s="49" t="s">
        <v>819</v>
      </c>
    </row>
    <row r="15" spans="1:18" ht="17.25">
      <c r="A15" s="117" t="s">
        <v>820</v>
      </c>
    </row>
    <row r="16" spans="1:18" ht="75">
      <c r="A16" s="308" t="s">
        <v>291</v>
      </c>
      <c r="B16" s="308" t="s">
        <v>783</v>
      </c>
      <c r="C16" s="309" t="s">
        <v>785</v>
      </c>
      <c r="D16" s="308" t="s">
        <v>786</v>
      </c>
      <c r="E16" s="308" t="s">
        <v>787</v>
      </c>
      <c r="F16" s="309" t="s">
        <v>788</v>
      </c>
      <c r="G16" s="308" t="s">
        <v>789</v>
      </c>
      <c r="H16" s="308" t="s">
        <v>790</v>
      </c>
      <c r="I16" s="309" t="s">
        <v>791</v>
      </c>
      <c r="J16" s="308" t="s">
        <v>792</v>
      </c>
      <c r="K16" s="308" t="s">
        <v>793</v>
      </c>
      <c r="L16" s="309" t="s">
        <v>794</v>
      </c>
      <c r="M16" s="308" t="s">
        <v>795</v>
      </c>
      <c r="N16" s="308" t="s">
        <v>796</v>
      </c>
      <c r="O16" s="309" t="s">
        <v>797</v>
      </c>
      <c r="P16" s="308" t="s">
        <v>798</v>
      </c>
      <c r="Q16" s="145" t="s">
        <v>799</v>
      </c>
      <c r="R16" s="310" t="s">
        <v>800</v>
      </c>
    </row>
    <row r="17" spans="1:18" s="2" customFormat="1">
      <c r="A17" s="144" t="s">
        <v>269</v>
      </c>
      <c r="B17" s="211">
        <v>224523</v>
      </c>
      <c r="C17" s="402">
        <v>33.4</v>
      </c>
      <c r="D17" s="130">
        <v>60195</v>
      </c>
      <c r="E17" s="187">
        <v>7.4</v>
      </c>
      <c r="F17" s="402">
        <v>26.4</v>
      </c>
      <c r="G17" s="211">
        <v>60457</v>
      </c>
      <c r="H17" s="249">
        <v>9.1</v>
      </c>
      <c r="I17" s="402">
        <v>26.9</v>
      </c>
      <c r="J17" s="130">
        <v>58950</v>
      </c>
      <c r="K17" s="187">
        <v>9.4</v>
      </c>
      <c r="L17" s="403">
        <v>26.4</v>
      </c>
      <c r="M17" s="130">
        <v>82857</v>
      </c>
      <c r="N17" s="187">
        <v>13.3</v>
      </c>
      <c r="O17" s="403">
        <v>37.299999999999997</v>
      </c>
      <c r="P17" s="130">
        <v>8842</v>
      </c>
      <c r="Q17" s="187">
        <v>1.3</v>
      </c>
      <c r="R17" s="393">
        <v>3.9</v>
      </c>
    </row>
    <row r="18" spans="1:18" s="2" customFormat="1">
      <c r="A18" s="144" t="s">
        <v>624</v>
      </c>
      <c r="B18" s="211">
        <v>464214</v>
      </c>
      <c r="C18" s="402">
        <v>32</v>
      </c>
      <c r="D18" s="130">
        <v>91297</v>
      </c>
      <c r="E18" s="187">
        <v>7.1</v>
      </c>
      <c r="F18" s="402">
        <v>25.2</v>
      </c>
      <c r="G18" s="211">
        <v>171965</v>
      </c>
      <c r="H18" s="249">
        <v>11.7</v>
      </c>
      <c r="I18" s="402">
        <v>36.200000000000003</v>
      </c>
      <c r="J18" s="130">
        <v>109522</v>
      </c>
      <c r="K18" s="187">
        <v>7.4</v>
      </c>
      <c r="L18" s="403">
        <v>22.3</v>
      </c>
      <c r="M18" s="130">
        <v>172543</v>
      </c>
      <c r="N18" s="187">
        <v>11.4</v>
      </c>
      <c r="O18" s="403">
        <v>33.9</v>
      </c>
      <c r="P18" s="130">
        <v>22535</v>
      </c>
      <c r="Q18" s="201">
        <v>1.6</v>
      </c>
      <c r="R18" s="394">
        <v>4.8</v>
      </c>
    </row>
    <row r="19" spans="1:18" s="2" customFormat="1">
      <c r="A19" s="31" t="s">
        <v>379</v>
      </c>
    </row>
  </sheetData>
  <pageMargins left="0.7" right="0.7" top="0.75" bottom="0.75" header="0.3" footer="0.3"/>
  <drawing r:id="rId1"/>
  <tableParts count="3">
    <tablePart r:id="rId2"/>
    <tablePart r:id="rId3"/>
    <tablePart r:id="rId4"/>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218C1-9472-4F43-9B39-E59D1F4DD27C}">
  <dimension ref="A1:S25"/>
  <sheetViews>
    <sheetView zoomScaleNormal="100" workbookViewId="0"/>
  </sheetViews>
  <sheetFormatPr defaultColWidth="9.33203125" defaultRowHeight="13.5"/>
  <cols>
    <col min="1" max="1" width="18.83203125" style="25" customWidth="1"/>
    <col min="2" max="3" width="19.1640625" style="25" bestFit="1" customWidth="1"/>
    <col min="4" max="4" width="25.83203125" style="25" bestFit="1" customWidth="1"/>
    <col min="5" max="5" width="24.1640625" style="25" bestFit="1" customWidth="1"/>
    <col min="6" max="19" width="25.6640625" style="25" customWidth="1"/>
    <col min="20" max="16384" width="9.33203125" style="25"/>
  </cols>
  <sheetData>
    <row r="1" spans="1:19">
      <c r="A1" s="77" t="s">
        <v>828</v>
      </c>
    </row>
    <row r="2" spans="1:19" ht="17.25">
      <c r="A2" s="49" t="s">
        <v>821</v>
      </c>
    </row>
    <row r="3" spans="1:19" ht="17.25">
      <c r="A3" s="117" t="s">
        <v>822</v>
      </c>
    </row>
    <row r="4" spans="1:19" s="190" customFormat="1" ht="75" customHeight="1">
      <c r="A4" s="297" t="s">
        <v>289</v>
      </c>
      <c r="B4" s="280" t="s">
        <v>783</v>
      </c>
      <c r="C4" s="280" t="s">
        <v>784</v>
      </c>
      <c r="D4" s="311" t="s">
        <v>785</v>
      </c>
      <c r="E4" s="280" t="s">
        <v>786</v>
      </c>
      <c r="F4" s="280" t="s">
        <v>787</v>
      </c>
      <c r="G4" s="311" t="s">
        <v>788</v>
      </c>
      <c r="H4" s="280" t="s">
        <v>789</v>
      </c>
      <c r="I4" s="280" t="s">
        <v>790</v>
      </c>
      <c r="J4" s="311" t="s">
        <v>791</v>
      </c>
      <c r="K4" s="280" t="s">
        <v>792</v>
      </c>
      <c r="L4" s="280" t="s">
        <v>793</v>
      </c>
      <c r="M4" s="281" t="s">
        <v>794</v>
      </c>
      <c r="N4" s="280" t="s">
        <v>795</v>
      </c>
      <c r="O4" s="280" t="s">
        <v>796</v>
      </c>
      <c r="P4" s="281" t="s">
        <v>797</v>
      </c>
      <c r="Q4" s="280" t="s">
        <v>798</v>
      </c>
      <c r="R4" s="280" t="s">
        <v>799</v>
      </c>
      <c r="S4" s="281" t="s">
        <v>800</v>
      </c>
    </row>
    <row r="5" spans="1:19" s="2" customFormat="1">
      <c r="A5" s="312" t="s">
        <v>464</v>
      </c>
      <c r="B5" s="211">
        <v>130303</v>
      </c>
      <c r="C5" s="306">
        <v>16.600000000000001</v>
      </c>
      <c r="D5" s="242">
        <v>36.4</v>
      </c>
      <c r="E5" s="211">
        <v>28035</v>
      </c>
      <c r="F5" s="187">
        <v>10</v>
      </c>
      <c r="G5" s="243">
        <v>28.9</v>
      </c>
      <c r="H5" s="211">
        <v>50054</v>
      </c>
      <c r="I5" s="249">
        <v>13.6</v>
      </c>
      <c r="J5" s="244">
        <v>37.299999999999997</v>
      </c>
      <c r="K5" s="211">
        <v>33204</v>
      </c>
      <c r="L5" s="187">
        <v>8.9</v>
      </c>
      <c r="M5" s="187">
        <v>24.1</v>
      </c>
      <c r="N5" s="245">
        <v>50063</v>
      </c>
      <c r="O5" s="241">
        <v>12.7</v>
      </c>
      <c r="P5" s="187">
        <v>34.200000000000003</v>
      </c>
      <c r="Q5" s="129">
        <v>4371</v>
      </c>
      <c r="R5" s="187">
        <v>1.3</v>
      </c>
      <c r="S5" s="222">
        <v>3.5</v>
      </c>
    </row>
    <row r="6" spans="1:19" s="2" customFormat="1">
      <c r="A6" s="312" t="s">
        <v>465</v>
      </c>
      <c r="B6" s="211">
        <v>469489</v>
      </c>
      <c r="C6" s="306">
        <v>20.9</v>
      </c>
      <c r="D6" s="246">
        <v>36.4</v>
      </c>
      <c r="E6" s="211">
        <v>98114</v>
      </c>
      <c r="F6" s="187">
        <v>8.1</v>
      </c>
      <c r="G6" s="188">
        <v>23.9</v>
      </c>
      <c r="H6" s="211">
        <v>172028</v>
      </c>
      <c r="I6" s="249">
        <v>13.4</v>
      </c>
      <c r="J6" s="246">
        <v>36.6</v>
      </c>
      <c r="K6" s="211">
        <v>121854</v>
      </c>
      <c r="L6" s="187">
        <v>9.1999999999999993</v>
      </c>
      <c r="M6" s="187">
        <v>24.9</v>
      </c>
      <c r="N6" s="129">
        <v>177200</v>
      </c>
      <c r="O6" s="187">
        <v>13.5</v>
      </c>
      <c r="P6" s="187">
        <v>36</v>
      </c>
      <c r="Q6" s="129">
        <v>17837</v>
      </c>
      <c r="R6" s="187">
        <v>1.4</v>
      </c>
      <c r="S6" s="222">
        <v>3.8</v>
      </c>
    </row>
    <row r="7" spans="1:19" s="2" customFormat="1" ht="27">
      <c r="A7" s="312" t="s">
        <v>466</v>
      </c>
      <c r="B7" s="211">
        <v>169902</v>
      </c>
      <c r="C7" s="306">
        <v>22</v>
      </c>
      <c r="D7" s="246">
        <v>34.4</v>
      </c>
      <c r="E7" s="211">
        <v>34990</v>
      </c>
      <c r="F7" s="187">
        <v>7.1</v>
      </c>
      <c r="G7" s="188">
        <v>22.5</v>
      </c>
      <c r="H7" s="211">
        <v>57280</v>
      </c>
      <c r="I7" s="249">
        <v>11.7</v>
      </c>
      <c r="J7" s="246">
        <v>33.799999999999997</v>
      </c>
      <c r="K7" s="211">
        <v>44279</v>
      </c>
      <c r="L7" s="187">
        <v>8.9</v>
      </c>
      <c r="M7" s="187">
        <v>25.3</v>
      </c>
      <c r="N7" s="129">
        <v>64280</v>
      </c>
      <c r="O7" s="187">
        <v>13</v>
      </c>
      <c r="P7" s="187">
        <v>36.700000000000003</v>
      </c>
      <c r="Q7" s="129">
        <v>7582</v>
      </c>
      <c r="R7" s="187">
        <v>1.5</v>
      </c>
      <c r="S7" s="222">
        <v>4.5</v>
      </c>
    </row>
    <row r="8" spans="1:19" s="2" customFormat="1">
      <c r="A8" s="313" t="s">
        <v>520</v>
      </c>
      <c r="B8" s="314">
        <v>278648</v>
      </c>
      <c r="C8" s="315">
        <v>22.3</v>
      </c>
      <c r="D8" s="316">
        <v>32.5</v>
      </c>
      <c r="E8" s="314">
        <v>61812</v>
      </c>
      <c r="F8" s="201">
        <v>6.2</v>
      </c>
      <c r="G8" s="202">
        <v>21.3</v>
      </c>
      <c r="H8" s="314">
        <v>89963</v>
      </c>
      <c r="I8" s="317">
        <v>10.6</v>
      </c>
      <c r="J8" s="318">
        <v>32.200000000000003</v>
      </c>
      <c r="K8" s="314">
        <v>69113</v>
      </c>
      <c r="L8" s="201">
        <v>8.5</v>
      </c>
      <c r="M8" s="201">
        <v>25.2</v>
      </c>
      <c r="N8" s="207">
        <v>100752</v>
      </c>
      <c r="O8" s="201">
        <v>12.5</v>
      </c>
      <c r="P8" s="201">
        <v>36.799999999999997</v>
      </c>
      <c r="Q8" s="207">
        <v>15050</v>
      </c>
      <c r="R8" s="201">
        <v>1.7</v>
      </c>
      <c r="S8" s="226">
        <v>5.4</v>
      </c>
    </row>
    <row r="9" spans="1:19">
      <c r="A9" s="31" t="s">
        <v>823</v>
      </c>
      <c r="B9" s="2"/>
      <c r="C9" s="2"/>
      <c r="D9" s="2"/>
      <c r="E9" s="2"/>
      <c r="F9" s="2"/>
      <c r="G9" s="2"/>
      <c r="H9" s="2"/>
      <c r="I9" s="2"/>
      <c r="J9" s="2"/>
      <c r="K9" s="2"/>
      <c r="L9" s="2"/>
      <c r="M9" s="2"/>
      <c r="N9" s="2"/>
      <c r="O9" s="2"/>
      <c r="P9" s="2"/>
      <c r="Q9" s="2"/>
      <c r="R9" s="2"/>
    </row>
    <row r="10" spans="1:19" ht="17.25">
      <c r="A10" s="49" t="s">
        <v>825</v>
      </c>
    </row>
    <row r="11" spans="1:19" ht="17.25">
      <c r="A11" s="117" t="s">
        <v>824</v>
      </c>
    </row>
    <row r="12" spans="1:19" s="190" customFormat="1" ht="75" customHeight="1">
      <c r="A12" s="297" t="s">
        <v>289</v>
      </c>
      <c r="B12" s="280" t="s">
        <v>783</v>
      </c>
      <c r="C12" s="280" t="s">
        <v>784</v>
      </c>
      <c r="D12" s="311" t="s">
        <v>785</v>
      </c>
      <c r="E12" s="280" t="s">
        <v>786</v>
      </c>
      <c r="F12" s="280" t="s">
        <v>787</v>
      </c>
      <c r="G12" s="311" t="s">
        <v>788</v>
      </c>
      <c r="H12" s="280" t="s">
        <v>789</v>
      </c>
      <c r="I12" s="280" t="s">
        <v>790</v>
      </c>
      <c r="J12" s="311" t="s">
        <v>791</v>
      </c>
      <c r="K12" s="280" t="s">
        <v>792</v>
      </c>
      <c r="L12" s="280" t="s">
        <v>793</v>
      </c>
      <c r="M12" s="281" t="s">
        <v>794</v>
      </c>
      <c r="N12" s="280" t="s">
        <v>795</v>
      </c>
      <c r="O12" s="280" t="s">
        <v>796</v>
      </c>
      <c r="P12" s="281" t="s">
        <v>797</v>
      </c>
      <c r="Q12" s="280" t="s">
        <v>798</v>
      </c>
      <c r="R12" s="280" t="s">
        <v>799</v>
      </c>
      <c r="S12" s="281" t="s">
        <v>800</v>
      </c>
    </row>
    <row r="13" spans="1:19" s="2" customFormat="1">
      <c r="A13" s="312" t="s">
        <v>464</v>
      </c>
      <c r="B13" s="211">
        <v>75192</v>
      </c>
      <c r="C13" s="306">
        <v>16.8</v>
      </c>
      <c r="D13" s="242">
        <v>37.5</v>
      </c>
      <c r="E13" s="211">
        <v>16565</v>
      </c>
      <c r="F13" s="187">
        <v>10.199999999999999</v>
      </c>
      <c r="G13" s="243">
        <v>29.2</v>
      </c>
      <c r="H13" s="211">
        <v>30396</v>
      </c>
      <c r="I13" s="249">
        <v>14.7</v>
      </c>
      <c r="J13" s="244">
        <v>38.799999999999997</v>
      </c>
      <c r="K13" s="211">
        <v>19098</v>
      </c>
      <c r="L13" s="187">
        <v>9.1999999999999993</v>
      </c>
      <c r="M13" s="187">
        <v>24</v>
      </c>
      <c r="N13" s="245">
        <v>28683</v>
      </c>
      <c r="O13" s="241">
        <v>13.1</v>
      </c>
      <c r="P13" s="187">
        <v>34</v>
      </c>
      <c r="Q13" s="129">
        <v>2153</v>
      </c>
      <c r="R13" s="187">
        <v>1.1000000000000001</v>
      </c>
      <c r="S13" s="222">
        <v>3.1</v>
      </c>
    </row>
    <row r="14" spans="1:19" s="2" customFormat="1">
      <c r="A14" s="312" t="s">
        <v>465</v>
      </c>
      <c r="B14" s="211">
        <v>239211</v>
      </c>
      <c r="C14" s="306">
        <v>20.6</v>
      </c>
      <c r="D14" s="246">
        <v>37.700000000000003</v>
      </c>
      <c r="E14" s="211">
        <v>55454</v>
      </c>
      <c r="F14" s="187">
        <v>8.9</v>
      </c>
      <c r="G14" s="188">
        <v>25.5</v>
      </c>
      <c r="H14" s="211">
        <v>91468</v>
      </c>
      <c r="I14" s="249">
        <v>14.4</v>
      </c>
      <c r="J14" s="246">
        <v>38</v>
      </c>
      <c r="K14" s="211">
        <v>61489</v>
      </c>
      <c r="L14" s="187">
        <v>9.6</v>
      </c>
      <c r="M14" s="187">
        <v>24.8</v>
      </c>
      <c r="N14" s="129">
        <v>86979</v>
      </c>
      <c r="O14" s="187">
        <v>13.6</v>
      </c>
      <c r="P14" s="187">
        <v>35</v>
      </c>
      <c r="Q14" s="129">
        <v>8013</v>
      </c>
      <c r="R14" s="187">
        <v>1.3</v>
      </c>
      <c r="S14" s="222">
        <v>3.4</v>
      </c>
    </row>
    <row r="15" spans="1:19" s="2" customFormat="1" ht="27">
      <c r="A15" s="312" t="s">
        <v>466</v>
      </c>
      <c r="B15" s="211">
        <v>79557</v>
      </c>
      <c r="C15" s="306">
        <v>21.7</v>
      </c>
      <c r="D15" s="246">
        <v>35.299999999999997</v>
      </c>
      <c r="E15" s="211">
        <v>18116</v>
      </c>
      <c r="F15" s="187">
        <v>7.9</v>
      </c>
      <c r="G15" s="188">
        <v>24.5</v>
      </c>
      <c r="H15" s="211">
        <v>28100</v>
      </c>
      <c r="I15" s="249">
        <v>12.6</v>
      </c>
      <c r="J15" s="246">
        <v>35.299999999999997</v>
      </c>
      <c r="K15" s="211">
        <v>20591</v>
      </c>
      <c r="L15" s="187">
        <v>9.1</v>
      </c>
      <c r="M15" s="187">
        <v>25.1</v>
      </c>
      <c r="N15" s="129">
        <v>29145</v>
      </c>
      <c r="O15" s="187">
        <v>13.1</v>
      </c>
      <c r="P15" s="187">
        <v>35.6</v>
      </c>
      <c r="Q15" s="129">
        <v>3043</v>
      </c>
      <c r="R15" s="187">
        <v>1.3</v>
      </c>
      <c r="S15" s="222">
        <v>3.8</v>
      </c>
    </row>
    <row r="16" spans="1:19" s="2" customFormat="1">
      <c r="A16" s="313" t="s">
        <v>520</v>
      </c>
      <c r="B16" s="314">
        <v>113965</v>
      </c>
      <c r="C16" s="315">
        <v>21.7</v>
      </c>
      <c r="D16" s="316">
        <v>33.4</v>
      </c>
      <c r="E16" s="314">
        <v>26555</v>
      </c>
      <c r="F16" s="201">
        <v>7</v>
      </c>
      <c r="G16" s="202">
        <v>23.5</v>
      </c>
      <c r="H16" s="314">
        <v>38281</v>
      </c>
      <c r="I16" s="317">
        <v>11.3</v>
      </c>
      <c r="J16" s="318">
        <v>33.299999999999997</v>
      </c>
      <c r="K16" s="314">
        <v>28470</v>
      </c>
      <c r="L16" s="201">
        <v>8.6999999999999993</v>
      </c>
      <c r="M16" s="201">
        <v>25</v>
      </c>
      <c r="N16" s="207">
        <v>40577</v>
      </c>
      <c r="O16" s="201">
        <v>12.4</v>
      </c>
      <c r="P16" s="201">
        <v>35.5</v>
      </c>
      <c r="Q16" s="207">
        <v>5456</v>
      </c>
      <c r="R16" s="201">
        <v>1.6</v>
      </c>
      <c r="S16" s="227">
        <v>4.8</v>
      </c>
    </row>
    <row r="17" spans="1:19">
      <c r="A17" s="31" t="s">
        <v>823</v>
      </c>
      <c r="B17" s="2"/>
      <c r="C17" s="2"/>
      <c r="D17" s="2"/>
      <c r="E17" s="2"/>
      <c r="F17" s="2"/>
      <c r="G17" s="2"/>
      <c r="H17" s="2"/>
      <c r="I17" s="2"/>
      <c r="J17" s="2"/>
      <c r="K17" s="2"/>
      <c r="L17" s="2"/>
      <c r="M17" s="2"/>
      <c r="N17" s="2"/>
      <c r="O17" s="2"/>
      <c r="P17" s="2"/>
      <c r="Q17" s="2"/>
      <c r="R17" s="2"/>
    </row>
    <row r="18" spans="1:19" ht="17.25">
      <c r="A18" s="49" t="s">
        <v>826</v>
      </c>
    </row>
    <row r="19" spans="1:19" ht="17.25">
      <c r="A19" s="117" t="s">
        <v>827</v>
      </c>
    </row>
    <row r="20" spans="1:19" s="190" customFormat="1" ht="75" customHeight="1">
      <c r="A20" s="297" t="s">
        <v>289</v>
      </c>
      <c r="B20" s="280" t="s">
        <v>783</v>
      </c>
      <c r="C20" s="280" t="s">
        <v>784</v>
      </c>
      <c r="D20" s="311" t="s">
        <v>785</v>
      </c>
      <c r="E20" s="280" t="s">
        <v>786</v>
      </c>
      <c r="F20" s="280" t="s">
        <v>787</v>
      </c>
      <c r="G20" s="311" t="s">
        <v>788</v>
      </c>
      <c r="H20" s="280" t="s">
        <v>789</v>
      </c>
      <c r="I20" s="280" t="s">
        <v>790</v>
      </c>
      <c r="J20" s="311" t="s">
        <v>791</v>
      </c>
      <c r="K20" s="280" t="s">
        <v>792</v>
      </c>
      <c r="L20" s="280" t="s">
        <v>793</v>
      </c>
      <c r="M20" s="281" t="s">
        <v>794</v>
      </c>
      <c r="N20" s="280" t="s">
        <v>795</v>
      </c>
      <c r="O20" s="280" t="s">
        <v>796</v>
      </c>
      <c r="P20" s="281" t="s">
        <v>797</v>
      </c>
      <c r="Q20" s="280" t="s">
        <v>798</v>
      </c>
      <c r="R20" s="280" t="s">
        <v>799</v>
      </c>
      <c r="S20" s="281" t="s">
        <v>800</v>
      </c>
    </row>
    <row r="21" spans="1:19" s="2" customFormat="1">
      <c r="A21" s="312" t="s">
        <v>464</v>
      </c>
      <c r="B21" s="211">
        <v>55111</v>
      </c>
      <c r="C21" s="306">
        <v>16.3</v>
      </c>
      <c r="D21" s="242">
        <v>35</v>
      </c>
      <c r="E21" s="211">
        <v>11470</v>
      </c>
      <c r="F21" s="187">
        <v>9.6999999999999993</v>
      </c>
      <c r="G21" s="243">
        <v>28.6</v>
      </c>
      <c r="H21" s="211">
        <v>19658</v>
      </c>
      <c r="I21" s="249">
        <v>12.3</v>
      </c>
      <c r="J21" s="244">
        <v>35.200000000000003</v>
      </c>
      <c r="K21" s="211">
        <v>14106</v>
      </c>
      <c r="L21" s="187">
        <v>8.5</v>
      </c>
      <c r="M21" s="187">
        <v>24.2</v>
      </c>
      <c r="N21" s="245">
        <v>21380</v>
      </c>
      <c r="O21" s="241">
        <v>12.2</v>
      </c>
      <c r="P21" s="187">
        <v>34.5</v>
      </c>
      <c r="Q21" s="129">
        <v>2218</v>
      </c>
      <c r="R21" s="187">
        <v>1.4</v>
      </c>
      <c r="S21" s="222">
        <v>4.0999999999999996</v>
      </c>
    </row>
    <row r="22" spans="1:19" s="2" customFormat="1">
      <c r="A22" s="312" t="s">
        <v>465</v>
      </c>
      <c r="B22" s="211">
        <v>230278</v>
      </c>
      <c r="C22" s="306">
        <v>21.4</v>
      </c>
      <c r="D22" s="246">
        <v>35.4</v>
      </c>
      <c r="E22" s="211">
        <v>42660</v>
      </c>
      <c r="F22" s="187">
        <v>7.4</v>
      </c>
      <c r="G22" s="188">
        <v>22.1</v>
      </c>
      <c r="H22" s="211">
        <v>80560</v>
      </c>
      <c r="I22" s="249">
        <v>12.4</v>
      </c>
      <c r="J22" s="246">
        <v>35.200000000000003</v>
      </c>
      <c r="K22" s="211">
        <v>60365</v>
      </c>
      <c r="L22" s="187">
        <v>9</v>
      </c>
      <c r="M22" s="187">
        <v>24.9</v>
      </c>
      <c r="N22" s="129">
        <v>90221</v>
      </c>
      <c r="O22" s="187">
        <v>13.4</v>
      </c>
      <c r="P22" s="187">
        <v>37</v>
      </c>
      <c r="Q22" s="129">
        <v>9824</v>
      </c>
      <c r="R22" s="187">
        <v>1.5</v>
      </c>
      <c r="S22" s="222">
        <v>4.2</v>
      </c>
    </row>
    <row r="23" spans="1:19" s="2" customFormat="1" ht="27">
      <c r="A23" s="312" t="s">
        <v>466</v>
      </c>
      <c r="B23" s="211">
        <v>90345</v>
      </c>
      <c r="C23" s="306">
        <v>22.4</v>
      </c>
      <c r="D23" s="246">
        <v>33.700000000000003</v>
      </c>
      <c r="E23" s="211">
        <v>16874</v>
      </c>
      <c r="F23" s="187">
        <v>6.4</v>
      </c>
      <c r="G23" s="188">
        <v>20.7</v>
      </c>
      <c r="H23" s="211">
        <v>29180</v>
      </c>
      <c r="I23" s="249">
        <v>10.9</v>
      </c>
      <c r="J23" s="246">
        <v>32.5</v>
      </c>
      <c r="K23" s="211">
        <v>23688</v>
      </c>
      <c r="L23" s="187">
        <v>8.8000000000000007</v>
      </c>
      <c r="M23" s="187">
        <v>25.4</v>
      </c>
      <c r="N23" s="129">
        <v>35135</v>
      </c>
      <c r="O23" s="187">
        <v>13</v>
      </c>
      <c r="P23" s="187">
        <v>37.6</v>
      </c>
      <c r="Q23" s="129">
        <v>4539</v>
      </c>
      <c r="R23" s="187">
        <v>1.7</v>
      </c>
      <c r="S23" s="222">
        <v>5</v>
      </c>
    </row>
    <row r="24" spans="1:19" s="2" customFormat="1">
      <c r="A24" s="313" t="s">
        <v>520</v>
      </c>
      <c r="B24" s="314">
        <v>164683</v>
      </c>
      <c r="C24" s="315">
        <v>22.7</v>
      </c>
      <c r="D24" s="316">
        <v>31.9</v>
      </c>
      <c r="E24" s="314">
        <v>35257</v>
      </c>
      <c r="F24" s="201">
        <v>5.6</v>
      </c>
      <c r="G24" s="202">
        <v>19.7</v>
      </c>
      <c r="H24" s="314">
        <v>51682</v>
      </c>
      <c r="I24" s="317">
        <v>10</v>
      </c>
      <c r="J24" s="318">
        <v>31.2</v>
      </c>
      <c r="K24" s="314">
        <v>40643</v>
      </c>
      <c r="L24" s="201">
        <v>8.4</v>
      </c>
      <c r="M24" s="201">
        <v>25.4</v>
      </c>
      <c r="N24" s="207">
        <v>60175</v>
      </c>
      <c r="O24" s="201">
        <v>12.5</v>
      </c>
      <c r="P24" s="201">
        <v>37.700000000000003</v>
      </c>
      <c r="Q24" s="207">
        <v>9594</v>
      </c>
      <c r="R24" s="201">
        <v>1.9</v>
      </c>
      <c r="S24" s="227">
        <v>5.8</v>
      </c>
    </row>
    <row r="25" spans="1:19">
      <c r="A25" s="31" t="s">
        <v>823</v>
      </c>
      <c r="B25" s="2"/>
      <c r="C25" s="2"/>
      <c r="D25" s="2"/>
      <c r="E25" s="2"/>
      <c r="F25" s="2"/>
      <c r="G25" s="2"/>
      <c r="H25" s="2"/>
      <c r="I25" s="2"/>
      <c r="J25" s="2"/>
      <c r="K25" s="2"/>
      <c r="L25" s="2"/>
      <c r="M25" s="2"/>
      <c r="N25" s="2"/>
      <c r="O25" s="2"/>
      <c r="P25" s="2"/>
      <c r="Q25" s="2"/>
      <c r="R25" s="2"/>
    </row>
  </sheetData>
  <pageMargins left="0.7" right="0.7" top="0.75" bottom="0.75" header="0.3" footer="0.3"/>
  <drawing r:id="rId1"/>
  <tableParts count="6">
    <tablePart r:id="rId2"/>
    <tablePart r:id="rId3"/>
    <tablePart r:id="rId4"/>
    <tablePart r:id="rId5"/>
    <tablePart r:id="rId6"/>
    <tablePart r:id="rId7"/>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CACB2-04C4-4BCF-96C6-0727BAC87B93}">
  <dimension ref="A1:AE21"/>
  <sheetViews>
    <sheetView zoomScaleNormal="100" workbookViewId="0"/>
  </sheetViews>
  <sheetFormatPr defaultColWidth="9.33203125" defaultRowHeight="13.5"/>
  <cols>
    <col min="1" max="1" width="32.33203125" style="25" customWidth="1"/>
    <col min="2" max="2" width="12.83203125" style="25" bestFit="1" customWidth="1"/>
    <col min="3" max="3" width="17.1640625" style="25" bestFit="1" customWidth="1"/>
    <col min="4" max="4" width="15.5" style="25" bestFit="1" customWidth="1"/>
    <col min="5" max="5" width="12.83203125" style="25" bestFit="1" customWidth="1"/>
    <col min="6" max="6" width="17.1640625" style="25" bestFit="1" customWidth="1"/>
    <col min="7" max="7" width="15.5" style="25" bestFit="1" customWidth="1"/>
    <col min="8" max="8" width="12.83203125" style="25" bestFit="1" customWidth="1"/>
    <col min="9" max="9" width="17.1640625" style="25" bestFit="1" customWidth="1"/>
    <col min="10" max="10" width="15.5" style="25" bestFit="1" customWidth="1"/>
    <col min="11" max="11" width="12.83203125" style="25" bestFit="1" customWidth="1"/>
    <col min="12" max="12" width="17.1640625" style="25" bestFit="1" customWidth="1"/>
    <col min="13" max="13" width="14.33203125" style="25" bestFit="1" customWidth="1"/>
    <col min="14" max="14" width="12.83203125" style="25" bestFit="1" customWidth="1"/>
    <col min="15" max="15" width="17.1640625" style="25" bestFit="1" customWidth="1"/>
    <col min="16" max="16" width="14.33203125" style="25" bestFit="1" customWidth="1"/>
    <col min="17" max="17" width="12.83203125" style="25" bestFit="1" customWidth="1"/>
    <col min="18" max="18" width="17.1640625" style="25" bestFit="1" customWidth="1"/>
    <col min="19" max="19" width="13.33203125" style="25" bestFit="1" customWidth="1"/>
    <col min="20" max="20" width="12.83203125" style="25" bestFit="1" customWidth="1"/>
    <col min="21" max="21" width="17.1640625" style="25" bestFit="1" customWidth="1"/>
    <col min="22" max="22" width="14.33203125" style="25" bestFit="1" customWidth="1"/>
    <col min="23" max="23" width="12.83203125" style="25" bestFit="1" customWidth="1"/>
    <col min="24" max="24" width="17.1640625" style="25" bestFit="1" customWidth="1"/>
    <col min="25" max="25" width="14.33203125" style="25" bestFit="1" customWidth="1"/>
    <col min="26" max="26" width="12.83203125" style="25" bestFit="1" customWidth="1"/>
    <col min="27" max="27" width="17.1640625" style="25" bestFit="1" customWidth="1"/>
    <col min="28" max="28" width="14.33203125" style="25" bestFit="1" customWidth="1"/>
    <col min="29" max="29" width="12.83203125" style="25" bestFit="1" customWidth="1"/>
    <col min="30" max="30" width="17.1640625" style="25" bestFit="1" customWidth="1"/>
    <col min="31" max="31" width="14.33203125" style="25" bestFit="1" customWidth="1"/>
    <col min="32" max="16384" width="9.33203125" style="25"/>
  </cols>
  <sheetData>
    <row r="1" spans="1:31">
      <c r="A1" s="77" t="s">
        <v>934</v>
      </c>
    </row>
    <row r="2" spans="1:31" ht="17.25">
      <c r="A2" s="338" t="s">
        <v>986</v>
      </c>
    </row>
    <row r="3" spans="1:31" ht="17.25">
      <c r="A3" s="117" t="s">
        <v>971</v>
      </c>
    </row>
    <row r="4" spans="1:31" ht="36" customHeight="1">
      <c r="A4" s="25" t="s">
        <v>935</v>
      </c>
      <c r="B4" s="404" t="s">
        <v>972</v>
      </c>
      <c r="C4" s="404" t="s">
        <v>949</v>
      </c>
      <c r="D4" s="404" t="s">
        <v>973</v>
      </c>
      <c r="E4" s="404" t="s">
        <v>974</v>
      </c>
      <c r="F4" s="404" t="s">
        <v>950</v>
      </c>
      <c r="G4" s="404" t="s">
        <v>975</v>
      </c>
      <c r="H4" s="404" t="s">
        <v>976</v>
      </c>
      <c r="I4" s="404" t="s">
        <v>951</v>
      </c>
      <c r="J4" s="404" t="s">
        <v>977</v>
      </c>
      <c r="K4" s="25" t="s">
        <v>952</v>
      </c>
      <c r="L4" s="25" t="s">
        <v>953</v>
      </c>
      <c r="M4" s="25" t="s">
        <v>954</v>
      </c>
      <c r="N4" s="25" t="s">
        <v>955</v>
      </c>
      <c r="O4" s="25" t="s">
        <v>956</v>
      </c>
      <c r="P4" s="25" t="s">
        <v>957</v>
      </c>
      <c r="Q4" s="25" t="s">
        <v>958</v>
      </c>
      <c r="R4" s="25" t="s">
        <v>959</v>
      </c>
      <c r="S4" s="25" t="s">
        <v>960</v>
      </c>
      <c r="T4" s="25" t="s">
        <v>961</v>
      </c>
      <c r="U4" s="25" t="s">
        <v>962</v>
      </c>
      <c r="V4" s="25" t="s">
        <v>963</v>
      </c>
      <c r="W4" s="25" t="s">
        <v>964</v>
      </c>
      <c r="X4" s="25" t="s">
        <v>965</v>
      </c>
      <c r="Y4" s="25" t="s">
        <v>966</v>
      </c>
      <c r="Z4" s="25" t="s">
        <v>967</v>
      </c>
      <c r="AA4" s="25" t="s">
        <v>968</v>
      </c>
      <c r="AB4" s="25" t="s">
        <v>969</v>
      </c>
      <c r="AC4" s="25" t="s">
        <v>970</v>
      </c>
      <c r="AD4" s="25" t="s">
        <v>515</v>
      </c>
      <c r="AE4" s="101" t="s">
        <v>948</v>
      </c>
    </row>
    <row r="5" spans="1:31">
      <c r="A5" s="25" t="s">
        <v>936</v>
      </c>
      <c r="B5" s="25">
        <v>1394</v>
      </c>
      <c r="C5" s="25">
        <v>2373</v>
      </c>
      <c r="D5" s="25">
        <v>3767</v>
      </c>
      <c r="E5" s="25">
        <v>1680</v>
      </c>
      <c r="F5" s="25">
        <v>2724</v>
      </c>
      <c r="G5" s="25">
        <v>4404</v>
      </c>
      <c r="H5" s="25">
        <v>1876</v>
      </c>
      <c r="I5" s="25">
        <v>3000</v>
      </c>
      <c r="J5" s="25">
        <v>4876</v>
      </c>
      <c r="K5" s="25">
        <v>2070</v>
      </c>
      <c r="L5" s="25">
        <v>3210</v>
      </c>
      <c r="M5" s="25">
        <v>5280</v>
      </c>
      <c r="N5" s="25">
        <v>2237</v>
      </c>
      <c r="O5" s="25">
        <v>3405</v>
      </c>
      <c r="P5" s="25">
        <v>5642</v>
      </c>
      <c r="Q5" s="25">
        <v>1961</v>
      </c>
      <c r="R5" s="25">
        <v>3027</v>
      </c>
      <c r="S5" s="25">
        <v>4988</v>
      </c>
      <c r="T5" s="25">
        <v>2368</v>
      </c>
      <c r="U5" s="25">
        <v>3603</v>
      </c>
      <c r="V5" s="25">
        <v>5971</v>
      </c>
      <c r="W5" s="25">
        <v>2448</v>
      </c>
      <c r="X5" s="25">
        <v>3803</v>
      </c>
      <c r="Y5" s="25">
        <v>6251</v>
      </c>
      <c r="Z5" s="25">
        <v>2721</v>
      </c>
      <c r="AA5" s="25">
        <v>4087</v>
      </c>
      <c r="AB5" s="25">
        <v>6808</v>
      </c>
      <c r="AC5" s="25">
        <v>2941</v>
      </c>
      <c r="AD5" s="25">
        <v>4473</v>
      </c>
      <c r="AE5" s="101">
        <v>7414</v>
      </c>
    </row>
    <row r="6" spans="1:31">
      <c r="A6" s="25" t="s">
        <v>937</v>
      </c>
      <c r="B6" s="25">
        <v>31</v>
      </c>
      <c r="C6" s="25">
        <v>48</v>
      </c>
      <c r="D6" s="25">
        <v>79</v>
      </c>
      <c r="E6" s="25">
        <v>35</v>
      </c>
      <c r="F6" s="25">
        <v>50</v>
      </c>
      <c r="G6" s="25">
        <v>85</v>
      </c>
      <c r="H6" s="25">
        <v>42</v>
      </c>
      <c r="I6" s="25">
        <v>51</v>
      </c>
      <c r="J6" s="25">
        <v>93</v>
      </c>
      <c r="K6" s="25">
        <v>37</v>
      </c>
      <c r="L6" s="25">
        <v>65</v>
      </c>
      <c r="M6" s="25">
        <v>102</v>
      </c>
      <c r="N6" s="25">
        <v>44</v>
      </c>
      <c r="O6" s="25">
        <v>60</v>
      </c>
      <c r="P6" s="25">
        <v>104</v>
      </c>
      <c r="Q6" s="25">
        <v>41</v>
      </c>
      <c r="R6" s="25">
        <v>56</v>
      </c>
      <c r="S6" s="25">
        <v>97</v>
      </c>
      <c r="T6" s="25">
        <v>37</v>
      </c>
      <c r="U6" s="25">
        <v>71</v>
      </c>
      <c r="V6" s="25">
        <v>108</v>
      </c>
      <c r="W6" s="25">
        <v>39</v>
      </c>
      <c r="X6" s="25">
        <v>78</v>
      </c>
      <c r="Y6" s="25">
        <v>117</v>
      </c>
      <c r="Z6" s="25">
        <v>46</v>
      </c>
      <c r="AA6" s="25">
        <v>80</v>
      </c>
      <c r="AB6" s="25">
        <v>126</v>
      </c>
      <c r="AC6" s="25">
        <v>42</v>
      </c>
      <c r="AD6" s="25">
        <v>86</v>
      </c>
      <c r="AE6" s="101">
        <v>128</v>
      </c>
    </row>
    <row r="7" spans="1:31">
      <c r="A7" s="25" t="s">
        <v>1062</v>
      </c>
      <c r="B7" s="25">
        <v>115</v>
      </c>
      <c r="C7" s="25">
        <v>396</v>
      </c>
      <c r="D7" s="25">
        <v>511</v>
      </c>
      <c r="E7" s="25">
        <v>154</v>
      </c>
      <c r="F7" s="25">
        <v>427</v>
      </c>
      <c r="G7" s="25">
        <v>581</v>
      </c>
      <c r="H7" s="25">
        <v>181</v>
      </c>
      <c r="I7" s="25">
        <v>494</v>
      </c>
      <c r="J7" s="25">
        <v>675</v>
      </c>
      <c r="K7" s="25">
        <v>226</v>
      </c>
      <c r="L7" s="25">
        <v>561</v>
      </c>
      <c r="M7" s="25">
        <v>787</v>
      </c>
      <c r="N7" s="25">
        <v>253</v>
      </c>
      <c r="O7" s="25">
        <v>640</v>
      </c>
      <c r="P7" s="25">
        <v>893</v>
      </c>
      <c r="Q7" s="25">
        <v>214</v>
      </c>
      <c r="R7" s="25">
        <v>580</v>
      </c>
      <c r="S7" s="25">
        <v>794</v>
      </c>
      <c r="T7" s="25">
        <v>273</v>
      </c>
      <c r="U7" s="25">
        <v>710</v>
      </c>
      <c r="V7" s="25">
        <v>983</v>
      </c>
      <c r="W7" s="25">
        <v>293</v>
      </c>
      <c r="X7" s="25">
        <v>756</v>
      </c>
      <c r="Y7" s="25">
        <v>1049</v>
      </c>
      <c r="Z7" s="25">
        <v>304</v>
      </c>
      <c r="AA7" s="25">
        <v>822</v>
      </c>
      <c r="AB7" s="25">
        <v>1126</v>
      </c>
      <c r="AC7" s="25">
        <v>360</v>
      </c>
      <c r="AD7" s="25">
        <v>906</v>
      </c>
      <c r="AE7" s="101">
        <v>1266</v>
      </c>
    </row>
    <row r="8" spans="1:31">
      <c r="A8" s="25" t="s">
        <v>938</v>
      </c>
      <c r="B8" s="25">
        <v>1046</v>
      </c>
      <c r="C8" s="25">
        <v>756</v>
      </c>
      <c r="D8" s="25">
        <v>1802</v>
      </c>
      <c r="E8" s="25">
        <v>1090</v>
      </c>
      <c r="F8" s="25">
        <v>798</v>
      </c>
      <c r="G8" s="25">
        <v>1888</v>
      </c>
      <c r="H8" s="25">
        <v>1162</v>
      </c>
      <c r="I8" s="25">
        <v>844</v>
      </c>
      <c r="J8" s="25">
        <v>2006</v>
      </c>
      <c r="K8" s="25">
        <v>1171</v>
      </c>
      <c r="L8" s="25">
        <v>870</v>
      </c>
      <c r="M8" s="25">
        <v>2041</v>
      </c>
      <c r="N8" s="25">
        <v>1204</v>
      </c>
      <c r="O8" s="25">
        <v>902</v>
      </c>
      <c r="P8" s="25">
        <v>2106</v>
      </c>
      <c r="Q8" s="25">
        <v>954</v>
      </c>
      <c r="R8" s="25">
        <v>704</v>
      </c>
      <c r="S8" s="25">
        <v>1658</v>
      </c>
      <c r="T8" s="25">
        <v>1127</v>
      </c>
      <c r="U8" s="25">
        <v>830</v>
      </c>
      <c r="V8" s="25">
        <v>1957</v>
      </c>
      <c r="W8" s="25">
        <v>1164</v>
      </c>
      <c r="X8" s="25">
        <v>871</v>
      </c>
      <c r="Y8" s="25">
        <v>2035</v>
      </c>
      <c r="Z8" s="25">
        <v>1241</v>
      </c>
      <c r="AA8" s="25">
        <v>901</v>
      </c>
      <c r="AB8" s="25">
        <v>2142</v>
      </c>
      <c r="AC8" s="25">
        <v>1277</v>
      </c>
      <c r="AD8" s="25">
        <v>970</v>
      </c>
      <c r="AE8" s="101">
        <v>2247</v>
      </c>
    </row>
    <row r="9" spans="1:31">
      <c r="A9" s="25" t="s">
        <v>939</v>
      </c>
      <c r="B9" s="25">
        <v>1277</v>
      </c>
      <c r="C9" s="25">
        <v>3035</v>
      </c>
      <c r="D9" s="25">
        <v>4312</v>
      </c>
      <c r="E9" s="25">
        <v>1599</v>
      </c>
      <c r="F9" s="25">
        <v>3865</v>
      </c>
      <c r="G9" s="25">
        <v>5464</v>
      </c>
      <c r="H9" s="25">
        <v>1974</v>
      </c>
      <c r="I9" s="25">
        <v>4799</v>
      </c>
      <c r="J9" s="25">
        <v>6773</v>
      </c>
      <c r="K9" s="25">
        <v>2377</v>
      </c>
      <c r="L9" s="25">
        <v>5682</v>
      </c>
      <c r="M9" s="25">
        <v>8059</v>
      </c>
      <c r="N9" s="25">
        <v>2710</v>
      </c>
      <c r="O9" s="25">
        <v>6482</v>
      </c>
      <c r="P9" s="25">
        <v>9192</v>
      </c>
      <c r="Q9" s="25">
        <v>2420</v>
      </c>
      <c r="R9" s="25">
        <v>5953</v>
      </c>
      <c r="S9" s="25">
        <v>8373</v>
      </c>
      <c r="T9" s="25">
        <v>2996</v>
      </c>
      <c r="U9" s="25">
        <v>7502</v>
      </c>
      <c r="V9" s="25">
        <v>10498</v>
      </c>
      <c r="W9" s="25">
        <v>3417</v>
      </c>
      <c r="X9" s="25">
        <v>8461</v>
      </c>
      <c r="Y9" s="25">
        <v>11878</v>
      </c>
      <c r="Z9" s="25">
        <v>3981</v>
      </c>
      <c r="AA9" s="25">
        <v>9684</v>
      </c>
      <c r="AB9" s="25">
        <v>13665</v>
      </c>
      <c r="AC9" s="25">
        <v>4584</v>
      </c>
      <c r="AD9" s="25">
        <v>11074</v>
      </c>
      <c r="AE9" s="101">
        <v>15658</v>
      </c>
    </row>
    <row r="10" spans="1:31">
      <c r="A10" s="25" t="s">
        <v>940</v>
      </c>
      <c r="B10" s="25">
        <v>225</v>
      </c>
      <c r="C10" s="25">
        <v>539</v>
      </c>
      <c r="D10" s="25">
        <v>764</v>
      </c>
      <c r="E10" s="25">
        <v>261</v>
      </c>
      <c r="F10" s="25">
        <v>610</v>
      </c>
      <c r="G10" s="25">
        <v>871</v>
      </c>
      <c r="H10" s="25">
        <v>283</v>
      </c>
      <c r="I10" s="25">
        <v>652</v>
      </c>
      <c r="J10" s="25">
        <v>935</v>
      </c>
      <c r="K10" s="25">
        <v>286</v>
      </c>
      <c r="L10" s="25">
        <v>673</v>
      </c>
      <c r="M10" s="25">
        <v>959</v>
      </c>
      <c r="N10" s="25">
        <v>298</v>
      </c>
      <c r="O10" s="25">
        <v>687</v>
      </c>
      <c r="P10" s="25">
        <v>985</v>
      </c>
      <c r="Q10" s="25">
        <v>226</v>
      </c>
      <c r="R10" s="25">
        <v>474</v>
      </c>
      <c r="S10" s="25">
        <v>700</v>
      </c>
      <c r="T10" s="25">
        <v>254</v>
      </c>
      <c r="U10" s="25">
        <v>669</v>
      </c>
      <c r="V10" s="25">
        <v>923</v>
      </c>
      <c r="W10" s="25">
        <v>267</v>
      </c>
      <c r="X10" s="25">
        <v>638</v>
      </c>
      <c r="Y10" s="25">
        <v>905</v>
      </c>
      <c r="Z10" s="25">
        <v>297</v>
      </c>
      <c r="AA10" s="25">
        <v>630</v>
      </c>
      <c r="AB10" s="25">
        <v>927</v>
      </c>
      <c r="AC10" s="25">
        <v>276</v>
      </c>
      <c r="AD10" s="25">
        <v>693</v>
      </c>
      <c r="AE10" s="101">
        <v>969</v>
      </c>
    </row>
    <row r="11" spans="1:31">
      <c r="A11" s="25" t="s">
        <v>941</v>
      </c>
      <c r="B11" s="25">
        <v>4182</v>
      </c>
      <c r="C11" s="25">
        <v>10724</v>
      </c>
      <c r="D11" s="25">
        <v>14906</v>
      </c>
      <c r="E11" s="25">
        <v>5012</v>
      </c>
      <c r="F11" s="25">
        <v>13341</v>
      </c>
      <c r="G11" s="25">
        <v>18353</v>
      </c>
      <c r="H11" s="25">
        <v>5800</v>
      </c>
      <c r="I11" s="25">
        <v>15795</v>
      </c>
      <c r="J11" s="25">
        <v>21595</v>
      </c>
      <c r="K11" s="25">
        <v>6448</v>
      </c>
      <c r="L11" s="25">
        <v>17608</v>
      </c>
      <c r="M11" s="25">
        <v>24056</v>
      </c>
      <c r="N11" s="25">
        <v>7152</v>
      </c>
      <c r="O11" s="25">
        <v>19630</v>
      </c>
      <c r="P11" s="25">
        <v>26782</v>
      </c>
      <c r="Q11" s="25">
        <v>6274</v>
      </c>
      <c r="R11" s="25">
        <v>17503</v>
      </c>
      <c r="S11" s="25">
        <v>23777</v>
      </c>
      <c r="T11" s="25">
        <v>7943</v>
      </c>
      <c r="U11" s="25">
        <v>22027</v>
      </c>
      <c r="V11" s="25">
        <v>29970</v>
      </c>
      <c r="W11" s="25">
        <v>8955</v>
      </c>
      <c r="X11" s="25">
        <v>23990</v>
      </c>
      <c r="Y11" s="25">
        <v>32945</v>
      </c>
      <c r="Z11" s="25">
        <v>9424</v>
      </c>
      <c r="AA11" s="25">
        <v>26037</v>
      </c>
      <c r="AB11" s="25">
        <v>35461</v>
      </c>
      <c r="AC11" s="25">
        <v>10082</v>
      </c>
      <c r="AD11" s="25">
        <v>28218</v>
      </c>
      <c r="AE11" s="101">
        <v>38300</v>
      </c>
    </row>
    <row r="12" spans="1:31">
      <c r="A12" s="25" t="s">
        <v>942</v>
      </c>
      <c r="B12" s="25">
        <v>1539</v>
      </c>
      <c r="C12" s="25">
        <v>1301</v>
      </c>
      <c r="D12" s="25">
        <v>2840</v>
      </c>
      <c r="E12" s="25">
        <v>1617</v>
      </c>
      <c r="F12" s="25">
        <v>1395</v>
      </c>
      <c r="G12" s="25">
        <v>3012</v>
      </c>
      <c r="H12" s="25">
        <v>1684</v>
      </c>
      <c r="I12" s="25">
        <v>1470</v>
      </c>
      <c r="J12" s="25">
        <v>3154</v>
      </c>
      <c r="K12" s="25">
        <v>1741</v>
      </c>
      <c r="L12" s="25">
        <v>1518</v>
      </c>
      <c r="M12" s="25">
        <v>3259</v>
      </c>
      <c r="N12" s="25">
        <v>1772</v>
      </c>
      <c r="O12" s="25">
        <v>1532</v>
      </c>
      <c r="P12" s="25">
        <v>3304</v>
      </c>
      <c r="Q12" s="25">
        <v>1514</v>
      </c>
      <c r="R12" s="25">
        <v>1297</v>
      </c>
      <c r="S12" s="25">
        <v>2811</v>
      </c>
      <c r="T12" s="25">
        <v>1811</v>
      </c>
      <c r="U12" s="25">
        <v>1520</v>
      </c>
      <c r="V12" s="25">
        <v>3331</v>
      </c>
      <c r="W12" s="25">
        <v>1843</v>
      </c>
      <c r="X12" s="25">
        <v>1594</v>
      </c>
      <c r="Y12" s="25">
        <v>3437</v>
      </c>
      <c r="Z12" s="25">
        <v>1905</v>
      </c>
      <c r="AA12" s="25">
        <v>1679</v>
      </c>
      <c r="AB12" s="25">
        <v>3584</v>
      </c>
      <c r="AC12" s="25">
        <v>1990</v>
      </c>
      <c r="AD12" s="25">
        <v>1736</v>
      </c>
      <c r="AE12" s="101">
        <v>3726</v>
      </c>
    </row>
    <row r="13" spans="1:31">
      <c r="A13" s="25" t="s">
        <v>943</v>
      </c>
      <c r="B13" s="25">
        <v>369</v>
      </c>
      <c r="C13" s="25">
        <v>253</v>
      </c>
      <c r="D13" s="25">
        <v>622</v>
      </c>
      <c r="E13" s="25">
        <v>368</v>
      </c>
      <c r="F13" s="25">
        <v>269</v>
      </c>
      <c r="G13" s="25">
        <v>637</v>
      </c>
      <c r="H13" s="25">
        <v>356</v>
      </c>
      <c r="I13" s="25">
        <v>255</v>
      </c>
      <c r="J13" s="25">
        <v>611</v>
      </c>
      <c r="K13" s="25">
        <v>358</v>
      </c>
      <c r="L13" s="25">
        <v>240</v>
      </c>
      <c r="M13" s="25">
        <v>598</v>
      </c>
      <c r="N13" s="25">
        <v>363</v>
      </c>
      <c r="O13" s="25">
        <v>228</v>
      </c>
      <c r="P13" s="25">
        <v>591</v>
      </c>
      <c r="Q13" s="25">
        <v>249</v>
      </c>
      <c r="R13" s="25">
        <v>177</v>
      </c>
      <c r="S13" s="25">
        <v>426</v>
      </c>
      <c r="T13" s="25">
        <v>322</v>
      </c>
      <c r="U13" s="25">
        <v>195</v>
      </c>
      <c r="V13" s="25">
        <v>517</v>
      </c>
      <c r="W13" s="25">
        <v>284</v>
      </c>
      <c r="X13" s="25">
        <v>211</v>
      </c>
      <c r="Y13" s="25">
        <v>495</v>
      </c>
      <c r="Z13" s="25">
        <v>292</v>
      </c>
      <c r="AA13" s="25">
        <v>214</v>
      </c>
      <c r="AB13" s="25">
        <v>506</v>
      </c>
      <c r="AC13" s="25">
        <v>294</v>
      </c>
      <c r="AD13" s="25">
        <v>199</v>
      </c>
      <c r="AE13" s="101">
        <v>493</v>
      </c>
    </row>
    <row r="14" spans="1:31">
      <c r="A14" s="25" t="s">
        <v>944</v>
      </c>
      <c r="B14" s="25">
        <v>399</v>
      </c>
      <c r="C14" s="25">
        <v>5606</v>
      </c>
      <c r="D14" s="25">
        <v>6005</v>
      </c>
      <c r="E14" s="25">
        <v>413</v>
      </c>
      <c r="F14" s="25">
        <v>5824</v>
      </c>
      <c r="G14" s="25">
        <v>6237</v>
      </c>
      <c r="H14" s="25">
        <v>417</v>
      </c>
      <c r="I14" s="25">
        <v>5947</v>
      </c>
      <c r="J14" s="25">
        <v>6364</v>
      </c>
      <c r="K14" s="25">
        <v>421</v>
      </c>
      <c r="L14" s="25">
        <v>5963</v>
      </c>
      <c r="M14" s="25">
        <v>6384</v>
      </c>
      <c r="N14" s="25">
        <v>418</v>
      </c>
      <c r="O14" s="25">
        <v>5968</v>
      </c>
      <c r="P14" s="25">
        <v>6386</v>
      </c>
      <c r="Q14" s="25">
        <v>366</v>
      </c>
      <c r="R14" s="25">
        <v>4907</v>
      </c>
      <c r="S14" s="25">
        <v>5273</v>
      </c>
      <c r="T14" s="25">
        <v>410</v>
      </c>
      <c r="U14" s="25">
        <v>5657</v>
      </c>
      <c r="V14" s="25">
        <v>6067</v>
      </c>
      <c r="W14" s="25">
        <v>422</v>
      </c>
      <c r="X14" s="25">
        <v>5882</v>
      </c>
      <c r="Y14" s="25">
        <v>6304</v>
      </c>
      <c r="Z14" s="25">
        <v>433</v>
      </c>
      <c r="AA14" s="25">
        <v>6149</v>
      </c>
      <c r="AB14" s="25">
        <v>6582</v>
      </c>
      <c r="AC14" s="25">
        <v>454</v>
      </c>
      <c r="AD14" s="25">
        <v>6284</v>
      </c>
      <c r="AE14" s="101">
        <v>6738</v>
      </c>
    </row>
    <row r="15" spans="1:31">
      <c r="A15" s="25" t="s">
        <v>945</v>
      </c>
      <c r="B15" s="25">
        <v>498</v>
      </c>
      <c r="C15" s="25">
        <v>635</v>
      </c>
      <c r="D15" s="25">
        <v>1133</v>
      </c>
      <c r="E15" s="25">
        <v>555</v>
      </c>
      <c r="F15" s="25">
        <v>774</v>
      </c>
      <c r="G15" s="25">
        <v>1329</v>
      </c>
      <c r="H15" s="25">
        <v>607</v>
      </c>
      <c r="I15" s="25">
        <v>842</v>
      </c>
      <c r="J15" s="25">
        <v>1449</v>
      </c>
      <c r="K15" s="25">
        <v>657</v>
      </c>
      <c r="L15" s="25">
        <v>838</v>
      </c>
      <c r="M15" s="25">
        <v>1495</v>
      </c>
      <c r="N15" s="25">
        <v>677</v>
      </c>
      <c r="O15" s="25">
        <v>863</v>
      </c>
      <c r="P15" s="25">
        <v>1540</v>
      </c>
      <c r="Q15" s="25">
        <v>559</v>
      </c>
      <c r="R15" s="25">
        <v>706</v>
      </c>
      <c r="S15" s="25">
        <v>1265</v>
      </c>
      <c r="T15" s="25">
        <v>618</v>
      </c>
      <c r="U15" s="25">
        <v>791</v>
      </c>
      <c r="V15" s="25">
        <v>1409</v>
      </c>
      <c r="W15" s="25">
        <v>634</v>
      </c>
      <c r="X15" s="25">
        <v>809</v>
      </c>
      <c r="Y15" s="25">
        <v>1443</v>
      </c>
      <c r="Z15" s="25">
        <v>658</v>
      </c>
      <c r="AA15" s="25">
        <v>799</v>
      </c>
      <c r="AB15" s="25">
        <v>1457</v>
      </c>
      <c r="AC15" s="25">
        <v>648</v>
      </c>
      <c r="AD15" s="25">
        <v>827</v>
      </c>
      <c r="AE15" s="101">
        <v>1475</v>
      </c>
    </row>
    <row r="16" spans="1:31">
      <c r="A16" s="25" t="s">
        <v>946</v>
      </c>
      <c r="B16" s="25">
        <v>43</v>
      </c>
      <c r="C16" s="25">
        <v>70</v>
      </c>
      <c r="D16" s="25">
        <v>113</v>
      </c>
      <c r="E16" s="25">
        <v>52</v>
      </c>
      <c r="F16" s="25">
        <v>104</v>
      </c>
      <c r="G16" s="25">
        <v>156</v>
      </c>
      <c r="H16" s="25">
        <v>46</v>
      </c>
      <c r="I16" s="25">
        <v>112</v>
      </c>
      <c r="J16" s="25">
        <v>158</v>
      </c>
      <c r="K16" s="25">
        <v>47</v>
      </c>
      <c r="L16" s="25">
        <v>110</v>
      </c>
      <c r="M16" s="25">
        <v>157</v>
      </c>
      <c r="N16" s="25">
        <v>53</v>
      </c>
      <c r="O16" s="25">
        <v>120</v>
      </c>
      <c r="P16" s="25">
        <v>173</v>
      </c>
      <c r="Q16" s="25">
        <v>49</v>
      </c>
      <c r="R16" s="25">
        <v>103</v>
      </c>
      <c r="S16" s="25">
        <v>152</v>
      </c>
      <c r="T16" s="25">
        <v>45</v>
      </c>
      <c r="U16" s="25">
        <v>120</v>
      </c>
      <c r="V16" s="25">
        <v>165</v>
      </c>
      <c r="W16" s="25">
        <v>64</v>
      </c>
      <c r="X16" s="25">
        <v>118</v>
      </c>
      <c r="Y16" s="25">
        <v>182</v>
      </c>
      <c r="Z16" s="25">
        <v>72</v>
      </c>
      <c r="AA16" s="25">
        <v>129</v>
      </c>
      <c r="AB16" s="25">
        <v>201</v>
      </c>
      <c r="AC16" s="25">
        <v>66</v>
      </c>
      <c r="AD16" s="25">
        <v>127</v>
      </c>
      <c r="AE16" s="101">
        <v>193</v>
      </c>
    </row>
    <row r="17" spans="1:31">
      <c r="A17" s="25" t="s">
        <v>947</v>
      </c>
      <c r="B17" s="25">
        <v>1575</v>
      </c>
      <c r="C17" s="25">
        <v>1942</v>
      </c>
      <c r="D17" s="25">
        <v>3517</v>
      </c>
      <c r="E17" s="25">
        <v>1946</v>
      </c>
      <c r="F17" s="25">
        <v>2445</v>
      </c>
      <c r="G17" s="25">
        <v>4391</v>
      </c>
      <c r="H17" s="25">
        <v>2246</v>
      </c>
      <c r="I17" s="25">
        <v>2800</v>
      </c>
      <c r="J17" s="25">
        <v>5046</v>
      </c>
      <c r="K17" s="25">
        <v>2535</v>
      </c>
      <c r="L17" s="25">
        <v>3172</v>
      </c>
      <c r="M17" s="25">
        <v>5707</v>
      </c>
      <c r="N17" s="25">
        <v>2789</v>
      </c>
      <c r="O17" s="25">
        <v>3521</v>
      </c>
      <c r="P17" s="25">
        <v>6310</v>
      </c>
      <c r="Q17" s="25">
        <v>2597</v>
      </c>
      <c r="R17" s="25">
        <v>3189</v>
      </c>
      <c r="S17" s="25">
        <v>5786</v>
      </c>
      <c r="T17" s="25">
        <v>3060</v>
      </c>
      <c r="U17" s="25">
        <v>3860</v>
      </c>
      <c r="V17" s="25">
        <v>6920</v>
      </c>
      <c r="W17" s="25">
        <v>3387</v>
      </c>
      <c r="X17" s="25">
        <v>4268</v>
      </c>
      <c r="Y17" s="25">
        <v>7655</v>
      </c>
      <c r="Z17" s="25">
        <v>3674</v>
      </c>
      <c r="AA17" s="25">
        <v>4729</v>
      </c>
      <c r="AB17" s="25">
        <v>8403</v>
      </c>
      <c r="AC17" s="25">
        <v>3973</v>
      </c>
      <c r="AD17" s="25">
        <v>5146</v>
      </c>
      <c r="AE17" s="101">
        <v>9119</v>
      </c>
    </row>
    <row r="18" spans="1:31">
      <c r="A18" s="25" t="s">
        <v>285</v>
      </c>
      <c r="B18" s="25">
        <v>12693</v>
      </c>
      <c r="C18" s="25">
        <v>27678</v>
      </c>
      <c r="D18" s="25">
        <v>40371</v>
      </c>
      <c r="E18" s="25">
        <v>14782</v>
      </c>
      <c r="F18" s="25">
        <v>32626</v>
      </c>
      <c r="G18" s="25">
        <v>47408</v>
      </c>
      <c r="H18" s="25">
        <v>16674</v>
      </c>
      <c r="I18" s="25">
        <v>37061</v>
      </c>
      <c r="J18" s="25">
        <v>53735</v>
      </c>
      <c r="K18" s="25">
        <v>18374</v>
      </c>
      <c r="L18" s="25">
        <v>40510</v>
      </c>
      <c r="M18" s="25">
        <v>58884</v>
      </c>
      <c r="N18" s="25">
        <v>19970</v>
      </c>
      <c r="O18" s="25">
        <v>44038</v>
      </c>
      <c r="P18" s="25">
        <v>64008</v>
      </c>
      <c r="Q18" s="25">
        <v>17424</v>
      </c>
      <c r="R18" s="25">
        <v>38676</v>
      </c>
      <c r="S18" s="25">
        <v>56100</v>
      </c>
      <c r="T18" s="25">
        <v>21264</v>
      </c>
      <c r="U18" s="25">
        <v>47555</v>
      </c>
      <c r="V18" s="25">
        <v>68819</v>
      </c>
      <c r="W18" s="25">
        <v>23217</v>
      </c>
      <c r="X18" s="25">
        <v>51479</v>
      </c>
      <c r="Y18" s="25">
        <v>74696</v>
      </c>
      <c r="Z18" s="25">
        <v>25048</v>
      </c>
      <c r="AA18" s="25">
        <v>55940</v>
      </c>
      <c r="AB18" s="25">
        <v>80988</v>
      </c>
      <c r="AC18" s="25">
        <v>26987</v>
      </c>
      <c r="AD18" s="25">
        <v>60739</v>
      </c>
      <c r="AE18" s="101">
        <v>87726</v>
      </c>
    </row>
    <row r="19" spans="1:31">
      <c r="A19" s="31" t="s">
        <v>379</v>
      </c>
      <c r="B19" s="2"/>
      <c r="C19" s="2"/>
      <c r="D19" s="2"/>
      <c r="E19" s="2"/>
      <c r="F19" s="2"/>
      <c r="G19" s="2"/>
      <c r="H19" s="2"/>
      <c r="I19" s="2"/>
      <c r="J19" s="2"/>
      <c r="K19" s="2"/>
      <c r="L19" s="2"/>
      <c r="M19" s="2"/>
      <c r="N19" s="2"/>
      <c r="O19" s="2"/>
      <c r="P19" s="2"/>
    </row>
    <row r="20" spans="1:31">
      <c r="A20" s="31" t="s">
        <v>985</v>
      </c>
      <c r="B20" s="2"/>
      <c r="C20" s="2"/>
      <c r="D20" s="2"/>
      <c r="E20" s="2"/>
      <c r="F20" s="2"/>
      <c r="G20" s="2"/>
      <c r="H20" s="2"/>
      <c r="I20" s="2"/>
      <c r="J20" s="2"/>
      <c r="K20" s="2"/>
      <c r="L20" s="2"/>
      <c r="M20" s="2"/>
      <c r="N20" s="2"/>
      <c r="O20" s="2"/>
      <c r="P20" s="2"/>
    </row>
    <row r="21" spans="1:31">
      <c r="A21" s="31" t="s">
        <v>1067</v>
      </c>
    </row>
  </sheetData>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dimension ref="A1:D274"/>
  <sheetViews>
    <sheetView zoomScaleNormal="100" workbookViewId="0"/>
  </sheetViews>
  <sheetFormatPr defaultColWidth="9.33203125" defaultRowHeight="19.5"/>
  <cols>
    <col min="1" max="1" width="30.6640625" style="364" bestFit="1" customWidth="1"/>
    <col min="2" max="2" width="84.6640625" style="365" customWidth="1"/>
    <col min="3" max="3" width="20.33203125" style="18" customWidth="1"/>
    <col min="4" max="4" width="61" style="18" customWidth="1"/>
    <col min="5" max="5" width="5.33203125" style="18" customWidth="1"/>
    <col min="6" max="6" width="8.1640625" style="18" customWidth="1"/>
    <col min="7" max="7" width="9.33203125" style="18"/>
    <col min="8" max="8" width="18.1640625" style="18" customWidth="1"/>
    <col min="9" max="9" width="8.83203125" style="18" customWidth="1"/>
    <col min="10" max="16384" width="9.33203125" style="18"/>
  </cols>
  <sheetData>
    <row r="1" spans="1:4">
      <c r="A1" s="356" t="s">
        <v>1098</v>
      </c>
    </row>
    <row r="2" spans="1:4">
      <c r="A2" s="357" t="s">
        <v>22</v>
      </c>
      <c r="C2" s="358" t="s">
        <v>29</v>
      </c>
    </row>
    <row r="3" spans="1:4" s="19" customFormat="1" ht="59.45" customHeight="1">
      <c r="A3" s="359" t="s">
        <v>112</v>
      </c>
      <c r="B3" s="366" t="s">
        <v>113</v>
      </c>
      <c r="C3" s="360" t="s">
        <v>112</v>
      </c>
      <c r="D3" s="366" t="s">
        <v>114</v>
      </c>
    </row>
    <row r="4" spans="1:4" s="19" customFormat="1" ht="27">
      <c r="A4" s="359" t="s">
        <v>115</v>
      </c>
      <c r="B4" s="367" t="s">
        <v>997</v>
      </c>
      <c r="C4" s="360" t="s">
        <v>116</v>
      </c>
      <c r="D4" s="366" t="s">
        <v>117</v>
      </c>
    </row>
    <row r="5" spans="1:4" s="20" customFormat="1" ht="40.5">
      <c r="A5" s="359" t="s">
        <v>118</v>
      </c>
      <c r="B5" s="366" t="s">
        <v>119</v>
      </c>
      <c r="C5" s="360" t="s">
        <v>120</v>
      </c>
      <c r="D5" s="366" t="s">
        <v>121</v>
      </c>
    </row>
    <row r="6" spans="1:4" s="20" customFormat="1" ht="81">
      <c r="A6" s="359" t="s">
        <v>122</v>
      </c>
      <c r="B6" s="366" t="s">
        <v>123</v>
      </c>
      <c r="C6" s="360" t="s">
        <v>122</v>
      </c>
      <c r="D6" s="366" t="s">
        <v>124</v>
      </c>
    </row>
    <row r="7" spans="1:4" s="20" customFormat="1" ht="81">
      <c r="A7" s="359" t="s">
        <v>125</v>
      </c>
      <c r="B7" s="366" t="s">
        <v>126</v>
      </c>
      <c r="C7" s="360" t="s">
        <v>127</v>
      </c>
      <c r="D7" s="366" t="s">
        <v>128</v>
      </c>
    </row>
    <row r="8" spans="1:4" s="20" customFormat="1" ht="27">
      <c r="A8" s="359" t="s">
        <v>129</v>
      </c>
      <c r="B8" s="366" t="s">
        <v>130</v>
      </c>
      <c r="C8" s="360" t="s">
        <v>131</v>
      </c>
      <c r="D8" s="366" t="s">
        <v>132</v>
      </c>
    </row>
    <row r="9" spans="1:4" s="20" customFormat="1" ht="13.5">
      <c r="A9" s="359" t="s">
        <v>133</v>
      </c>
      <c r="B9" s="366" t="s">
        <v>134</v>
      </c>
      <c r="C9" s="360" t="s">
        <v>133</v>
      </c>
      <c r="D9" s="366" t="s">
        <v>135</v>
      </c>
    </row>
    <row r="10" spans="1:4" s="20" customFormat="1" ht="81">
      <c r="A10" s="359" t="s">
        <v>136</v>
      </c>
      <c r="B10" s="366" t="s">
        <v>137</v>
      </c>
      <c r="C10" s="360" t="s">
        <v>136</v>
      </c>
      <c r="D10" s="366" t="s">
        <v>138</v>
      </c>
    </row>
    <row r="11" spans="1:4" s="20" customFormat="1" ht="13.5">
      <c r="A11" s="359" t="s">
        <v>139</v>
      </c>
      <c r="B11" s="366" t="s">
        <v>140</v>
      </c>
      <c r="C11" s="360" t="s">
        <v>141</v>
      </c>
      <c r="D11" s="366" t="s">
        <v>142</v>
      </c>
    </row>
    <row r="12" spans="1:4" s="20" customFormat="1" ht="13.5">
      <c r="A12" s="359" t="s">
        <v>143</v>
      </c>
      <c r="B12" s="366" t="s">
        <v>144</v>
      </c>
      <c r="C12" s="360" t="s">
        <v>145</v>
      </c>
      <c r="D12" s="366" t="s">
        <v>146</v>
      </c>
    </row>
    <row r="13" spans="1:4" s="20" customFormat="1" ht="13.5">
      <c r="A13" s="359" t="s">
        <v>147</v>
      </c>
      <c r="B13" s="366" t="s">
        <v>148</v>
      </c>
      <c r="C13" s="361" t="s">
        <v>149</v>
      </c>
      <c r="D13" s="368" t="s">
        <v>150</v>
      </c>
    </row>
    <row r="14" spans="1:4" s="20" customFormat="1" ht="27">
      <c r="A14" s="362" t="s">
        <v>151</v>
      </c>
      <c r="B14" s="368" t="s">
        <v>152</v>
      </c>
      <c r="C14" s="361" t="s">
        <v>153</v>
      </c>
      <c r="D14" s="368" t="s">
        <v>154</v>
      </c>
    </row>
    <row r="15" spans="1:4" s="20" customFormat="1" ht="13.5">
      <c r="A15" s="362" t="s">
        <v>155</v>
      </c>
      <c r="B15" s="368" t="s">
        <v>156</v>
      </c>
      <c r="C15" s="361" t="s">
        <v>254</v>
      </c>
      <c r="D15" s="368" t="s">
        <v>157</v>
      </c>
    </row>
    <row r="16" spans="1:4" s="20" customFormat="1" ht="40.5">
      <c r="A16" s="362" t="s">
        <v>158</v>
      </c>
      <c r="B16" s="368" t="s">
        <v>159</v>
      </c>
      <c r="C16" s="361" t="s">
        <v>160</v>
      </c>
      <c r="D16" s="368" t="s">
        <v>161</v>
      </c>
    </row>
    <row r="17" spans="1:4" s="20" customFormat="1" ht="13.5">
      <c r="A17" s="362" t="s">
        <v>162</v>
      </c>
      <c r="B17" s="368" t="s">
        <v>163</v>
      </c>
      <c r="C17" s="361" t="s">
        <v>164</v>
      </c>
      <c r="D17" s="368" t="s">
        <v>165</v>
      </c>
    </row>
    <row r="18" spans="1:4" s="20" customFormat="1" ht="27">
      <c r="A18" s="362" t="s">
        <v>166</v>
      </c>
      <c r="B18" s="368" t="s">
        <v>167</v>
      </c>
      <c r="C18" s="361" t="s">
        <v>168</v>
      </c>
      <c r="D18" s="368" t="s">
        <v>169</v>
      </c>
    </row>
    <row r="19" spans="1:4" s="20" customFormat="1" ht="27">
      <c r="A19" s="362" t="s">
        <v>170</v>
      </c>
      <c r="B19" s="368" t="s">
        <v>171</v>
      </c>
      <c r="C19" s="361" t="s">
        <v>258</v>
      </c>
      <c r="D19" s="368" t="s">
        <v>172</v>
      </c>
    </row>
    <row r="20" spans="1:4" s="20" customFormat="1" ht="40.5">
      <c r="A20" s="362" t="s">
        <v>173</v>
      </c>
      <c r="B20" s="368" t="s">
        <v>174</v>
      </c>
      <c r="C20" s="361" t="s">
        <v>175</v>
      </c>
      <c r="D20" s="368" t="s">
        <v>176</v>
      </c>
    </row>
    <row r="21" spans="1:4" s="20" customFormat="1" ht="27">
      <c r="A21" s="362" t="s">
        <v>177</v>
      </c>
      <c r="B21" s="368" t="s">
        <v>178</v>
      </c>
      <c r="C21" s="361" t="s">
        <v>179</v>
      </c>
      <c r="D21" s="368" t="s">
        <v>180</v>
      </c>
    </row>
    <row r="22" spans="1:4" s="20" customFormat="1" ht="27">
      <c r="A22" s="362" t="s">
        <v>181</v>
      </c>
      <c r="B22" s="368" t="s">
        <v>182</v>
      </c>
      <c r="C22" s="361" t="s">
        <v>181</v>
      </c>
      <c r="D22" s="368" t="s">
        <v>183</v>
      </c>
    </row>
    <row r="23" spans="1:4" s="20" customFormat="1" ht="40.5">
      <c r="A23" s="362" t="s">
        <v>221</v>
      </c>
      <c r="B23" s="368" t="s">
        <v>222</v>
      </c>
      <c r="C23" s="361" t="s">
        <v>217</v>
      </c>
      <c r="D23" s="368" t="s">
        <v>223</v>
      </c>
    </row>
    <row r="24" spans="1:4" s="20" customFormat="1" ht="40.5">
      <c r="A24" s="362" t="s">
        <v>224</v>
      </c>
      <c r="B24" s="368" t="s">
        <v>225</v>
      </c>
      <c r="C24" s="361" t="s">
        <v>218</v>
      </c>
      <c r="D24" s="368" t="s">
        <v>226</v>
      </c>
    </row>
    <row r="25" spans="1:4" s="20" customFormat="1" ht="40.5">
      <c r="A25" s="362" t="s">
        <v>227</v>
      </c>
      <c r="B25" s="368" t="s">
        <v>228</v>
      </c>
      <c r="C25" s="361" t="s">
        <v>219</v>
      </c>
      <c r="D25" s="368" t="s">
        <v>229</v>
      </c>
    </row>
    <row r="26" spans="1:4" s="20" customFormat="1" ht="40.5">
      <c r="A26" s="362" t="s">
        <v>230</v>
      </c>
      <c r="B26" s="368" t="s">
        <v>231</v>
      </c>
      <c r="C26" s="361" t="s">
        <v>220</v>
      </c>
      <c r="D26" s="368" t="s">
        <v>232</v>
      </c>
    </row>
    <row r="27" spans="1:4" s="20" customFormat="1" ht="13.5">
      <c r="A27" s="362" t="s">
        <v>184</v>
      </c>
      <c r="B27" s="368" t="s">
        <v>185</v>
      </c>
      <c r="C27" s="361" t="s">
        <v>186</v>
      </c>
      <c r="D27" s="368" t="s">
        <v>187</v>
      </c>
    </row>
    <row r="28" spans="1:4" s="20" customFormat="1" ht="67.5">
      <c r="A28" s="362" t="s">
        <v>188</v>
      </c>
      <c r="B28" s="368" t="s">
        <v>233</v>
      </c>
      <c r="C28" s="361" t="s">
        <v>189</v>
      </c>
      <c r="D28" s="368" t="s">
        <v>234</v>
      </c>
    </row>
    <row r="29" spans="1:4" s="20" customFormat="1" ht="13.5">
      <c r="A29" s="362" t="s">
        <v>190</v>
      </c>
      <c r="B29" s="368" t="s">
        <v>191</v>
      </c>
      <c r="C29" s="361" t="s">
        <v>192</v>
      </c>
      <c r="D29" s="368" t="s">
        <v>193</v>
      </c>
    </row>
    <row r="30" spans="1:4" s="20" customFormat="1" ht="27">
      <c r="A30" s="362" t="s">
        <v>194</v>
      </c>
      <c r="B30" s="368" t="s">
        <v>195</v>
      </c>
      <c r="C30" s="361" t="s">
        <v>1096</v>
      </c>
      <c r="D30" s="368" t="s">
        <v>196</v>
      </c>
    </row>
    <row r="31" spans="1:4" s="20" customFormat="1" ht="13.5">
      <c r="A31" s="362" t="s">
        <v>197</v>
      </c>
      <c r="B31" s="368" t="s">
        <v>198</v>
      </c>
      <c r="C31" s="361" t="s">
        <v>199</v>
      </c>
      <c r="D31" s="368" t="s">
        <v>200</v>
      </c>
    </row>
    <row r="32" spans="1:4" s="20" customFormat="1" ht="27">
      <c r="A32" s="362" t="s">
        <v>201</v>
      </c>
      <c r="B32" s="368" t="s">
        <v>202</v>
      </c>
      <c r="C32" s="361" t="s">
        <v>203</v>
      </c>
      <c r="D32" s="368" t="s">
        <v>204</v>
      </c>
    </row>
    <row r="33" spans="1:4" s="20" customFormat="1" ht="27">
      <c r="A33" s="362" t="s">
        <v>205</v>
      </c>
      <c r="B33" s="368" t="s">
        <v>206</v>
      </c>
      <c r="C33" s="361" t="s">
        <v>207</v>
      </c>
      <c r="D33" s="368" t="s">
        <v>208</v>
      </c>
    </row>
    <row r="34" spans="1:4" s="20" customFormat="1" ht="13.5">
      <c r="A34" s="362"/>
      <c r="B34" s="361"/>
    </row>
    <row r="35" spans="1:4" s="20" customFormat="1" ht="13.5">
      <c r="A35" s="362" t="s">
        <v>209</v>
      </c>
      <c r="B35" s="361"/>
    </row>
    <row r="36" spans="1:4" s="20" customFormat="1" ht="13.5">
      <c r="A36" s="361" t="s">
        <v>1097</v>
      </c>
      <c r="B36" s="361"/>
    </row>
    <row r="37" spans="1:4" s="20" customFormat="1" ht="13.5">
      <c r="A37" s="361" t="s">
        <v>210</v>
      </c>
      <c r="B37" s="361"/>
    </row>
    <row r="38" spans="1:4" s="20" customFormat="1" ht="13.5">
      <c r="A38" s="361" t="s">
        <v>211</v>
      </c>
      <c r="B38" s="361"/>
    </row>
    <row r="39" spans="1:4" s="20" customFormat="1" ht="13.5">
      <c r="A39" s="361" t="s">
        <v>212</v>
      </c>
      <c r="B39" s="361"/>
    </row>
    <row r="40" spans="1:4" s="20" customFormat="1" ht="13.5">
      <c r="A40" s="361" t="s">
        <v>1091</v>
      </c>
      <c r="B40" s="361"/>
    </row>
    <row r="41" spans="1:4" s="20" customFormat="1" ht="13.5">
      <c r="A41" s="361" t="s">
        <v>1095</v>
      </c>
      <c r="B41" s="361"/>
    </row>
    <row r="42" spans="1:4" s="20" customFormat="1" ht="13.5">
      <c r="A42" s="361" t="s">
        <v>1092</v>
      </c>
      <c r="B42" s="361"/>
    </row>
    <row r="43" spans="1:4" s="20" customFormat="1" ht="13.5">
      <c r="A43" s="361" t="s">
        <v>213</v>
      </c>
      <c r="B43" s="361"/>
    </row>
    <row r="44" spans="1:4" s="20" customFormat="1" ht="13.5">
      <c r="A44" s="361" t="s">
        <v>214</v>
      </c>
      <c r="B44" s="361"/>
    </row>
    <row r="45" spans="1:4" s="20" customFormat="1" ht="13.5">
      <c r="A45" s="361" t="s">
        <v>215</v>
      </c>
      <c r="B45" s="361"/>
    </row>
    <row r="46" spans="1:4" s="20" customFormat="1" ht="13.5">
      <c r="A46" s="361" t="s">
        <v>1093</v>
      </c>
      <c r="B46" s="361"/>
    </row>
    <row r="47" spans="1:4" s="20" customFormat="1" ht="13.5">
      <c r="A47" s="361" t="s">
        <v>1094</v>
      </c>
      <c r="B47" s="361"/>
    </row>
    <row r="48" spans="1:4" s="20" customFormat="1" ht="13.5">
      <c r="A48" s="361" t="s">
        <v>216</v>
      </c>
      <c r="B48" s="361"/>
    </row>
    <row r="49" spans="1:2" s="20" customFormat="1" ht="12">
      <c r="A49" s="363"/>
      <c r="B49" s="369"/>
    </row>
    <row r="50" spans="1:2" s="20" customFormat="1" ht="12">
      <c r="A50" s="363"/>
      <c r="B50" s="369"/>
    </row>
    <row r="51" spans="1:2" s="20" customFormat="1" ht="12">
      <c r="A51" s="363"/>
      <c r="B51" s="369"/>
    </row>
    <row r="52" spans="1:2" s="20" customFormat="1" ht="12">
      <c r="A52" s="363"/>
      <c r="B52" s="369"/>
    </row>
    <row r="53" spans="1:2" s="20" customFormat="1" ht="12">
      <c r="A53" s="363"/>
      <c r="B53" s="369"/>
    </row>
    <row r="54" spans="1:2" s="20" customFormat="1" ht="12">
      <c r="A54" s="363"/>
      <c r="B54" s="369"/>
    </row>
    <row r="55" spans="1:2" s="20" customFormat="1" ht="12">
      <c r="A55" s="363"/>
      <c r="B55" s="369"/>
    </row>
    <row r="56" spans="1:2" s="20" customFormat="1" ht="12">
      <c r="A56" s="363"/>
      <c r="B56" s="369"/>
    </row>
    <row r="57" spans="1:2" s="20" customFormat="1" ht="12">
      <c r="A57" s="363"/>
      <c r="B57" s="369"/>
    </row>
    <row r="58" spans="1:2" s="20" customFormat="1" ht="12">
      <c r="A58" s="363"/>
      <c r="B58" s="369"/>
    </row>
    <row r="59" spans="1:2" s="20" customFormat="1" ht="12">
      <c r="A59" s="363"/>
      <c r="B59" s="369"/>
    </row>
    <row r="60" spans="1:2" s="20" customFormat="1" ht="12">
      <c r="A60" s="363"/>
      <c r="B60" s="369"/>
    </row>
    <row r="61" spans="1:2" s="20" customFormat="1" ht="12">
      <c r="A61" s="363"/>
      <c r="B61" s="369"/>
    </row>
    <row r="62" spans="1:2" s="20" customFormat="1" ht="12">
      <c r="A62" s="363"/>
      <c r="B62" s="369"/>
    </row>
    <row r="63" spans="1:2" s="20" customFormat="1" ht="12">
      <c r="A63" s="363"/>
      <c r="B63" s="369"/>
    </row>
    <row r="64" spans="1:2" s="20" customFormat="1" ht="12">
      <c r="A64" s="363"/>
      <c r="B64" s="369"/>
    </row>
    <row r="65" spans="1:2" s="20" customFormat="1" ht="12">
      <c r="A65" s="363"/>
      <c r="B65" s="369"/>
    </row>
    <row r="66" spans="1:2" s="20" customFormat="1" ht="12">
      <c r="A66" s="363"/>
      <c r="B66" s="369"/>
    </row>
    <row r="67" spans="1:2" s="20" customFormat="1" ht="12">
      <c r="A67" s="363"/>
      <c r="B67" s="369"/>
    </row>
    <row r="68" spans="1:2" s="20" customFormat="1" ht="12">
      <c r="A68" s="363"/>
      <c r="B68" s="369"/>
    </row>
    <row r="69" spans="1:2" s="20" customFormat="1" ht="12">
      <c r="A69" s="363"/>
      <c r="B69" s="369"/>
    </row>
    <row r="70" spans="1:2" s="20" customFormat="1" ht="12">
      <c r="A70" s="363"/>
      <c r="B70" s="369"/>
    </row>
    <row r="71" spans="1:2" s="20" customFormat="1" ht="12">
      <c r="A71" s="363"/>
      <c r="B71" s="369"/>
    </row>
    <row r="72" spans="1:2" s="20" customFormat="1" ht="12">
      <c r="A72" s="363"/>
      <c r="B72" s="369"/>
    </row>
    <row r="73" spans="1:2" s="20" customFormat="1" ht="12">
      <c r="A73" s="363"/>
      <c r="B73" s="369"/>
    </row>
    <row r="74" spans="1:2" s="20" customFormat="1" ht="12">
      <c r="A74" s="363"/>
      <c r="B74" s="369"/>
    </row>
    <row r="75" spans="1:2" s="20" customFormat="1" ht="12">
      <c r="A75" s="363"/>
      <c r="B75" s="369"/>
    </row>
    <row r="76" spans="1:2" s="20" customFormat="1" ht="12">
      <c r="A76" s="363"/>
      <c r="B76" s="369"/>
    </row>
    <row r="77" spans="1:2" s="20" customFormat="1" ht="12">
      <c r="A77" s="363"/>
      <c r="B77" s="369"/>
    </row>
    <row r="78" spans="1:2" s="20" customFormat="1" ht="12">
      <c r="A78" s="363"/>
      <c r="B78" s="369"/>
    </row>
    <row r="79" spans="1:2" s="20" customFormat="1" ht="12">
      <c r="A79" s="363"/>
      <c r="B79" s="369"/>
    </row>
    <row r="80" spans="1:2" s="20" customFormat="1" ht="12">
      <c r="A80" s="363"/>
      <c r="B80" s="369"/>
    </row>
    <row r="81" spans="1:2" s="20" customFormat="1" ht="12">
      <c r="A81" s="363"/>
      <c r="B81" s="369"/>
    </row>
    <row r="82" spans="1:2" s="20" customFormat="1" ht="12">
      <c r="A82" s="363"/>
      <c r="B82" s="369"/>
    </row>
    <row r="83" spans="1:2" s="20" customFormat="1" ht="12">
      <c r="A83" s="363"/>
      <c r="B83" s="369"/>
    </row>
    <row r="84" spans="1:2" s="20" customFormat="1" ht="12">
      <c r="A84" s="363"/>
      <c r="B84" s="369"/>
    </row>
    <row r="85" spans="1:2" s="20" customFormat="1" ht="12">
      <c r="A85" s="363"/>
      <c r="B85" s="369"/>
    </row>
    <row r="86" spans="1:2" s="20" customFormat="1" ht="12">
      <c r="A86" s="363"/>
      <c r="B86" s="369"/>
    </row>
    <row r="87" spans="1:2" s="20" customFormat="1" ht="12">
      <c r="A87" s="363"/>
      <c r="B87" s="369"/>
    </row>
    <row r="88" spans="1:2" s="20" customFormat="1" ht="12">
      <c r="A88" s="363"/>
      <c r="B88" s="369"/>
    </row>
    <row r="89" spans="1:2" s="20" customFormat="1" ht="12">
      <c r="A89" s="363"/>
      <c r="B89" s="369"/>
    </row>
    <row r="90" spans="1:2" s="20" customFormat="1" ht="12">
      <c r="A90" s="363"/>
      <c r="B90" s="369"/>
    </row>
    <row r="91" spans="1:2" s="20" customFormat="1" ht="12">
      <c r="A91" s="363"/>
      <c r="B91" s="369"/>
    </row>
    <row r="92" spans="1:2" s="20" customFormat="1" ht="12">
      <c r="A92" s="363"/>
      <c r="B92" s="369"/>
    </row>
    <row r="93" spans="1:2" s="20" customFormat="1" ht="12">
      <c r="A93" s="363"/>
      <c r="B93" s="369"/>
    </row>
    <row r="94" spans="1:2" s="20" customFormat="1" ht="12">
      <c r="A94" s="363"/>
      <c r="B94" s="369"/>
    </row>
    <row r="95" spans="1:2" s="20" customFormat="1" ht="12">
      <c r="A95" s="363"/>
      <c r="B95" s="369"/>
    </row>
    <row r="96" spans="1:2" s="20" customFormat="1" ht="12">
      <c r="A96" s="363"/>
      <c r="B96" s="369"/>
    </row>
    <row r="97" spans="1:2" s="20" customFormat="1" ht="12">
      <c r="A97" s="363"/>
      <c r="B97" s="369"/>
    </row>
    <row r="98" spans="1:2" s="20" customFormat="1" ht="12">
      <c r="A98" s="363"/>
      <c r="B98" s="369"/>
    </row>
    <row r="99" spans="1:2" s="20" customFormat="1" ht="12">
      <c r="A99" s="363"/>
      <c r="B99" s="369"/>
    </row>
    <row r="100" spans="1:2" s="20" customFormat="1" ht="12">
      <c r="A100" s="363"/>
      <c r="B100" s="369"/>
    </row>
    <row r="101" spans="1:2" s="20" customFormat="1" ht="12">
      <c r="A101" s="363"/>
      <c r="B101" s="369"/>
    </row>
    <row r="102" spans="1:2" s="20" customFormat="1" ht="12">
      <c r="A102" s="363"/>
      <c r="B102" s="369"/>
    </row>
    <row r="103" spans="1:2" s="20" customFormat="1" ht="12">
      <c r="A103" s="363"/>
      <c r="B103" s="369"/>
    </row>
    <row r="104" spans="1:2" s="20" customFormat="1" ht="12">
      <c r="A104" s="363"/>
      <c r="B104" s="369"/>
    </row>
    <row r="105" spans="1:2" s="20" customFormat="1" ht="12">
      <c r="A105" s="363"/>
      <c r="B105" s="369"/>
    </row>
    <row r="106" spans="1:2" s="20" customFormat="1" ht="12">
      <c r="A106" s="363"/>
      <c r="B106" s="369"/>
    </row>
    <row r="107" spans="1:2" s="20" customFormat="1" ht="12">
      <c r="A107" s="363"/>
      <c r="B107" s="369"/>
    </row>
    <row r="108" spans="1:2" s="20" customFormat="1" ht="12">
      <c r="A108" s="363"/>
      <c r="B108" s="369"/>
    </row>
    <row r="109" spans="1:2" s="20" customFormat="1" ht="12">
      <c r="A109" s="363"/>
      <c r="B109" s="369"/>
    </row>
    <row r="110" spans="1:2" s="20" customFormat="1" ht="12">
      <c r="A110" s="363"/>
      <c r="B110" s="369"/>
    </row>
    <row r="111" spans="1:2" s="20" customFormat="1" ht="12">
      <c r="A111" s="363"/>
      <c r="B111" s="369"/>
    </row>
    <row r="112" spans="1:2" s="20" customFormat="1" ht="12">
      <c r="A112" s="363"/>
      <c r="B112" s="369"/>
    </row>
    <row r="113" spans="1:2" s="20" customFormat="1" ht="12">
      <c r="A113" s="363"/>
      <c r="B113" s="369"/>
    </row>
    <row r="114" spans="1:2" s="20" customFormat="1" ht="12">
      <c r="A114" s="363"/>
      <c r="B114" s="369"/>
    </row>
    <row r="115" spans="1:2" s="20" customFormat="1" ht="12">
      <c r="A115" s="363"/>
      <c r="B115" s="369"/>
    </row>
    <row r="116" spans="1:2" s="20" customFormat="1" ht="12">
      <c r="A116" s="363"/>
      <c r="B116" s="369"/>
    </row>
    <row r="117" spans="1:2" s="20" customFormat="1" ht="12">
      <c r="A117" s="363"/>
      <c r="B117" s="369"/>
    </row>
    <row r="118" spans="1:2" s="20" customFormat="1" ht="12">
      <c r="A118" s="363"/>
      <c r="B118" s="369"/>
    </row>
    <row r="119" spans="1:2" s="20" customFormat="1" ht="12">
      <c r="A119" s="363"/>
      <c r="B119" s="369"/>
    </row>
    <row r="120" spans="1:2" s="20" customFormat="1" ht="12">
      <c r="A120" s="363"/>
      <c r="B120" s="369"/>
    </row>
    <row r="121" spans="1:2" s="20" customFormat="1" ht="12">
      <c r="A121" s="363"/>
      <c r="B121" s="369"/>
    </row>
    <row r="122" spans="1:2" s="20" customFormat="1" ht="12">
      <c r="A122" s="363"/>
      <c r="B122" s="369"/>
    </row>
    <row r="123" spans="1:2" s="20" customFormat="1" ht="12">
      <c r="A123" s="363"/>
      <c r="B123" s="369"/>
    </row>
    <row r="124" spans="1:2" s="20" customFormat="1" ht="12">
      <c r="A124" s="363"/>
      <c r="B124" s="369"/>
    </row>
    <row r="125" spans="1:2" s="20" customFormat="1" ht="12">
      <c r="A125" s="363"/>
      <c r="B125" s="369"/>
    </row>
    <row r="126" spans="1:2" s="20" customFormat="1" ht="12">
      <c r="A126" s="363"/>
      <c r="B126" s="369"/>
    </row>
    <row r="127" spans="1:2" s="20" customFormat="1" ht="12">
      <c r="A127" s="363"/>
      <c r="B127" s="369"/>
    </row>
    <row r="128" spans="1:2" s="20" customFormat="1" ht="12">
      <c r="A128" s="363"/>
      <c r="B128" s="369"/>
    </row>
    <row r="129" spans="1:2" s="20" customFormat="1" ht="12">
      <c r="A129" s="363"/>
      <c r="B129" s="369"/>
    </row>
    <row r="130" spans="1:2" s="20" customFormat="1" ht="12">
      <c r="A130" s="363"/>
      <c r="B130" s="369"/>
    </row>
    <row r="131" spans="1:2" s="20" customFormat="1" ht="12">
      <c r="A131" s="363"/>
      <c r="B131" s="369"/>
    </row>
    <row r="132" spans="1:2" s="20" customFormat="1" ht="12">
      <c r="A132" s="363"/>
      <c r="B132" s="369"/>
    </row>
    <row r="133" spans="1:2" s="20" customFormat="1" ht="12">
      <c r="A133" s="363"/>
      <c r="B133" s="369"/>
    </row>
    <row r="134" spans="1:2" s="20" customFormat="1" ht="12">
      <c r="A134" s="363"/>
      <c r="B134" s="369"/>
    </row>
    <row r="135" spans="1:2" s="20" customFormat="1" ht="12">
      <c r="A135" s="363"/>
      <c r="B135" s="369"/>
    </row>
    <row r="136" spans="1:2" s="20" customFormat="1" ht="12">
      <c r="A136" s="363"/>
      <c r="B136" s="369"/>
    </row>
    <row r="137" spans="1:2" s="20" customFormat="1" ht="12">
      <c r="A137" s="363"/>
      <c r="B137" s="369"/>
    </row>
    <row r="138" spans="1:2" s="20" customFormat="1" ht="12">
      <c r="A138" s="363"/>
      <c r="B138" s="369"/>
    </row>
    <row r="139" spans="1:2" s="20" customFormat="1" ht="12">
      <c r="A139" s="363"/>
      <c r="B139" s="369"/>
    </row>
    <row r="140" spans="1:2" s="20" customFormat="1" ht="12">
      <c r="A140" s="363"/>
      <c r="B140" s="369"/>
    </row>
    <row r="141" spans="1:2" s="20" customFormat="1" ht="12">
      <c r="A141" s="363"/>
      <c r="B141" s="369"/>
    </row>
    <row r="142" spans="1:2" s="20" customFormat="1" ht="12">
      <c r="A142" s="363"/>
      <c r="B142" s="369"/>
    </row>
    <row r="143" spans="1:2" s="20" customFormat="1" ht="12">
      <c r="A143" s="363"/>
      <c r="B143" s="369"/>
    </row>
    <row r="144" spans="1:2" s="20" customFormat="1" ht="12">
      <c r="A144" s="363"/>
      <c r="B144" s="369"/>
    </row>
    <row r="145" spans="1:2" s="20" customFormat="1" ht="12">
      <c r="A145" s="363"/>
      <c r="B145" s="369"/>
    </row>
    <row r="146" spans="1:2" s="20" customFormat="1" ht="12">
      <c r="A146" s="363"/>
      <c r="B146" s="369"/>
    </row>
    <row r="147" spans="1:2" s="20" customFormat="1" ht="12">
      <c r="A147" s="363"/>
      <c r="B147" s="369"/>
    </row>
    <row r="148" spans="1:2" s="20" customFormat="1" ht="12">
      <c r="A148" s="363"/>
      <c r="B148" s="369"/>
    </row>
    <row r="149" spans="1:2" s="20" customFormat="1" ht="12">
      <c r="A149" s="363"/>
      <c r="B149" s="369"/>
    </row>
    <row r="150" spans="1:2" s="20" customFormat="1" ht="12">
      <c r="A150" s="363"/>
      <c r="B150" s="369"/>
    </row>
    <row r="151" spans="1:2" s="20" customFormat="1" ht="12">
      <c r="A151" s="363"/>
      <c r="B151" s="369"/>
    </row>
    <row r="152" spans="1:2" s="20" customFormat="1" ht="12">
      <c r="A152" s="363"/>
      <c r="B152" s="369"/>
    </row>
    <row r="153" spans="1:2" s="20" customFormat="1" ht="12">
      <c r="A153" s="363"/>
      <c r="B153" s="369"/>
    </row>
    <row r="154" spans="1:2" s="20" customFormat="1" ht="12">
      <c r="A154" s="363"/>
      <c r="B154" s="369"/>
    </row>
    <row r="155" spans="1:2" s="20" customFormat="1" ht="12">
      <c r="A155" s="363"/>
      <c r="B155" s="369"/>
    </row>
    <row r="156" spans="1:2" s="20" customFormat="1" ht="12">
      <c r="A156" s="363"/>
      <c r="B156" s="369"/>
    </row>
    <row r="157" spans="1:2" s="20" customFormat="1" ht="12">
      <c r="A157" s="363"/>
      <c r="B157" s="369"/>
    </row>
    <row r="158" spans="1:2" s="20" customFormat="1" ht="12">
      <c r="A158" s="363"/>
      <c r="B158" s="369"/>
    </row>
    <row r="159" spans="1:2" s="20" customFormat="1" ht="12">
      <c r="A159" s="363"/>
      <c r="B159" s="369"/>
    </row>
    <row r="160" spans="1:2" s="20" customFormat="1" ht="12">
      <c r="A160" s="363"/>
      <c r="B160" s="369"/>
    </row>
    <row r="161" spans="1:2" s="20" customFormat="1" ht="12">
      <c r="A161" s="363"/>
      <c r="B161" s="369"/>
    </row>
    <row r="162" spans="1:2" s="20" customFormat="1" ht="12">
      <c r="A162" s="363"/>
      <c r="B162" s="369"/>
    </row>
    <row r="163" spans="1:2" s="20" customFormat="1" ht="12">
      <c r="A163" s="363"/>
      <c r="B163" s="369"/>
    </row>
    <row r="164" spans="1:2" s="20" customFormat="1" ht="12">
      <c r="A164" s="363"/>
      <c r="B164" s="369"/>
    </row>
    <row r="165" spans="1:2" s="20" customFormat="1" ht="12">
      <c r="A165" s="363"/>
      <c r="B165" s="369"/>
    </row>
    <row r="166" spans="1:2" s="20" customFormat="1" ht="12">
      <c r="A166" s="363"/>
      <c r="B166" s="369"/>
    </row>
    <row r="167" spans="1:2" s="20" customFormat="1" ht="12">
      <c r="A167" s="363"/>
      <c r="B167" s="369"/>
    </row>
    <row r="168" spans="1:2" s="20" customFormat="1" ht="12">
      <c r="A168" s="363"/>
      <c r="B168" s="369"/>
    </row>
    <row r="169" spans="1:2" s="20" customFormat="1" ht="12">
      <c r="A169" s="363"/>
      <c r="B169" s="369"/>
    </row>
    <row r="170" spans="1:2" s="20" customFormat="1" ht="12">
      <c r="A170" s="363"/>
      <c r="B170" s="369"/>
    </row>
    <row r="171" spans="1:2" s="20" customFormat="1" ht="12">
      <c r="A171" s="363"/>
      <c r="B171" s="369"/>
    </row>
    <row r="172" spans="1:2" s="20" customFormat="1" ht="12">
      <c r="A172" s="363"/>
      <c r="B172" s="369"/>
    </row>
    <row r="173" spans="1:2" s="20" customFormat="1" ht="12">
      <c r="A173" s="363"/>
      <c r="B173" s="369"/>
    </row>
    <row r="174" spans="1:2" s="20" customFormat="1" ht="12">
      <c r="A174" s="363"/>
      <c r="B174" s="369"/>
    </row>
    <row r="175" spans="1:2" s="20" customFormat="1" ht="12">
      <c r="A175" s="363"/>
      <c r="B175" s="369"/>
    </row>
    <row r="176" spans="1:2" s="20" customFormat="1" ht="12">
      <c r="A176" s="363"/>
      <c r="B176" s="369"/>
    </row>
    <row r="177" spans="1:2" s="20" customFormat="1" ht="12">
      <c r="A177" s="363"/>
      <c r="B177" s="369"/>
    </row>
    <row r="178" spans="1:2" s="20" customFormat="1" ht="12">
      <c r="A178" s="363"/>
      <c r="B178" s="369"/>
    </row>
    <row r="179" spans="1:2" s="20" customFormat="1" ht="12">
      <c r="A179" s="363"/>
      <c r="B179" s="369"/>
    </row>
    <row r="180" spans="1:2" s="20" customFormat="1" ht="12">
      <c r="A180" s="363"/>
      <c r="B180" s="369"/>
    </row>
    <row r="181" spans="1:2" s="20" customFormat="1" ht="12">
      <c r="A181" s="363"/>
      <c r="B181" s="369"/>
    </row>
    <row r="182" spans="1:2" s="20" customFormat="1" ht="12">
      <c r="A182" s="363"/>
      <c r="B182" s="369"/>
    </row>
    <row r="183" spans="1:2" s="20" customFormat="1" ht="12">
      <c r="A183" s="363"/>
      <c r="B183" s="369"/>
    </row>
    <row r="184" spans="1:2" s="20" customFormat="1" ht="12">
      <c r="A184" s="363"/>
      <c r="B184" s="369"/>
    </row>
    <row r="185" spans="1:2" s="20" customFormat="1" ht="12">
      <c r="A185" s="363"/>
      <c r="B185" s="369"/>
    </row>
    <row r="186" spans="1:2" s="20" customFormat="1" ht="12">
      <c r="A186" s="363"/>
      <c r="B186" s="369"/>
    </row>
    <row r="187" spans="1:2" s="20" customFormat="1" ht="12">
      <c r="A187" s="363"/>
      <c r="B187" s="369"/>
    </row>
    <row r="188" spans="1:2" s="20" customFormat="1" ht="12">
      <c r="A188" s="363"/>
      <c r="B188" s="369"/>
    </row>
    <row r="189" spans="1:2" s="20" customFormat="1" ht="12">
      <c r="A189" s="363"/>
      <c r="B189" s="369"/>
    </row>
    <row r="190" spans="1:2" s="20" customFormat="1" ht="12">
      <c r="A190" s="363"/>
      <c r="B190" s="369"/>
    </row>
    <row r="191" spans="1:2" s="20" customFormat="1" ht="12">
      <c r="A191" s="363"/>
      <c r="B191" s="369"/>
    </row>
    <row r="192" spans="1:2" s="20" customFormat="1" ht="12">
      <c r="A192" s="363"/>
      <c r="B192" s="369"/>
    </row>
    <row r="193" spans="1:2" s="20" customFormat="1" ht="12">
      <c r="A193" s="363"/>
      <c r="B193" s="369"/>
    </row>
    <row r="194" spans="1:2" s="20" customFormat="1" ht="12">
      <c r="A194" s="363"/>
      <c r="B194" s="369"/>
    </row>
    <row r="195" spans="1:2" s="20" customFormat="1" ht="12">
      <c r="A195" s="363"/>
      <c r="B195" s="369"/>
    </row>
    <row r="196" spans="1:2" s="20" customFormat="1" ht="12">
      <c r="A196" s="363"/>
      <c r="B196" s="369"/>
    </row>
    <row r="197" spans="1:2" s="20" customFormat="1" ht="12">
      <c r="A197" s="363"/>
      <c r="B197" s="369"/>
    </row>
    <row r="198" spans="1:2" s="20" customFormat="1" ht="12">
      <c r="A198" s="363"/>
      <c r="B198" s="369"/>
    </row>
    <row r="199" spans="1:2" s="20" customFormat="1" ht="12">
      <c r="A199" s="363"/>
      <c r="B199" s="369"/>
    </row>
    <row r="200" spans="1:2" s="20" customFormat="1" ht="12">
      <c r="A200" s="363"/>
      <c r="B200" s="369"/>
    </row>
    <row r="201" spans="1:2" s="20" customFormat="1" ht="12">
      <c r="A201" s="363"/>
      <c r="B201" s="369"/>
    </row>
    <row r="202" spans="1:2" s="20" customFormat="1" ht="12">
      <c r="A202" s="363"/>
      <c r="B202" s="369"/>
    </row>
    <row r="203" spans="1:2" s="20" customFormat="1" ht="12">
      <c r="A203" s="363"/>
      <c r="B203" s="369"/>
    </row>
    <row r="204" spans="1:2" s="20" customFormat="1" ht="12">
      <c r="A204" s="363"/>
      <c r="B204" s="369"/>
    </row>
    <row r="205" spans="1:2" s="20" customFormat="1" ht="12">
      <c r="A205" s="363"/>
      <c r="B205" s="369"/>
    </row>
    <row r="206" spans="1:2" s="20" customFormat="1" ht="12">
      <c r="A206" s="363"/>
      <c r="B206" s="369"/>
    </row>
    <row r="207" spans="1:2" s="20" customFormat="1" ht="12">
      <c r="A207" s="363"/>
      <c r="B207" s="369"/>
    </row>
    <row r="208" spans="1:2" s="20" customFormat="1" ht="12">
      <c r="A208" s="363"/>
      <c r="B208" s="369"/>
    </row>
    <row r="209" spans="1:2" s="20" customFormat="1" ht="12">
      <c r="A209" s="363"/>
      <c r="B209" s="369"/>
    </row>
    <row r="210" spans="1:2" s="20" customFormat="1" ht="12">
      <c r="A210" s="363"/>
      <c r="B210" s="369"/>
    </row>
    <row r="211" spans="1:2" s="20" customFormat="1" ht="12">
      <c r="A211" s="363"/>
      <c r="B211" s="369"/>
    </row>
    <row r="212" spans="1:2" s="20" customFormat="1" ht="12">
      <c r="A212" s="363"/>
      <c r="B212" s="369"/>
    </row>
    <row r="213" spans="1:2" s="20" customFormat="1" ht="12">
      <c r="A213" s="363"/>
      <c r="B213" s="369"/>
    </row>
    <row r="214" spans="1:2" s="20" customFormat="1" ht="12">
      <c r="A214" s="363"/>
      <c r="B214" s="369"/>
    </row>
    <row r="215" spans="1:2" s="20" customFormat="1" ht="12">
      <c r="A215" s="363"/>
      <c r="B215" s="369"/>
    </row>
    <row r="216" spans="1:2" s="20" customFormat="1" ht="12">
      <c r="A216" s="363"/>
      <c r="B216" s="369"/>
    </row>
    <row r="217" spans="1:2" s="20" customFormat="1" ht="12">
      <c r="A217" s="363"/>
      <c r="B217" s="369"/>
    </row>
    <row r="218" spans="1:2" s="20" customFormat="1" ht="12">
      <c r="A218" s="363"/>
      <c r="B218" s="369"/>
    </row>
    <row r="219" spans="1:2" s="20" customFormat="1" ht="12">
      <c r="A219" s="363"/>
      <c r="B219" s="369"/>
    </row>
    <row r="220" spans="1:2" s="20" customFormat="1" ht="12">
      <c r="A220" s="363"/>
      <c r="B220" s="369"/>
    </row>
    <row r="221" spans="1:2" s="20" customFormat="1" ht="12">
      <c r="A221" s="363"/>
      <c r="B221" s="369"/>
    </row>
    <row r="222" spans="1:2" s="20" customFormat="1" ht="12">
      <c r="A222" s="363"/>
      <c r="B222" s="369"/>
    </row>
    <row r="223" spans="1:2" s="20" customFormat="1" ht="12">
      <c r="A223" s="363"/>
      <c r="B223" s="369"/>
    </row>
    <row r="224" spans="1:2" s="20" customFormat="1" ht="12">
      <c r="A224" s="363"/>
      <c r="B224" s="369"/>
    </row>
    <row r="225" spans="1:2" s="20" customFormat="1" ht="12">
      <c r="A225" s="363"/>
      <c r="B225" s="369"/>
    </row>
    <row r="226" spans="1:2" s="20" customFormat="1" ht="12">
      <c r="A226" s="363"/>
      <c r="B226" s="369"/>
    </row>
    <row r="227" spans="1:2" s="20" customFormat="1" ht="12">
      <c r="A227" s="363"/>
      <c r="B227" s="369"/>
    </row>
    <row r="228" spans="1:2" s="20" customFormat="1" ht="12">
      <c r="A228" s="363"/>
      <c r="B228" s="369"/>
    </row>
    <row r="229" spans="1:2" s="20" customFormat="1" ht="12">
      <c r="A229" s="363"/>
      <c r="B229" s="369"/>
    </row>
    <row r="230" spans="1:2" s="20" customFormat="1" ht="12">
      <c r="A230" s="363"/>
      <c r="B230" s="369"/>
    </row>
    <row r="231" spans="1:2" s="20" customFormat="1" ht="12">
      <c r="A231" s="363"/>
      <c r="B231" s="369"/>
    </row>
    <row r="232" spans="1:2" s="20" customFormat="1" ht="12">
      <c r="A232" s="363"/>
      <c r="B232" s="369"/>
    </row>
    <row r="233" spans="1:2" s="20" customFormat="1" ht="12">
      <c r="A233" s="363"/>
      <c r="B233" s="369"/>
    </row>
    <row r="234" spans="1:2" s="20" customFormat="1" ht="12">
      <c r="A234" s="363"/>
      <c r="B234" s="369"/>
    </row>
    <row r="235" spans="1:2" s="20" customFormat="1" ht="12">
      <c r="A235" s="363"/>
      <c r="B235" s="369"/>
    </row>
    <row r="236" spans="1:2" s="20" customFormat="1" ht="12">
      <c r="A236" s="363"/>
      <c r="B236" s="369"/>
    </row>
    <row r="237" spans="1:2" s="20" customFormat="1" ht="12">
      <c r="A237" s="363"/>
      <c r="B237" s="369"/>
    </row>
    <row r="238" spans="1:2" s="20" customFormat="1" ht="12">
      <c r="A238" s="363"/>
      <c r="B238" s="369"/>
    </row>
    <row r="239" spans="1:2" s="20" customFormat="1" ht="12">
      <c r="A239" s="363"/>
      <c r="B239" s="369"/>
    </row>
    <row r="240" spans="1:2" s="20" customFormat="1" ht="12">
      <c r="A240" s="363"/>
      <c r="B240" s="369"/>
    </row>
    <row r="241" spans="1:2" s="20" customFormat="1" ht="12">
      <c r="A241" s="363"/>
      <c r="B241" s="369"/>
    </row>
    <row r="242" spans="1:2" s="20" customFormat="1" ht="12">
      <c r="A242" s="363"/>
      <c r="B242" s="369"/>
    </row>
    <row r="243" spans="1:2" s="20" customFormat="1" ht="12">
      <c r="A243" s="363"/>
      <c r="B243" s="369"/>
    </row>
    <row r="244" spans="1:2" s="20" customFormat="1" ht="12">
      <c r="A244" s="363"/>
      <c r="B244" s="369"/>
    </row>
    <row r="245" spans="1:2" s="20" customFormat="1" ht="12">
      <c r="A245" s="363"/>
      <c r="B245" s="369"/>
    </row>
    <row r="246" spans="1:2" s="20" customFormat="1" ht="12">
      <c r="A246" s="363"/>
      <c r="B246" s="369"/>
    </row>
    <row r="247" spans="1:2" s="20" customFormat="1" ht="12">
      <c r="A247" s="363"/>
      <c r="B247" s="369"/>
    </row>
    <row r="248" spans="1:2" s="20" customFormat="1" ht="12">
      <c r="A248" s="363"/>
      <c r="B248" s="369"/>
    </row>
    <row r="249" spans="1:2" s="20" customFormat="1" ht="12">
      <c r="A249" s="363"/>
      <c r="B249" s="369"/>
    </row>
    <row r="250" spans="1:2" s="20" customFormat="1" ht="12">
      <c r="A250" s="363"/>
      <c r="B250" s="369"/>
    </row>
    <row r="251" spans="1:2" s="20" customFormat="1" ht="12">
      <c r="A251" s="363"/>
      <c r="B251" s="369"/>
    </row>
    <row r="252" spans="1:2" s="20" customFormat="1" ht="12">
      <c r="A252" s="363"/>
      <c r="B252" s="369"/>
    </row>
    <row r="253" spans="1:2" s="20" customFormat="1" ht="12">
      <c r="A253" s="363"/>
      <c r="B253" s="369"/>
    </row>
    <row r="254" spans="1:2" s="20" customFormat="1" ht="12">
      <c r="A254" s="363"/>
      <c r="B254" s="369"/>
    </row>
    <row r="255" spans="1:2" s="20" customFormat="1" ht="12">
      <c r="A255" s="363"/>
      <c r="B255" s="369"/>
    </row>
    <row r="256" spans="1:2" s="20" customFormat="1" ht="12">
      <c r="A256" s="363"/>
      <c r="B256" s="369"/>
    </row>
    <row r="257" spans="1:2" s="20" customFormat="1" ht="12">
      <c r="A257" s="363"/>
      <c r="B257" s="369"/>
    </row>
    <row r="258" spans="1:2" s="20" customFormat="1" ht="12">
      <c r="A258" s="363"/>
      <c r="B258" s="369"/>
    </row>
    <row r="259" spans="1:2" s="20" customFormat="1" ht="12">
      <c r="A259" s="363"/>
      <c r="B259" s="369"/>
    </row>
    <row r="260" spans="1:2" s="20" customFormat="1" ht="12">
      <c r="A260" s="363"/>
      <c r="B260" s="369"/>
    </row>
    <row r="261" spans="1:2" s="20" customFormat="1" ht="12">
      <c r="A261" s="363"/>
      <c r="B261" s="369"/>
    </row>
    <row r="262" spans="1:2" s="20" customFormat="1" ht="12">
      <c r="A262" s="363"/>
      <c r="B262" s="369"/>
    </row>
    <row r="263" spans="1:2" s="20" customFormat="1" ht="12">
      <c r="A263" s="363"/>
      <c r="B263" s="369"/>
    </row>
    <row r="264" spans="1:2" s="20" customFormat="1" ht="12">
      <c r="A264" s="363"/>
      <c r="B264" s="369"/>
    </row>
    <row r="265" spans="1:2" s="20" customFormat="1" ht="12">
      <c r="A265" s="363"/>
      <c r="B265" s="369"/>
    </row>
    <row r="266" spans="1:2" s="20" customFormat="1" ht="12">
      <c r="A266" s="363"/>
      <c r="B266" s="369"/>
    </row>
    <row r="267" spans="1:2" s="20" customFormat="1" ht="12">
      <c r="A267" s="363"/>
      <c r="B267" s="369"/>
    </row>
    <row r="268" spans="1:2" s="20" customFormat="1" ht="12">
      <c r="A268" s="363"/>
      <c r="B268" s="369"/>
    </row>
    <row r="269" spans="1:2" s="20" customFormat="1" ht="12">
      <c r="A269" s="363"/>
      <c r="B269" s="369"/>
    </row>
    <row r="270" spans="1:2" s="20" customFormat="1" ht="12">
      <c r="A270" s="363"/>
      <c r="B270" s="369"/>
    </row>
    <row r="271" spans="1:2" s="20" customFormat="1" ht="12">
      <c r="A271" s="363"/>
      <c r="B271" s="369"/>
    </row>
    <row r="272" spans="1:2" s="20" customFormat="1">
      <c r="A272" s="364"/>
      <c r="B272" s="365"/>
    </row>
    <row r="273" spans="1:2" s="20" customFormat="1">
      <c r="A273" s="364"/>
      <c r="B273" s="365"/>
    </row>
    <row r="274" spans="1:2" s="20" customFormat="1">
      <c r="A274" s="364"/>
      <c r="B274" s="365"/>
    </row>
  </sheetData>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B49BF-E929-4B7F-9157-EAE663896040}">
  <dimension ref="A1:G37"/>
  <sheetViews>
    <sheetView zoomScaleNormal="100" workbookViewId="0"/>
  </sheetViews>
  <sheetFormatPr defaultColWidth="9.33203125" defaultRowHeight="13.5"/>
  <cols>
    <col min="1" max="1" width="9.33203125" style="25"/>
    <col min="2" max="7" width="29.6640625" style="25" customWidth="1"/>
    <col min="8" max="16384" width="9.33203125" style="25"/>
  </cols>
  <sheetData>
    <row r="1" spans="1:7">
      <c r="A1" s="77" t="s">
        <v>831</v>
      </c>
    </row>
    <row r="2" spans="1:7" ht="17.25">
      <c r="A2" s="49" t="s">
        <v>829</v>
      </c>
    </row>
    <row r="3" spans="1:7" ht="17.25">
      <c r="A3" s="117" t="s">
        <v>830</v>
      </c>
    </row>
    <row r="4" spans="1:7" s="237" customFormat="1" ht="57.95" customHeight="1">
      <c r="A4" s="293" t="s">
        <v>263</v>
      </c>
      <c r="B4" s="293" t="s">
        <v>832</v>
      </c>
      <c r="C4" s="153" t="s">
        <v>979</v>
      </c>
      <c r="D4" s="153" t="s">
        <v>980</v>
      </c>
      <c r="E4" s="153" t="s">
        <v>981</v>
      </c>
      <c r="F4" s="153" t="s">
        <v>982</v>
      </c>
      <c r="G4" s="153" t="s">
        <v>983</v>
      </c>
    </row>
    <row r="5" spans="1:7">
      <c r="A5" s="144" t="s">
        <v>267</v>
      </c>
      <c r="B5" s="251">
        <v>2324</v>
      </c>
      <c r="C5" s="140">
        <v>6.7</v>
      </c>
      <c r="D5" s="140">
        <v>30.3</v>
      </c>
      <c r="E5" s="140">
        <v>32.5</v>
      </c>
      <c r="F5" s="140">
        <v>17.399999999999999</v>
      </c>
      <c r="G5" s="140">
        <v>11.5</v>
      </c>
    </row>
    <row r="6" spans="1:7">
      <c r="A6" s="144" t="s">
        <v>261</v>
      </c>
      <c r="B6" s="251">
        <v>19897</v>
      </c>
      <c r="C6" s="142">
        <v>4.2</v>
      </c>
      <c r="D6" s="142">
        <v>48</v>
      </c>
      <c r="E6" s="142">
        <v>50.1</v>
      </c>
      <c r="F6" s="142">
        <v>17.399999999999999</v>
      </c>
      <c r="G6" s="142">
        <v>11.8</v>
      </c>
    </row>
    <row r="7" spans="1:7">
      <c r="A7" s="144" t="s">
        <v>285</v>
      </c>
      <c r="B7" s="251">
        <v>22221</v>
      </c>
      <c r="C7" s="142">
        <v>4.4000000000000004</v>
      </c>
      <c r="D7" s="142">
        <v>46.1</v>
      </c>
      <c r="E7" s="142">
        <v>48.3</v>
      </c>
      <c r="F7" s="142">
        <v>17.399999999999999</v>
      </c>
      <c r="G7" s="142">
        <v>11.8</v>
      </c>
    </row>
    <row r="8" spans="1:7">
      <c r="A8" s="31" t="s">
        <v>833</v>
      </c>
      <c r="B8" s="2"/>
      <c r="C8" s="2"/>
      <c r="D8" s="2"/>
      <c r="E8" s="2"/>
      <c r="F8" s="2"/>
      <c r="G8" s="2"/>
    </row>
    <row r="9" spans="1:7">
      <c r="A9" s="31" t="s">
        <v>834</v>
      </c>
      <c r="B9" s="2"/>
      <c r="C9" s="2"/>
      <c r="D9" s="2"/>
      <c r="E9" s="2"/>
      <c r="F9" s="2"/>
      <c r="G9" s="2"/>
    </row>
    <row r="10" spans="1:7">
      <c r="A10" s="339" t="s">
        <v>978</v>
      </c>
      <c r="B10" s="2"/>
      <c r="C10" s="2"/>
      <c r="D10" s="2"/>
      <c r="E10" s="2"/>
      <c r="F10" s="2"/>
      <c r="G10" s="2"/>
    </row>
    <row r="11" spans="1:7" ht="17.25">
      <c r="A11" s="49" t="s">
        <v>835</v>
      </c>
    </row>
    <row r="12" spans="1:7" ht="17.25">
      <c r="A12" s="117" t="s">
        <v>836</v>
      </c>
    </row>
    <row r="13" spans="1:7" s="340" customFormat="1" ht="62.1" customHeight="1">
      <c r="A13" s="293" t="s">
        <v>263</v>
      </c>
      <c r="B13" s="406" t="s">
        <v>837</v>
      </c>
      <c r="C13" s="153" t="s">
        <v>979</v>
      </c>
      <c r="D13" s="153" t="s">
        <v>980</v>
      </c>
      <c r="E13" s="153" t="s">
        <v>981</v>
      </c>
      <c r="F13" s="153" t="s">
        <v>982</v>
      </c>
      <c r="G13" s="153" t="s">
        <v>983</v>
      </c>
    </row>
    <row r="14" spans="1:7" s="2" customFormat="1">
      <c r="A14" s="144" t="s">
        <v>267</v>
      </c>
      <c r="B14" s="405">
        <v>23416</v>
      </c>
      <c r="C14" s="140">
        <v>10.3</v>
      </c>
      <c r="D14" s="140">
        <v>25.7</v>
      </c>
      <c r="E14" s="140">
        <v>28.7</v>
      </c>
      <c r="F14" s="140">
        <v>13.6</v>
      </c>
      <c r="G14" s="140">
        <v>9</v>
      </c>
    </row>
    <row r="15" spans="1:7" s="2" customFormat="1">
      <c r="A15" s="144" t="s">
        <v>261</v>
      </c>
      <c r="B15" s="405">
        <v>25621</v>
      </c>
      <c r="C15" s="142">
        <v>6.8</v>
      </c>
      <c r="D15" s="142">
        <v>34</v>
      </c>
      <c r="E15" s="142">
        <v>36.5</v>
      </c>
      <c r="F15" s="142">
        <v>14.2</v>
      </c>
      <c r="G15" s="142">
        <v>9.4</v>
      </c>
    </row>
    <row r="16" spans="1:7" s="2" customFormat="1">
      <c r="A16" s="144" t="s">
        <v>285</v>
      </c>
      <c r="B16" s="405">
        <v>49037</v>
      </c>
      <c r="C16" s="142">
        <v>8.5</v>
      </c>
      <c r="D16" s="142">
        <v>30.1</v>
      </c>
      <c r="E16" s="142">
        <v>32.799999999999997</v>
      </c>
      <c r="F16" s="142">
        <v>13.9</v>
      </c>
      <c r="G16" s="142">
        <v>9.1999999999999993</v>
      </c>
    </row>
    <row r="17" spans="1:7" s="2" customFormat="1">
      <c r="A17" s="31" t="s">
        <v>833</v>
      </c>
    </row>
    <row r="18" spans="1:7" s="2" customFormat="1">
      <c r="A18" s="31" t="s">
        <v>834</v>
      </c>
    </row>
    <row r="19" spans="1:7" s="2" customFormat="1">
      <c r="A19" s="339" t="s">
        <v>984</v>
      </c>
    </row>
    <row r="20" spans="1:7" ht="17.25">
      <c r="A20" s="49" t="s">
        <v>838</v>
      </c>
    </row>
    <row r="21" spans="1:7" ht="17.25">
      <c r="A21" s="117" t="s">
        <v>839</v>
      </c>
    </row>
    <row r="22" spans="1:7" s="2" customFormat="1" ht="57.6" customHeight="1">
      <c r="A22" s="293" t="s">
        <v>263</v>
      </c>
      <c r="B22" s="153" t="s">
        <v>840</v>
      </c>
      <c r="C22" s="153" t="s">
        <v>979</v>
      </c>
      <c r="D22" s="153" t="s">
        <v>980</v>
      </c>
      <c r="E22" s="153" t="s">
        <v>981</v>
      </c>
      <c r="F22" s="153" t="s">
        <v>982</v>
      </c>
      <c r="G22" s="153" t="s">
        <v>983</v>
      </c>
    </row>
    <row r="23" spans="1:7" s="2" customFormat="1">
      <c r="A23" s="144" t="s">
        <v>267</v>
      </c>
      <c r="B23" s="251">
        <v>505</v>
      </c>
      <c r="C23" s="140">
        <v>12.3</v>
      </c>
      <c r="D23" s="140">
        <v>18.2</v>
      </c>
      <c r="E23" s="140">
        <v>20.8</v>
      </c>
      <c r="F23" s="140">
        <v>11.1</v>
      </c>
      <c r="G23" s="140">
        <v>8.8000000000000007</v>
      </c>
    </row>
    <row r="24" spans="1:7" s="2" customFormat="1">
      <c r="A24" s="144" t="s">
        <v>261</v>
      </c>
      <c r="B24" s="251">
        <v>503</v>
      </c>
      <c r="C24" s="142">
        <v>8</v>
      </c>
      <c r="D24" s="142">
        <v>24.3</v>
      </c>
      <c r="E24" s="142">
        <v>26.3</v>
      </c>
      <c r="F24" s="142">
        <v>11.3</v>
      </c>
      <c r="G24" s="142">
        <v>9.1999999999999993</v>
      </c>
    </row>
    <row r="25" spans="1:7" s="2" customFormat="1">
      <c r="A25" s="144" t="s">
        <v>285</v>
      </c>
      <c r="B25" s="251">
        <v>1008</v>
      </c>
      <c r="C25" s="142">
        <v>10.1</v>
      </c>
      <c r="D25" s="142">
        <v>21.2</v>
      </c>
      <c r="E25" s="142">
        <v>23.6</v>
      </c>
      <c r="F25" s="142">
        <v>11.2</v>
      </c>
      <c r="G25" s="142">
        <v>9</v>
      </c>
    </row>
    <row r="26" spans="1:7" s="2" customFormat="1">
      <c r="A26" s="31" t="s">
        <v>833</v>
      </c>
    </row>
    <row r="27" spans="1:7" s="2" customFormat="1">
      <c r="A27" s="31" t="s">
        <v>834</v>
      </c>
    </row>
    <row r="28" spans="1:7" s="2" customFormat="1">
      <c r="A28" s="339" t="s">
        <v>984</v>
      </c>
    </row>
    <row r="29" spans="1:7" ht="17.25">
      <c r="A29" s="49" t="s">
        <v>841</v>
      </c>
    </row>
    <row r="30" spans="1:7" ht="17.25">
      <c r="A30" s="117" t="s">
        <v>842</v>
      </c>
    </row>
    <row r="31" spans="1:7" s="2" customFormat="1" ht="59.1" customHeight="1">
      <c r="A31" s="293" t="s">
        <v>263</v>
      </c>
      <c r="B31" s="293" t="s">
        <v>843</v>
      </c>
      <c r="C31" s="153" t="s">
        <v>979</v>
      </c>
      <c r="D31" s="153" t="s">
        <v>980</v>
      </c>
      <c r="E31" s="153" t="s">
        <v>981</v>
      </c>
      <c r="F31" s="153" t="s">
        <v>982</v>
      </c>
      <c r="G31" s="153" t="s">
        <v>983</v>
      </c>
    </row>
    <row r="32" spans="1:7" s="2" customFormat="1">
      <c r="A32" s="144" t="s">
        <v>267</v>
      </c>
      <c r="B32" s="251">
        <v>37603</v>
      </c>
      <c r="C32" s="140">
        <v>9.9</v>
      </c>
      <c r="D32" s="140">
        <v>21.7</v>
      </c>
      <c r="E32" s="140">
        <v>24</v>
      </c>
      <c r="F32" s="140">
        <v>13.4</v>
      </c>
      <c r="G32" s="140">
        <v>9.1999999999999993</v>
      </c>
    </row>
    <row r="33" spans="1:7" s="2" customFormat="1">
      <c r="A33" s="144" t="s">
        <v>261</v>
      </c>
      <c r="B33" s="251">
        <v>36847</v>
      </c>
      <c r="C33" s="142">
        <v>5.9</v>
      </c>
      <c r="D33" s="142">
        <v>28.3</v>
      </c>
      <c r="E33" s="142">
        <v>30.1</v>
      </c>
      <c r="F33" s="142">
        <v>13.9</v>
      </c>
      <c r="G33" s="142">
        <v>9.9</v>
      </c>
    </row>
    <row r="34" spans="1:7" s="2" customFormat="1">
      <c r="A34" s="144" t="s">
        <v>285</v>
      </c>
      <c r="B34" s="251">
        <v>74450</v>
      </c>
      <c r="C34" s="142">
        <v>7.9</v>
      </c>
      <c r="D34" s="142">
        <v>24.9</v>
      </c>
      <c r="E34" s="142">
        <v>27.1</v>
      </c>
      <c r="F34" s="142">
        <v>13.7</v>
      </c>
      <c r="G34" s="142">
        <v>9.5</v>
      </c>
    </row>
    <row r="35" spans="1:7" s="2" customFormat="1">
      <c r="A35" s="116" t="s">
        <v>833</v>
      </c>
      <c r="B35" s="379"/>
      <c r="C35" s="379"/>
      <c r="D35" s="379"/>
      <c r="E35" s="379"/>
      <c r="F35" s="379"/>
      <c r="G35" s="379"/>
    </row>
    <row r="36" spans="1:7" s="2" customFormat="1">
      <c r="A36" s="31" t="s">
        <v>834</v>
      </c>
    </row>
    <row r="37" spans="1:7" s="2" customFormat="1">
      <c r="A37" s="339" t="s">
        <v>984</v>
      </c>
    </row>
  </sheetData>
  <pageMargins left="0.7" right="0.7" top="0.75" bottom="0.75" header="0.3" footer="0.3"/>
  <pageSetup paperSize="9" orientation="portrait" r:id="rId1"/>
  <drawing r:id="rId2"/>
  <tableParts count="4">
    <tablePart r:id="rId3"/>
    <tablePart r:id="rId4"/>
    <tablePart r:id="rId5"/>
    <tablePart r:id="rId6"/>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CC067-8890-48CF-A3ED-AD25E2D47485}">
  <dimension ref="A1:P143"/>
  <sheetViews>
    <sheetView zoomScaleNormal="100" workbookViewId="0"/>
  </sheetViews>
  <sheetFormatPr defaultColWidth="9.33203125" defaultRowHeight="13.5"/>
  <cols>
    <col min="1" max="1" width="9.33203125" style="25"/>
    <col min="2" max="6" width="11" style="25" bestFit="1" customWidth="1"/>
    <col min="7" max="11" width="10.6640625" style="25" bestFit="1" customWidth="1"/>
    <col min="12" max="16" width="11" style="25" bestFit="1" customWidth="1"/>
    <col min="17" max="16384" width="9.33203125" style="25"/>
  </cols>
  <sheetData>
    <row r="1" spans="1:16">
      <c r="A1" s="77" t="s">
        <v>1071</v>
      </c>
    </row>
    <row r="2" spans="1:16" ht="17.25">
      <c r="A2" s="49" t="s">
        <v>844</v>
      </c>
    </row>
    <row r="3" spans="1:16" ht="17.25">
      <c r="A3" s="117" t="s">
        <v>845</v>
      </c>
    </row>
    <row r="4" spans="1:16" ht="54">
      <c r="A4" s="254" t="s">
        <v>235</v>
      </c>
      <c r="B4" s="256" t="s">
        <v>848</v>
      </c>
      <c r="C4" s="288" t="s">
        <v>851</v>
      </c>
      <c r="D4" s="288" t="s">
        <v>852</v>
      </c>
      <c r="E4" s="289" t="s">
        <v>853</v>
      </c>
      <c r="F4" s="258" t="s">
        <v>854</v>
      </c>
      <c r="G4" s="256" t="s">
        <v>849</v>
      </c>
      <c r="H4" s="288" t="s">
        <v>855</v>
      </c>
      <c r="I4" s="288" t="s">
        <v>856</v>
      </c>
      <c r="J4" s="288" t="s">
        <v>857</v>
      </c>
      <c r="K4" s="257" t="s">
        <v>858</v>
      </c>
      <c r="L4" s="255" t="s">
        <v>850</v>
      </c>
      <c r="M4" s="255" t="s">
        <v>859</v>
      </c>
      <c r="N4" s="255" t="s">
        <v>860</v>
      </c>
      <c r="O4" s="255" t="s">
        <v>861</v>
      </c>
      <c r="P4" s="255" t="s">
        <v>862</v>
      </c>
    </row>
    <row r="5" spans="1:16">
      <c r="A5" s="100">
        <v>24</v>
      </c>
      <c r="B5" s="99">
        <v>30</v>
      </c>
      <c r="C5" s="100">
        <v>28</v>
      </c>
      <c r="D5" s="100">
        <v>28</v>
      </c>
      <c r="E5" s="100">
        <v>32</v>
      </c>
      <c r="F5" s="101">
        <v>32</v>
      </c>
      <c r="G5" s="99">
        <v>28</v>
      </c>
      <c r="H5" s="100">
        <v>21</v>
      </c>
      <c r="I5" s="100">
        <v>25</v>
      </c>
      <c r="J5" s="100">
        <v>30</v>
      </c>
      <c r="K5" s="101">
        <v>32</v>
      </c>
      <c r="L5" s="100">
        <v>1</v>
      </c>
      <c r="M5" s="100">
        <v>0</v>
      </c>
      <c r="N5" s="100">
        <v>0</v>
      </c>
      <c r="O5" s="100">
        <v>4</v>
      </c>
      <c r="P5" s="100">
        <v>9</v>
      </c>
    </row>
    <row r="6" spans="1:16">
      <c r="A6" s="100">
        <v>25</v>
      </c>
      <c r="B6" s="99">
        <v>30</v>
      </c>
      <c r="C6" s="100">
        <v>28</v>
      </c>
      <c r="D6" s="100">
        <v>28</v>
      </c>
      <c r="E6" s="100">
        <v>32</v>
      </c>
      <c r="F6" s="101">
        <v>32</v>
      </c>
      <c r="G6" s="99">
        <v>28</v>
      </c>
      <c r="H6" s="100">
        <v>20</v>
      </c>
      <c r="I6" s="100">
        <v>25</v>
      </c>
      <c r="J6" s="100">
        <v>30</v>
      </c>
      <c r="K6" s="101">
        <v>32</v>
      </c>
      <c r="L6" s="100">
        <v>2</v>
      </c>
      <c r="M6" s="100">
        <v>0</v>
      </c>
      <c r="N6" s="100">
        <v>0</v>
      </c>
      <c r="O6" s="100">
        <v>5</v>
      </c>
      <c r="P6" s="100">
        <v>9</v>
      </c>
    </row>
    <row r="7" spans="1:16">
      <c r="A7" s="100">
        <v>26</v>
      </c>
      <c r="B7" s="99">
        <v>30</v>
      </c>
      <c r="C7" s="100">
        <v>28</v>
      </c>
      <c r="D7" s="100">
        <v>28</v>
      </c>
      <c r="E7" s="100">
        <v>32</v>
      </c>
      <c r="F7" s="101">
        <v>32</v>
      </c>
      <c r="G7" s="99">
        <v>28</v>
      </c>
      <c r="H7" s="100">
        <v>20</v>
      </c>
      <c r="I7" s="100">
        <v>24</v>
      </c>
      <c r="J7" s="100">
        <v>30</v>
      </c>
      <c r="K7" s="101">
        <v>32</v>
      </c>
      <c r="L7" s="100">
        <v>2</v>
      </c>
      <c r="M7" s="100">
        <v>0</v>
      </c>
      <c r="N7" s="100">
        <v>0</v>
      </c>
      <c r="O7" s="100">
        <v>5</v>
      </c>
      <c r="P7" s="100">
        <v>9</v>
      </c>
    </row>
    <row r="8" spans="1:16">
      <c r="A8" s="100">
        <v>27</v>
      </c>
      <c r="B8" s="99">
        <v>30</v>
      </c>
      <c r="C8" s="100">
        <v>28</v>
      </c>
      <c r="D8" s="100">
        <v>28</v>
      </c>
      <c r="E8" s="100">
        <v>32</v>
      </c>
      <c r="F8" s="101">
        <v>32</v>
      </c>
      <c r="G8" s="99">
        <v>28</v>
      </c>
      <c r="H8" s="100">
        <v>20</v>
      </c>
      <c r="I8" s="100">
        <v>24</v>
      </c>
      <c r="J8" s="100">
        <v>30</v>
      </c>
      <c r="K8" s="101">
        <v>32</v>
      </c>
      <c r="L8" s="100">
        <v>2</v>
      </c>
      <c r="M8" s="100">
        <v>0</v>
      </c>
      <c r="N8" s="100">
        <v>0</v>
      </c>
      <c r="O8" s="100">
        <v>5</v>
      </c>
      <c r="P8" s="100">
        <v>9</v>
      </c>
    </row>
    <row r="9" spans="1:16">
      <c r="A9" s="100">
        <v>28</v>
      </c>
      <c r="B9" s="99">
        <v>30</v>
      </c>
      <c r="C9" s="100">
        <v>28</v>
      </c>
      <c r="D9" s="100">
        <v>28</v>
      </c>
      <c r="E9" s="100">
        <v>32</v>
      </c>
      <c r="F9" s="101">
        <v>32</v>
      </c>
      <c r="G9" s="99">
        <v>28</v>
      </c>
      <c r="H9" s="100">
        <v>20</v>
      </c>
      <c r="I9" s="100">
        <v>24</v>
      </c>
      <c r="J9" s="100">
        <v>30</v>
      </c>
      <c r="K9" s="101">
        <v>32</v>
      </c>
      <c r="L9" s="100">
        <v>2</v>
      </c>
      <c r="M9" s="100">
        <v>0</v>
      </c>
      <c r="N9" s="100">
        <v>0</v>
      </c>
      <c r="O9" s="100">
        <v>5</v>
      </c>
      <c r="P9" s="100">
        <v>9</v>
      </c>
    </row>
    <row r="10" spans="1:16">
      <c r="A10" s="100">
        <v>29</v>
      </c>
      <c r="B10" s="99">
        <v>30</v>
      </c>
      <c r="C10" s="100">
        <v>28</v>
      </c>
      <c r="D10" s="100">
        <v>28</v>
      </c>
      <c r="E10" s="100">
        <v>32</v>
      </c>
      <c r="F10" s="101">
        <v>32</v>
      </c>
      <c r="G10" s="99">
        <v>27</v>
      </c>
      <c r="H10" s="100">
        <v>19</v>
      </c>
      <c r="I10" s="100">
        <v>24</v>
      </c>
      <c r="J10" s="100">
        <v>30</v>
      </c>
      <c r="K10" s="101">
        <v>32</v>
      </c>
      <c r="L10" s="100">
        <v>2</v>
      </c>
      <c r="M10" s="100">
        <v>0</v>
      </c>
      <c r="N10" s="100">
        <v>0</v>
      </c>
      <c r="O10" s="100">
        <v>5</v>
      </c>
      <c r="P10" s="100">
        <v>10</v>
      </c>
    </row>
    <row r="11" spans="1:16">
      <c r="A11" s="100">
        <v>30</v>
      </c>
      <c r="B11" s="99">
        <v>30</v>
      </c>
      <c r="C11" s="100">
        <v>28</v>
      </c>
      <c r="D11" s="100">
        <v>28</v>
      </c>
      <c r="E11" s="100">
        <v>32</v>
      </c>
      <c r="F11" s="101">
        <v>32</v>
      </c>
      <c r="G11" s="99">
        <v>27</v>
      </c>
      <c r="H11" s="100">
        <v>19</v>
      </c>
      <c r="I11" s="100">
        <v>24</v>
      </c>
      <c r="J11" s="100">
        <v>30</v>
      </c>
      <c r="K11" s="101">
        <v>32</v>
      </c>
      <c r="L11" s="100">
        <v>2</v>
      </c>
      <c r="M11" s="100">
        <v>0</v>
      </c>
      <c r="N11" s="100">
        <v>0</v>
      </c>
      <c r="O11" s="100">
        <v>6</v>
      </c>
      <c r="P11" s="100">
        <v>10</v>
      </c>
    </row>
    <row r="12" spans="1:16">
      <c r="A12" s="100">
        <v>31</v>
      </c>
      <c r="B12" s="99">
        <v>30</v>
      </c>
      <c r="C12" s="100">
        <v>28</v>
      </c>
      <c r="D12" s="100">
        <v>28</v>
      </c>
      <c r="E12" s="100">
        <v>32</v>
      </c>
      <c r="F12" s="101">
        <v>32</v>
      </c>
      <c r="G12" s="99">
        <v>27</v>
      </c>
      <c r="H12" s="100">
        <v>19</v>
      </c>
      <c r="I12" s="100">
        <v>23</v>
      </c>
      <c r="J12" s="100">
        <v>30</v>
      </c>
      <c r="K12" s="101">
        <v>32</v>
      </c>
      <c r="L12" s="100">
        <v>3</v>
      </c>
      <c r="M12" s="100">
        <v>0</v>
      </c>
      <c r="N12" s="100">
        <v>0</v>
      </c>
      <c r="O12" s="100">
        <v>6</v>
      </c>
      <c r="P12" s="100">
        <v>10</v>
      </c>
    </row>
    <row r="13" spans="1:16">
      <c r="A13" s="100">
        <v>32</v>
      </c>
      <c r="B13" s="99">
        <v>30</v>
      </c>
      <c r="C13" s="100">
        <v>28</v>
      </c>
      <c r="D13" s="100">
        <v>28</v>
      </c>
      <c r="E13" s="100">
        <v>32</v>
      </c>
      <c r="F13" s="101">
        <v>32</v>
      </c>
      <c r="G13" s="99">
        <v>27</v>
      </c>
      <c r="H13" s="100">
        <v>19</v>
      </c>
      <c r="I13" s="100">
        <v>23</v>
      </c>
      <c r="J13" s="100">
        <v>30</v>
      </c>
      <c r="K13" s="101">
        <v>32</v>
      </c>
      <c r="L13" s="100">
        <v>3</v>
      </c>
      <c r="M13" s="100">
        <v>0</v>
      </c>
      <c r="N13" s="100">
        <v>1</v>
      </c>
      <c r="O13" s="100">
        <v>6</v>
      </c>
      <c r="P13" s="100">
        <v>10</v>
      </c>
    </row>
    <row r="14" spans="1:16">
      <c r="A14" s="100">
        <v>33</v>
      </c>
      <c r="B14" s="99">
        <v>30</v>
      </c>
      <c r="C14" s="100">
        <v>27</v>
      </c>
      <c r="D14" s="100">
        <v>28</v>
      </c>
      <c r="E14" s="100">
        <v>32</v>
      </c>
      <c r="F14" s="101">
        <v>32</v>
      </c>
      <c r="G14" s="99">
        <v>27</v>
      </c>
      <c r="H14" s="100">
        <v>18</v>
      </c>
      <c r="I14" s="100">
        <v>23</v>
      </c>
      <c r="J14" s="100">
        <v>30</v>
      </c>
      <c r="K14" s="101">
        <v>32</v>
      </c>
      <c r="L14" s="100">
        <v>3</v>
      </c>
      <c r="M14" s="100">
        <v>0</v>
      </c>
      <c r="N14" s="100">
        <v>1</v>
      </c>
      <c r="O14" s="100">
        <v>6</v>
      </c>
      <c r="P14" s="100">
        <v>11</v>
      </c>
    </row>
    <row r="15" spans="1:16">
      <c r="A15" s="100">
        <v>34</v>
      </c>
      <c r="B15" s="99">
        <v>30</v>
      </c>
      <c r="C15" s="100">
        <v>27</v>
      </c>
      <c r="D15" s="100">
        <v>28</v>
      </c>
      <c r="E15" s="100">
        <v>32</v>
      </c>
      <c r="F15" s="101">
        <v>32</v>
      </c>
      <c r="G15" s="99">
        <v>26</v>
      </c>
      <c r="H15" s="100">
        <v>18</v>
      </c>
      <c r="I15" s="100">
        <v>22</v>
      </c>
      <c r="J15" s="100">
        <v>29</v>
      </c>
      <c r="K15" s="101">
        <v>32</v>
      </c>
      <c r="L15" s="100">
        <v>3</v>
      </c>
      <c r="M15" s="100">
        <v>0</v>
      </c>
      <c r="N15" s="100">
        <v>1</v>
      </c>
      <c r="O15" s="100">
        <v>7</v>
      </c>
      <c r="P15" s="100">
        <v>11</v>
      </c>
    </row>
    <row r="16" spans="1:16">
      <c r="A16" s="100">
        <v>35</v>
      </c>
      <c r="B16" s="99">
        <v>30</v>
      </c>
      <c r="C16" s="100">
        <v>27</v>
      </c>
      <c r="D16" s="100">
        <v>28</v>
      </c>
      <c r="E16" s="100">
        <v>32</v>
      </c>
      <c r="F16" s="101">
        <v>32</v>
      </c>
      <c r="G16" s="99">
        <v>26</v>
      </c>
      <c r="H16" s="100">
        <v>18</v>
      </c>
      <c r="I16" s="100">
        <v>22</v>
      </c>
      <c r="J16" s="100">
        <v>29</v>
      </c>
      <c r="K16" s="101">
        <v>32</v>
      </c>
      <c r="L16" s="100">
        <v>3</v>
      </c>
      <c r="M16" s="100">
        <v>0</v>
      </c>
      <c r="N16" s="100">
        <v>1</v>
      </c>
      <c r="O16" s="100">
        <v>7</v>
      </c>
      <c r="P16" s="100">
        <v>11</v>
      </c>
    </row>
    <row r="17" spans="1:16">
      <c r="A17" s="100">
        <v>36</v>
      </c>
      <c r="B17" s="99">
        <v>30</v>
      </c>
      <c r="C17" s="100">
        <v>27</v>
      </c>
      <c r="D17" s="100">
        <v>28</v>
      </c>
      <c r="E17" s="100">
        <v>32</v>
      </c>
      <c r="F17" s="101">
        <v>32</v>
      </c>
      <c r="G17" s="99">
        <v>26</v>
      </c>
      <c r="H17" s="100">
        <v>17</v>
      </c>
      <c r="I17" s="100">
        <v>22</v>
      </c>
      <c r="J17" s="100">
        <v>29</v>
      </c>
      <c r="K17" s="101">
        <v>32</v>
      </c>
      <c r="L17" s="100">
        <v>4</v>
      </c>
      <c r="M17" s="100">
        <v>0</v>
      </c>
      <c r="N17" s="100">
        <v>1</v>
      </c>
      <c r="O17" s="100">
        <v>8</v>
      </c>
      <c r="P17" s="100">
        <v>12</v>
      </c>
    </row>
    <row r="18" spans="1:16">
      <c r="A18" s="100">
        <v>37</v>
      </c>
      <c r="B18" s="99">
        <v>30</v>
      </c>
      <c r="C18" s="100">
        <v>27</v>
      </c>
      <c r="D18" s="100">
        <v>28</v>
      </c>
      <c r="E18" s="100">
        <v>32</v>
      </c>
      <c r="F18" s="101">
        <v>32</v>
      </c>
      <c r="G18" s="99">
        <v>26</v>
      </c>
      <c r="H18" s="100">
        <v>17</v>
      </c>
      <c r="I18" s="100">
        <v>21</v>
      </c>
      <c r="J18" s="100">
        <v>29</v>
      </c>
      <c r="K18" s="101">
        <v>31</v>
      </c>
      <c r="L18" s="100">
        <v>4</v>
      </c>
      <c r="M18" s="100">
        <v>0</v>
      </c>
      <c r="N18" s="100">
        <v>1</v>
      </c>
      <c r="O18" s="100">
        <v>8</v>
      </c>
      <c r="P18" s="100">
        <v>12</v>
      </c>
    </row>
    <row r="19" spans="1:16">
      <c r="A19" s="100">
        <v>38</v>
      </c>
      <c r="B19" s="99">
        <v>30</v>
      </c>
      <c r="C19" s="100">
        <v>27</v>
      </c>
      <c r="D19" s="100">
        <v>28</v>
      </c>
      <c r="E19" s="100">
        <v>32</v>
      </c>
      <c r="F19" s="101">
        <v>32</v>
      </c>
      <c r="G19" s="99">
        <v>25</v>
      </c>
      <c r="H19" s="100">
        <v>16</v>
      </c>
      <c r="I19" s="100">
        <v>21</v>
      </c>
      <c r="J19" s="100">
        <v>29</v>
      </c>
      <c r="K19" s="101">
        <v>31</v>
      </c>
      <c r="L19" s="100">
        <v>4</v>
      </c>
      <c r="M19" s="100">
        <v>0</v>
      </c>
      <c r="N19" s="100">
        <v>1</v>
      </c>
      <c r="O19" s="100">
        <v>8</v>
      </c>
      <c r="P19" s="100">
        <v>12</v>
      </c>
    </row>
    <row r="20" spans="1:16">
      <c r="A20" s="100">
        <v>39</v>
      </c>
      <c r="B20" s="99">
        <v>30</v>
      </c>
      <c r="C20" s="100">
        <v>27</v>
      </c>
      <c r="D20" s="100">
        <v>28</v>
      </c>
      <c r="E20" s="100">
        <v>32</v>
      </c>
      <c r="F20" s="101">
        <v>32</v>
      </c>
      <c r="G20" s="99">
        <v>25</v>
      </c>
      <c r="H20" s="100">
        <v>16</v>
      </c>
      <c r="I20" s="100">
        <v>21</v>
      </c>
      <c r="J20" s="100">
        <v>29</v>
      </c>
      <c r="K20" s="101">
        <v>31</v>
      </c>
      <c r="L20" s="100">
        <v>5</v>
      </c>
      <c r="M20" s="100">
        <v>0</v>
      </c>
      <c r="N20" s="100">
        <v>1</v>
      </c>
      <c r="O20" s="100">
        <v>9</v>
      </c>
      <c r="P20" s="100">
        <v>13</v>
      </c>
    </row>
    <row r="21" spans="1:16">
      <c r="A21" s="100">
        <v>40</v>
      </c>
      <c r="B21" s="99">
        <v>30</v>
      </c>
      <c r="C21" s="100">
        <v>27</v>
      </c>
      <c r="D21" s="100">
        <v>28</v>
      </c>
      <c r="E21" s="100">
        <v>32</v>
      </c>
      <c r="F21" s="101">
        <v>32</v>
      </c>
      <c r="G21" s="99">
        <v>25</v>
      </c>
      <c r="H21" s="100">
        <v>15</v>
      </c>
      <c r="I21" s="100">
        <v>20</v>
      </c>
      <c r="J21" s="100">
        <v>28</v>
      </c>
      <c r="K21" s="101">
        <v>31</v>
      </c>
      <c r="L21" s="100">
        <v>5</v>
      </c>
      <c r="M21" s="100">
        <v>0</v>
      </c>
      <c r="N21" s="100">
        <v>1</v>
      </c>
      <c r="O21" s="100">
        <v>9</v>
      </c>
      <c r="P21" s="100">
        <v>13</v>
      </c>
    </row>
    <row r="22" spans="1:16">
      <c r="A22" s="100">
        <v>41</v>
      </c>
      <c r="B22" s="99">
        <v>30</v>
      </c>
      <c r="C22" s="100">
        <v>27</v>
      </c>
      <c r="D22" s="100">
        <v>28</v>
      </c>
      <c r="E22" s="100">
        <v>32</v>
      </c>
      <c r="F22" s="101">
        <v>32</v>
      </c>
      <c r="G22" s="99">
        <v>24</v>
      </c>
      <c r="H22" s="100">
        <v>15</v>
      </c>
      <c r="I22" s="100">
        <v>20</v>
      </c>
      <c r="J22" s="100">
        <v>28</v>
      </c>
      <c r="K22" s="101">
        <v>31</v>
      </c>
      <c r="L22" s="100">
        <v>5</v>
      </c>
      <c r="M22" s="100">
        <v>0</v>
      </c>
      <c r="N22" s="100">
        <v>2</v>
      </c>
      <c r="O22" s="100">
        <v>9</v>
      </c>
      <c r="P22" s="100">
        <v>13</v>
      </c>
    </row>
    <row r="23" spans="1:16">
      <c r="A23" s="100">
        <v>42</v>
      </c>
      <c r="B23" s="99">
        <v>30</v>
      </c>
      <c r="C23" s="100">
        <v>27</v>
      </c>
      <c r="D23" s="100">
        <v>28</v>
      </c>
      <c r="E23" s="100">
        <v>32</v>
      </c>
      <c r="F23" s="101">
        <v>32</v>
      </c>
      <c r="G23" s="99">
        <v>24</v>
      </c>
      <c r="H23" s="100">
        <v>14</v>
      </c>
      <c r="I23" s="100">
        <v>19</v>
      </c>
      <c r="J23" s="100">
        <v>28</v>
      </c>
      <c r="K23" s="101">
        <v>31</v>
      </c>
      <c r="L23" s="100">
        <v>5</v>
      </c>
      <c r="M23" s="100">
        <v>0</v>
      </c>
      <c r="N23" s="100">
        <v>2</v>
      </c>
      <c r="O23" s="100">
        <v>9</v>
      </c>
      <c r="P23" s="100">
        <v>13</v>
      </c>
    </row>
    <row r="24" spans="1:16">
      <c r="A24" s="100">
        <v>43</v>
      </c>
      <c r="B24" s="99">
        <v>30</v>
      </c>
      <c r="C24" s="100">
        <v>26</v>
      </c>
      <c r="D24" s="100">
        <v>28</v>
      </c>
      <c r="E24" s="100">
        <v>32</v>
      </c>
      <c r="F24" s="101">
        <v>32</v>
      </c>
      <c r="G24" s="99">
        <v>24</v>
      </c>
      <c r="H24" s="100">
        <v>14</v>
      </c>
      <c r="I24" s="100">
        <v>19</v>
      </c>
      <c r="J24" s="100">
        <v>28</v>
      </c>
      <c r="K24" s="101">
        <v>31</v>
      </c>
      <c r="L24" s="100">
        <v>6</v>
      </c>
      <c r="M24" s="100">
        <v>0</v>
      </c>
      <c r="N24" s="100">
        <v>2</v>
      </c>
      <c r="O24" s="100">
        <v>10</v>
      </c>
      <c r="P24" s="100">
        <v>14</v>
      </c>
    </row>
    <row r="25" spans="1:16">
      <c r="A25" s="100">
        <v>44</v>
      </c>
      <c r="B25" s="99">
        <v>30</v>
      </c>
      <c r="C25" s="100">
        <v>26</v>
      </c>
      <c r="D25" s="100">
        <v>28</v>
      </c>
      <c r="E25" s="100">
        <v>32</v>
      </c>
      <c r="F25" s="101">
        <v>32</v>
      </c>
      <c r="G25" s="99">
        <v>23</v>
      </c>
      <c r="H25" s="100">
        <v>14</v>
      </c>
      <c r="I25" s="100">
        <v>19</v>
      </c>
      <c r="J25" s="100">
        <v>28</v>
      </c>
      <c r="K25" s="101">
        <v>31</v>
      </c>
      <c r="L25" s="100">
        <v>6</v>
      </c>
      <c r="M25" s="100">
        <v>0</v>
      </c>
      <c r="N25" s="100">
        <v>2</v>
      </c>
      <c r="O25" s="100">
        <v>10</v>
      </c>
      <c r="P25" s="100">
        <v>14</v>
      </c>
    </row>
    <row r="26" spans="1:16">
      <c r="A26" s="100">
        <v>45</v>
      </c>
      <c r="B26" s="99">
        <v>30</v>
      </c>
      <c r="C26" s="100">
        <v>26</v>
      </c>
      <c r="D26" s="100">
        <v>28</v>
      </c>
      <c r="E26" s="100">
        <v>32</v>
      </c>
      <c r="F26" s="101">
        <v>32</v>
      </c>
      <c r="G26" s="99">
        <v>23</v>
      </c>
      <c r="H26" s="100">
        <v>13</v>
      </c>
      <c r="I26" s="100">
        <v>18</v>
      </c>
      <c r="J26" s="100">
        <v>27</v>
      </c>
      <c r="K26" s="101">
        <v>31</v>
      </c>
      <c r="L26" s="100">
        <v>6</v>
      </c>
      <c r="M26" s="100">
        <v>0</v>
      </c>
      <c r="N26" s="100">
        <v>2</v>
      </c>
      <c r="O26" s="100">
        <v>10</v>
      </c>
      <c r="P26" s="100">
        <v>14</v>
      </c>
    </row>
    <row r="27" spans="1:16">
      <c r="A27" s="100">
        <v>46</v>
      </c>
      <c r="B27" s="99">
        <v>30</v>
      </c>
      <c r="C27" s="100">
        <v>26</v>
      </c>
      <c r="D27" s="100">
        <v>28</v>
      </c>
      <c r="E27" s="100">
        <v>32</v>
      </c>
      <c r="F27" s="101">
        <v>32</v>
      </c>
      <c r="G27" s="99">
        <v>22</v>
      </c>
      <c r="H27" s="100">
        <v>13</v>
      </c>
      <c r="I27" s="100">
        <v>18</v>
      </c>
      <c r="J27" s="100">
        <v>27</v>
      </c>
      <c r="K27" s="101">
        <v>31</v>
      </c>
      <c r="L27" s="100">
        <v>7</v>
      </c>
      <c r="M27" s="100">
        <v>0</v>
      </c>
      <c r="N27" s="100">
        <v>3</v>
      </c>
      <c r="O27" s="100">
        <v>11</v>
      </c>
      <c r="P27" s="100">
        <v>14</v>
      </c>
    </row>
    <row r="28" spans="1:16">
      <c r="A28" s="100">
        <v>47</v>
      </c>
      <c r="B28" s="99">
        <v>30</v>
      </c>
      <c r="C28" s="100">
        <v>26</v>
      </c>
      <c r="D28" s="100">
        <v>28</v>
      </c>
      <c r="E28" s="100">
        <v>31</v>
      </c>
      <c r="F28" s="101">
        <v>32</v>
      </c>
      <c r="G28" s="99">
        <v>22</v>
      </c>
      <c r="H28" s="100">
        <v>13</v>
      </c>
      <c r="I28" s="100">
        <v>17</v>
      </c>
      <c r="J28" s="100">
        <v>27</v>
      </c>
      <c r="K28" s="101">
        <v>30</v>
      </c>
      <c r="L28" s="100">
        <v>7</v>
      </c>
      <c r="M28" s="100">
        <v>0</v>
      </c>
      <c r="N28" s="100">
        <v>3</v>
      </c>
      <c r="O28" s="100">
        <v>11</v>
      </c>
      <c r="P28" s="100">
        <v>15</v>
      </c>
    </row>
    <row r="29" spans="1:16">
      <c r="A29" s="100">
        <v>48</v>
      </c>
      <c r="B29" s="99">
        <v>29</v>
      </c>
      <c r="C29" s="100">
        <v>26</v>
      </c>
      <c r="D29" s="100">
        <v>28</v>
      </c>
      <c r="E29" s="100">
        <v>31</v>
      </c>
      <c r="F29" s="101">
        <v>32</v>
      </c>
      <c r="G29" s="99">
        <v>22</v>
      </c>
      <c r="H29" s="100">
        <v>12</v>
      </c>
      <c r="I29" s="100">
        <v>17</v>
      </c>
      <c r="J29" s="100">
        <v>26</v>
      </c>
      <c r="K29" s="101">
        <v>30</v>
      </c>
      <c r="L29" s="100">
        <v>7</v>
      </c>
      <c r="M29" s="100">
        <v>1</v>
      </c>
      <c r="N29" s="100">
        <v>3</v>
      </c>
      <c r="O29" s="100">
        <v>11</v>
      </c>
      <c r="P29" s="100">
        <v>15</v>
      </c>
    </row>
    <row r="30" spans="1:16">
      <c r="A30" s="100">
        <v>49</v>
      </c>
      <c r="B30" s="99">
        <v>29</v>
      </c>
      <c r="C30" s="100">
        <v>26</v>
      </c>
      <c r="D30" s="100">
        <v>28</v>
      </c>
      <c r="E30" s="100">
        <v>31</v>
      </c>
      <c r="F30" s="101">
        <v>32</v>
      </c>
      <c r="G30" s="99">
        <v>21</v>
      </c>
      <c r="H30" s="100">
        <v>12</v>
      </c>
      <c r="I30" s="100">
        <v>17</v>
      </c>
      <c r="J30" s="100">
        <v>26</v>
      </c>
      <c r="K30" s="101">
        <v>30</v>
      </c>
      <c r="L30" s="100">
        <v>8</v>
      </c>
      <c r="M30" s="100">
        <v>1</v>
      </c>
      <c r="N30" s="100">
        <v>4</v>
      </c>
      <c r="O30" s="100">
        <v>11</v>
      </c>
      <c r="P30" s="100">
        <v>15</v>
      </c>
    </row>
    <row r="31" spans="1:16">
      <c r="A31" s="100">
        <v>50</v>
      </c>
      <c r="B31" s="99">
        <v>29</v>
      </c>
      <c r="C31" s="100">
        <v>26</v>
      </c>
      <c r="D31" s="100">
        <v>28</v>
      </c>
      <c r="E31" s="100">
        <v>31</v>
      </c>
      <c r="F31" s="101">
        <v>32</v>
      </c>
      <c r="G31" s="99">
        <v>21</v>
      </c>
      <c r="H31" s="100">
        <v>12</v>
      </c>
      <c r="I31" s="100">
        <v>17</v>
      </c>
      <c r="J31" s="100">
        <v>26</v>
      </c>
      <c r="K31" s="101">
        <v>30</v>
      </c>
      <c r="L31" s="100">
        <v>8</v>
      </c>
      <c r="M31" s="100">
        <v>1</v>
      </c>
      <c r="N31" s="100">
        <v>4</v>
      </c>
      <c r="O31" s="100">
        <v>12</v>
      </c>
      <c r="P31" s="100">
        <v>15</v>
      </c>
    </row>
    <row r="32" spans="1:16">
      <c r="A32" s="100">
        <v>51</v>
      </c>
      <c r="B32" s="99">
        <v>29</v>
      </c>
      <c r="C32" s="100">
        <v>25</v>
      </c>
      <c r="D32" s="100">
        <v>28</v>
      </c>
      <c r="E32" s="100">
        <v>31</v>
      </c>
      <c r="F32" s="101">
        <v>32</v>
      </c>
      <c r="G32" s="99">
        <v>21</v>
      </c>
      <c r="H32" s="100">
        <v>11</v>
      </c>
      <c r="I32" s="100">
        <v>16</v>
      </c>
      <c r="J32" s="100">
        <v>25</v>
      </c>
      <c r="K32" s="101">
        <v>30</v>
      </c>
      <c r="L32" s="100">
        <v>8</v>
      </c>
      <c r="M32" s="100">
        <v>1</v>
      </c>
      <c r="N32" s="100">
        <v>4</v>
      </c>
      <c r="O32" s="100">
        <v>12</v>
      </c>
      <c r="P32" s="100">
        <v>16</v>
      </c>
    </row>
    <row r="33" spans="1:16">
      <c r="A33" s="100">
        <v>52</v>
      </c>
      <c r="B33" s="99">
        <v>29</v>
      </c>
      <c r="C33" s="100">
        <v>25</v>
      </c>
      <c r="D33" s="100">
        <v>28</v>
      </c>
      <c r="E33" s="100">
        <v>31</v>
      </c>
      <c r="F33" s="101">
        <v>32</v>
      </c>
      <c r="G33" s="99">
        <v>20</v>
      </c>
      <c r="H33" s="100">
        <v>11</v>
      </c>
      <c r="I33" s="100">
        <v>16</v>
      </c>
      <c r="J33" s="100">
        <v>25</v>
      </c>
      <c r="K33" s="101">
        <v>29</v>
      </c>
      <c r="L33" s="100">
        <v>8</v>
      </c>
      <c r="M33" s="100">
        <v>1</v>
      </c>
      <c r="N33" s="100">
        <v>5</v>
      </c>
      <c r="O33" s="100">
        <v>12</v>
      </c>
      <c r="P33" s="100">
        <v>16</v>
      </c>
    </row>
    <row r="34" spans="1:16">
      <c r="A34" s="100">
        <v>53</v>
      </c>
      <c r="B34" s="99">
        <v>29</v>
      </c>
      <c r="C34" s="100">
        <v>25</v>
      </c>
      <c r="D34" s="100">
        <v>27</v>
      </c>
      <c r="E34" s="100">
        <v>31</v>
      </c>
      <c r="F34" s="101">
        <v>32</v>
      </c>
      <c r="G34" s="99">
        <v>20</v>
      </c>
      <c r="H34" s="100">
        <v>11</v>
      </c>
      <c r="I34" s="100">
        <v>15</v>
      </c>
      <c r="J34" s="100">
        <v>24</v>
      </c>
      <c r="K34" s="101">
        <v>29</v>
      </c>
      <c r="L34" s="100">
        <v>9</v>
      </c>
      <c r="M34" s="100">
        <v>1</v>
      </c>
      <c r="N34" s="100">
        <v>5</v>
      </c>
      <c r="O34" s="100">
        <v>12</v>
      </c>
      <c r="P34" s="100">
        <v>16</v>
      </c>
    </row>
    <row r="35" spans="1:16">
      <c r="A35" s="100">
        <v>54</v>
      </c>
      <c r="B35" s="99">
        <v>29</v>
      </c>
      <c r="C35" s="100">
        <v>25</v>
      </c>
      <c r="D35" s="100">
        <v>27</v>
      </c>
      <c r="E35" s="100">
        <v>31</v>
      </c>
      <c r="F35" s="101">
        <v>32</v>
      </c>
      <c r="G35" s="99">
        <v>19</v>
      </c>
      <c r="H35" s="100">
        <v>10</v>
      </c>
      <c r="I35" s="100">
        <v>15</v>
      </c>
      <c r="J35" s="100">
        <v>24</v>
      </c>
      <c r="K35" s="101">
        <v>29</v>
      </c>
      <c r="L35" s="100">
        <v>9</v>
      </c>
      <c r="M35" s="100">
        <v>1</v>
      </c>
      <c r="N35" s="100">
        <v>5</v>
      </c>
      <c r="O35" s="100">
        <v>13</v>
      </c>
      <c r="P35" s="100">
        <v>16</v>
      </c>
    </row>
    <row r="36" spans="1:16">
      <c r="A36" s="100">
        <v>55</v>
      </c>
      <c r="B36" s="99">
        <v>29</v>
      </c>
      <c r="C36" s="100">
        <v>25</v>
      </c>
      <c r="D36" s="100">
        <v>27</v>
      </c>
      <c r="E36" s="100">
        <v>31</v>
      </c>
      <c r="F36" s="101">
        <v>32</v>
      </c>
      <c r="G36" s="99">
        <v>19</v>
      </c>
      <c r="H36" s="100">
        <v>10</v>
      </c>
      <c r="I36" s="100">
        <v>15</v>
      </c>
      <c r="J36" s="100">
        <v>23</v>
      </c>
      <c r="K36" s="101">
        <v>28</v>
      </c>
      <c r="L36" s="100">
        <v>9</v>
      </c>
      <c r="M36" s="100">
        <v>1</v>
      </c>
      <c r="N36" s="100">
        <v>6</v>
      </c>
      <c r="O36" s="100">
        <v>13</v>
      </c>
      <c r="P36" s="100">
        <v>17</v>
      </c>
    </row>
    <row r="37" spans="1:16">
      <c r="A37" s="100">
        <v>56</v>
      </c>
      <c r="B37" s="99">
        <v>28</v>
      </c>
      <c r="C37" s="100">
        <v>25</v>
      </c>
      <c r="D37" s="100">
        <v>27</v>
      </c>
      <c r="E37" s="100">
        <v>31</v>
      </c>
      <c r="F37" s="101">
        <v>32</v>
      </c>
      <c r="G37" s="99">
        <v>18</v>
      </c>
      <c r="H37" s="100">
        <v>9</v>
      </c>
      <c r="I37" s="100">
        <v>14</v>
      </c>
      <c r="J37" s="100">
        <v>23</v>
      </c>
      <c r="K37" s="101">
        <v>28</v>
      </c>
      <c r="L37" s="100">
        <v>10</v>
      </c>
      <c r="M37" s="100">
        <v>1</v>
      </c>
      <c r="N37" s="100">
        <v>6</v>
      </c>
      <c r="O37" s="100">
        <v>13</v>
      </c>
      <c r="P37" s="100">
        <v>17</v>
      </c>
    </row>
    <row r="38" spans="1:16">
      <c r="A38" s="100">
        <v>57</v>
      </c>
      <c r="B38" s="99">
        <v>28</v>
      </c>
      <c r="C38" s="100">
        <v>24</v>
      </c>
      <c r="D38" s="100">
        <v>27</v>
      </c>
      <c r="E38" s="100">
        <v>31</v>
      </c>
      <c r="F38" s="101">
        <v>32</v>
      </c>
      <c r="G38" s="99">
        <v>18</v>
      </c>
      <c r="H38" s="100">
        <v>9</v>
      </c>
      <c r="I38" s="100">
        <v>14</v>
      </c>
      <c r="J38" s="100">
        <v>22</v>
      </c>
      <c r="K38" s="101">
        <v>28</v>
      </c>
      <c r="L38" s="100">
        <v>10</v>
      </c>
      <c r="M38" s="100">
        <v>2</v>
      </c>
      <c r="N38" s="100">
        <v>6</v>
      </c>
      <c r="O38" s="100">
        <v>14</v>
      </c>
      <c r="P38" s="100">
        <v>17</v>
      </c>
    </row>
    <row r="39" spans="1:16">
      <c r="A39" s="100">
        <v>58</v>
      </c>
      <c r="B39" s="99">
        <v>28</v>
      </c>
      <c r="C39" s="100">
        <v>24</v>
      </c>
      <c r="D39" s="100">
        <v>27</v>
      </c>
      <c r="E39" s="100">
        <v>30</v>
      </c>
      <c r="F39" s="101">
        <v>32</v>
      </c>
      <c r="G39" s="99">
        <v>18</v>
      </c>
      <c r="H39" s="100">
        <v>9</v>
      </c>
      <c r="I39" s="100">
        <v>13</v>
      </c>
      <c r="J39" s="100">
        <v>22</v>
      </c>
      <c r="K39" s="101">
        <v>27</v>
      </c>
      <c r="L39" s="100">
        <v>10</v>
      </c>
      <c r="M39" s="100">
        <v>2</v>
      </c>
      <c r="N39" s="100">
        <v>7</v>
      </c>
      <c r="O39" s="100">
        <v>14</v>
      </c>
      <c r="P39" s="100">
        <v>18</v>
      </c>
    </row>
    <row r="40" spans="1:16">
      <c r="A40" s="100">
        <v>59</v>
      </c>
      <c r="B40" s="99">
        <v>28</v>
      </c>
      <c r="C40" s="100">
        <v>24</v>
      </c>
      <c r="D40" s="100">
        <v>27</v>
      </c>
      <c r="E40" s="100">
        <v>30</v>
      </c>
      <c r="F40" s="101">
        <v>32</v>
      </c>
      <c r="G40" s="99">
        <v>17</v>
      </c>
      <c r="H40" s="100">
        <v>8</v>
      </c>
      <c r="I40" s="100">
        <v>13</v>
      </c>
      <c r="J40" s="100">
        <v>21</v>
      </c>
      <c r="K40" s="101">
        <v>27</v>
      </c>
      <c r="L40" s="100">
        <v>11</v>
      </c>
      <c r="M40" s="100">
        <v>2</v>
      </c>
      <c r="N40" s="100">
        <v>7</v>
      </c>
      <c r="O40" s="100">
        <v>14</v>
      </c>
      <c r="P40" s="100">
        <v>18</v>
      </c>
    </row>
    <row r="41" spans="1:16">
      <c r="A41" s="100">
        <v>60</v>
      </c>
      <c r="B41" s="99">
        <v>28</v>
      </c>
      <c r="C41" s="100">
        <v>24</v>
      </c>
      <c r="D41" s="100">
        <v>27</v>
      </c>
      <c r="E41" s="100">
        <v>30</v>
      </c>
      <c r="F41" s="101">
        <v>32</v>
      </c>
      <c r="G41" s="99">
        <v>16</v>
      </c>
      <c r="H41" s="100">
        <v>8</v>
      </c>
      <c r="I41" s="100">
        <v>12</v>
      </c>
      <c r="J41" s="100">
        <v>21</v>
      </c>
      <c r="K41" s="101">
        <v>27</v>
      </c>
      <c r="L41" s="100">
        <v>11</v>
      </c>
      <c r="M41" s="100">
        <v>2</v>
      </c>
      <c r="N41" s="100">
        <v>8</v>
      </c>
      <c r="O41" s="100">
        <v>15</v>
      </c>
      <c r="P41" s="100">
        <v>18</v>
      </c>
    </row>
    <row r="42" spans="1:16">
      <c r="A42" s="100">
        <v>61</v>
      </c>
      <c r="B42" s="99">
        <v>28</v>
      </c>
      <c r="C42" s="100">
        <v>24</v>
      </c>
      <c r="D42" s="100">
        <v>26</v>
      </c>
      <c r="E42" s="100">
        <v>30</v>
      </c>
      <c r="F42" s="101">
        <v>32</v>
      </c>
      <c r="G42" s="99">
        <v>16</v>
      </c>
      <c r="H42" s="100">
        <v>7</v>
      </c>
      <c r="I42" s="100">
        <v>11</v>
      </c>
      <c r="J42" s="100">
        <v>20</v>
      </c>
      <c r="K42" s="101">
        <v>24</v>
      </c>
      <c r="L42" s="100">
        <v>12</v>
      </c>
      <c r="M42" s="100">
        <v>4</v>
      </c>
      <c r="N42" s="100">
        <v>8</v>
      </c>
      <c r="O42" s="100">
        <v>15</v>
      </c>
      <c r="P42" s="100">
        <v>19</v>
      </c>
    </row>
    <row r="43" spans="1:16">
      <c r="A43" s="100">
        <v>62</v>
      </c>
      <c r="B43" s="99">
        <v>28</v>
      </c>
      <c r="C43" s="100">
        <v>23</v>
      </c>
      <c r="D43" s="100">
        <v>26</v>
      </c>
      <c r="E43" s="100">
        <v>30</v>
      </c>
      <c r="F43" s="101">
        <v>31</v>
      </c>
      <c r="G43" s="99">
        <v>15</v>
      </c>
      <c r="H43" s="100">
        <v>6</v>
      </c>
      <c r="I43" s="100">
        <v>11</v>
      </c>
      <c r="J43" s="100">
        <v>19</v>
      </c>
      <c r="K43" s="101">
        <v>24</v>
      </c>
      <c r="L43" s="100">
        <v>12</v>
      </c>
      <c r="M43" s="100">
        <v>4</v>
      </c>
      <c r="N43" s="100">
        <v>9</v>
      </c>
      <c r="O43" s="100">
        <v>16</v>
      </c>
      <c r="P43" s="100">
        <v>19</v>
      </c>
    </row>
    <row r="44" spans="1:16">
      <c r="A44" s="100">
        <v>63</v>
      </c>
      <c r="B44" s="99">
        <v>28</v>
      </c>
      <c r="C44" s="100">
        <v>23</v>
      </c>
      <c r="D44" s="100">
        <v>26</v>
      </c>
      <c r="E44" s="100">
        <v>30</v>
      </c>
      <c r="F44" s="101">
        <v>31</v>
      </c>
      <c r="G44" s="99">
        <v>14</v>
      </c>
      <c r="H44" s="100">
        <v>6</v>
      </c>
      <c r="I44" s="100">
        <v>10</v>
      </c>
      <c r="J44" s="100">
        <v>19</v>
      </c>
      <c r="K44" s="101">
        <v>23</v>
      </c>
      <c r="L44" s="100">
        <v>13</v>
      </c>
      <c r="M44" s="100">
        <v>5</v>
      </c>
      <c r="N44" s="100">
        <v>9</v>
      </c>
      <c r="O44" s="100">
        <v>16</v>
      </c>
      <c r="P44" s="100">
        <v>20</v>
      </c>
    </row>
    <row r="45" spans="1:16">
      <c r="A45" s="100">
        <v>64</v>
      </c>
      <c r="B45" s="99">
        <v>28</v>
      </c>
      <c r="C45" s="100">
        <v>23</v>
      </c>
      <c r="D45" s="100">
        <v>26</v>
      </c>
      <c r="E45" s="100">
        <v>29</v>
      </c>
      <c r="F45" s="101">
        <v>31</v>
      </c>
      <c r="G45" s="99">
        <v>14</v>
      </c>
      <c r="H45" s="100">
        <v>5</v>
      </c>
      <c r="I45" s="100">
        <v>10</v>
      </c>
      <c r="J45" s="100">
        <v>18</v>
      </c>
      <c r="K45" s="101">
        <v>23</v>
      </c>
      <c r="L45" s="100">
        <v>13</v>
      </c>
      <c r="M45" s="100">
        <v>5</v>
      </c>
      <c r="N45" s="100">
        <v>9</v>
      </c>
      <c r="O45" s="100">
        <v>17</v>
      </c>
      <c r="P45" s="100">
        <v>20</v>
      </c>
    </row>
    <row r="46" spans="1:16">
      <c r="A46" s="100">
        <v>65</v>
      </c>
      <c r="B46" s="99">
        <v>28</v>
      </c>
      <c r="C46" s="100">
        <v>22</v>
      </c>
      <c r="D46" s="100">
        <v>26</v>
      </c>
      <c r="E46" s="100">
        <v>29</v>
      </c>
      <c r="F46" s="101">
        <v>31</v>
      </c>
      <c r="G46" s="99">
        <v>13</v>
      </c>
      <c r="H46" s="100">
        <v>5</v>
      </c>
      <c r="I46" s="100">
        <v>9</v>
      </c>
      <c r="J46" s="100">
        <v>17</v>
      </c>
      <c r="K46" s="101">
        <v>22</v>
      </c>
      <c r="L46" s="100">
        <v>13</v>
      </c>
      <c r="M46" s="100">
        <v>5</v>
      </c>
      <c r="N46" s="100">
        <v>10</v>
      </c>
      <c r="O46" s="100">
        <v>17</v>
      </c>
      <c r="P46" s="100">
        <v>20</v>
      </c>
    </row>
    <row r="47" spans="1:16">
      <c r="A47" s="100">
        <v>66</v>
      </c>
      <c r="B47" s="99">
        <v>28</v>
      </c>
      <c r="C47" s="100">
        <v>22</v>
      </c>
      <c r="D47" s="100">
        <v>25</v>
      </c>
      <c r="E47" s="100">
        <v>29</v>
      </c>
      <c r="F47" s="101">
        <v>31</v>
      </c>
      <c r="G47" s="99">
        <v>13</v>
      </c>
      <c r="H47" s="100">
        <v>5</v>
      </c>
      <c r="I47" s="100">
        <v>9</v>
      </c>
      <c r="J47" s="100">
        <v>17</v>
      </c>
      <c r="K47" s="101">
        <v>21</v>
      </c>
      <c r="L47" s="100">
        <v>14</v>
      </c>
      <c r="M47" s="100">
        <v>6</v>
      </c>
      <c r="N47" s="100">
        <v>10</v>
      </c>
      <c r="O47" s="100">
        <v>17</v>
      </c>
      <c r="P47" s="100">
        <v>21</v>
      </c>
    </row>
    <row r="48" spans="1:16">
      <c r="A48" s="100">
        <v>67</v>
      </c>
      <c r="B48" s="99">
        <v>27</v>
      </c>
      <c r="C48" s="100">
        <v>22</v>
      </c>
      <c r="D48" s="100">
        <v>25</v>
      </c>
      <c r="E48" s="100">
        <v>29</v>
      </c>
      <c r="F48" s="101">
        <v>31</v>
      </c>
      <c r="G48" s="99">
        <v>12</v>
      </c>
      <c r="H48" s="100">
        <v>4</v>
      </c>
      <c r="I48" s="100">
        <v>8</v>
      </c>
      <c r="J48" s="100">
        <v>16</v>
      </c>
      <c r="K48" s="101">
        <v>21</v>
      </c>
      <c r="L48" s="100">
        <v>14</v>
      </c>
      <c r="M48" s="100">
        <v>6</v>
      </c>
      <c r="N48" s="100">
        <v>10</v>
      </c>
      <c r="O48" s="100">
        <v>18</v>
      </c>
      <c r="P48" s="100">
        <v>21</v>
      </c>
    </row>
    <row r="49" spans="1:16">
      <c r="A49" s="100">
        <v>68</v>
      </c>
      <c r="B49" s="99">
        <v>27</v>
      </c>
      <c r="C49" s="100">
        <v>21</v>
      </c>
      <c r="D49" s="100">
        <v>25</v>
      </c>
      <c r="E49" s="100">
        <v>29</v>
      </c>
      <c r="F49" s="101">
        <v>31</v>
      </c>
      <c r="G49" s="99">
        <v>12</v>
      </c>
      <c r="H49" s="100">
        <v>4</v>
      </c>
      <c r="I49" s="100">
        <v>8</v>
      </c>
      <c r="J49" s="100">
        <v>16</v>
      </c>
      <c r="K49" s="101">
        <v>20</v>
      </c>
      <c r="L49" s="100">
        <v>14</v>
      </c>
      <c r="M49" s="100">
        <v>6</v>
      </c>
      <c r="N49" s="100">
        <v>11</v>
      </c>
      <c r="O49" s="100">
        <v>18</v>
      </c>
      <c r="P49" s="100">
        <v>21</v>
      </c>
    </row>
    <row r="50" spans="1:16">
      <c r="A50" s="100">
        <v>69</v>
      </c>
      <c r="B50" s="99">
        <v>27</v>
      </c>
      <c r="C50" s="100">
        <v>21</v>
      </c>
      <c r="D50" s="100">
        <v>25</v>
      </c>
      <c r="E50" s="100">
        <v>29</v>
      </c>
      <c r="F50" s="101">
        <v>31</v>
      </c>
      <c r="G50" s="99">
        <v>11</v>
      </c>
      <c r="H50" s="100">
        <v>3</v>
      </c>
      <c r="I50" s="100">
        <v>7</v>
      </c>
      <c r="J50" s="100">
        <v>15</v>
      </c>
      <c r="K50" s="101">
        <v>20</v>
      </c>
      <c r="L50" s="100">
        <v>15</v>
      </c>
      <c r="M50" s="100">
        <v>6</v>
      </c>
      <c r="N50" s="100">
        <v>11</v>
      </c>
      <c r="O50" s="100">
        <v>18</v>
      </c>
      <c r="P50" s="100">
        <v>21</v>
      </c>
    </row>
    <row r="51" spans="1:16">
      <c r="A51" s="100">
        <v>70</v>
      </c>
      <c r="B51" s="99">
        <v>27</v>
      </c>
      <c r="C51" s="100">
        <v>21</v>
      </c>
      <c r="D51" s="100">
        <v>24</v>
      </c>
      <c r="E51" s="100">
        <v>28</v>
      </c>
      <c r="F51" s="101">
        <v>30</v>
      </c>
      <c r="G51" s="99">
        <v>11</v>
      </c>
      <c r="H51" s="100">
        <v>3</v>
      </c>
      <c r="I51" s="100">
        <v>7</v>
      </c>
      <c r="J51" s="100">
        <v>15</v>
      </c>
      <c r="K51" s="101">
        <v>19</v>
      </c>
      <c r="L51" s="100">
        <v>15</v>
      </c>
      <c r="M51" s="100">
        <v>6</v>
      </c>
      <c r="N51" s="100">
        <v>11</v>
      </c>
      <c r="O51" s="100">
        <v>19</v>
      </c>
      <c r="P51" s="100">
        <v>22</v>
      </c>
    </row>
    <row r="52" spans="1:16">
      <c r="A52" s="100">
        <v>71</v>
      </c>
      <c r="B52" s="99">
        <v>27</v>
      </c>
      <c r="C52" s="100">
        <v>20</v>
      </c>
      <c r="D52" s="100">
        <v>24</v>
      </c>
      <c r="E52" s="100">
        <v>28</v>
      </c>
      <c r="F52" s="101">
        <v>30</v>
      </c>
      <c r="G52" s="99">
        <v>10</v>
      </c>
      <c r="H52" s="100">
        <v>2</v>
      </c>
      <c r="I52" s="100">
        <v>6</v>
      </c>
      <c r="J52" s="100">
        <v>14</v>
      </c>
      <c r="K52" s="101">
        <v>19</v>
      </c>
      <c r="L52" s="100">
        <v>16</v>
      </c>
      <c r="M52" s="100">
        <v>7</v>
      </c>
      <c r="N52" s="100">
        <v>12</v>
      </c>
      <c r="O52" s="100">
        <v>19</v>
      </c>
      <c r="P52" s="100">
        <v>22</v>
      </c>
    </row>
    <row r="53" spans="1:16">
      <c r="A53" s="100">
        <v>72</v>
      </c>
      <c r="B53" s="99">
        <v>27</v>
      </c>
      <c r="C53" s="100">
        <v>20</v>
      </c>
      <c r="D53" s="100">
        <v>24</v>
      </c>
      <c r="E53" s="100">
        <v>28</v>
      </c>
      <c r="F53" s="101">
        <v>30</v>
      </c>
      <c r="G53" s="99">
        <v>9</v>
      </c>
      <c r="H53" s="100">
        <v>2</v>
      </c>
      <c r="I53" s="100">
        <v>6</v>
      </c>
      <c r="J53" s="100">
        <v>14</v>
      </c>
      <c r="K53" s="101">
        <v>18</v>
      </c>
      <c r="L53" s="100">
        <v>16</v>
      </c>
      <c r="M53" s="100">
        <v>7</v>
      </c>
      <c r="N53" s="100">
        <v>12</v>
      </c>
      <c r="O53" s="100">
        <v>19</v>
      </c>
      <c r="P53" s="100">
        <v>22</v>
      </c>
    </row>
    <row r="54" spans="1:16">
      <c r="A54" s="100">
        <v>73</v>
      </c>
      <c r="B54" s="99">
        <v>26</v>
      </c>
      <c r="C54" s="100">
        <v>19</v>
      </c>
      <c r="D54" s="100">
        <v>24</v>
      </c>
      <c r="E54" s="100">
        <v>28</v>
      </c>
      <c r="F54" s="101">
        <v>30</v>
      </c>
      <c r="G54" s="99">
        <v>9</v>
      </c>
      <c r="H54" s="100">
        <v>1</v>
      </c>
      <c r="I54" s="100">
        <v>5</v>
      </c>
      <c r="J54" s="100">
        <v>13</v>
      </c>
      <c r="K54" s="101">
        <v>18</v>
      </c>
      <c r="L54" s="100">
        <v>16</v>
      </c>
      <c r="M54" s="100">
        <v>7</v>
      </c>
      <c r="N54" s="100">
        <v>12</v>
      </c>
      <c r="O54" s="100">
        <v>20</v>
      </c>
      <c r="P54" s="100">
        <v>23</v>
      </c>
    </row>
    <row r="55" spans="1:16">
      <c r="A55" s="100">
        <v>74</v>
      </c>
      <c r="B55" s="99">
        <v>26</v>
      </c>
      <c r="C55" s="100">
        <v>19</v>
      </c>
      <c r="D55" s="100">
        <v>23</v>
      </c>
      <c r="E55" s="100">
        <v>28</v>
      </c>
      <c r="F55" s="101">
        <v>30</v>
      </c>
      <c r="G55" s="99">
        <v>8</v>
      </c>
      <c r="H55" s="100">
        <v>1</v>
      </c>
      <c r="I55" s="100">
        <v>5</v>
      </c>
      <c r="J55" s="100">
        <v>13</v>
      </c>
      <c r="K55" s="101">
        <v>17</v>
      </c>
      <c r="L55" s="100">
        <v>16</v>
      </c>
      <c r="M55" s="100">
        <v>7</v>
      </c>
      <c r="N55" s="100">
        <v>12</v>
      </c>
      <c r="O55" s="100">
        <v>20</v>
      </c>
      <c r="P55" s="100">
        <v>23</v>
      </c>
    </row>
    <row r="56" spans="1:16">
      <c r="A56" s="100">
        <v>75</v>
      </c>
      <c r="B56" s="99">
        <v>26</v>
      </c>
      <c r="C56" s="100">
        <v>18</v>
      </c>
      <c r="D56" s="100">
        <v>23</v>
      </c>
      <c r="E56" s="100">
        <v>28</v>
      </c>
      <c r="F56" s="101">
        <v>30</v>
      </c>
      <c r="G56" s="99">
        <v>8</v>
      </c>
      <c r="H56" s="100">
        <v>1</v>
      </c>
      <c r="I56" s="100">
        <v>4</v>
      </c>
      <c r="J56" s="100">
        <v>12</v>
      </c>
      <c r="K56" s="101">
        <v>17</v>
      </c>
      <c r="L56" s="100">
        <v>17</v>
      </c>
      <c r="M56" s="100">
        <v>7</v>
      </c>
      <c r="N56" s="100">
        <v>13</v>
      </c>
      <c r="O56" s="100">
        <v>20</v>
      </c>
      <c r="P56" s="100">
        <v>23</v>
      </c>
    </row>
    <row r="57" spans="1:16">
      <c r="A57" s="100">
        <v>76</v>
      </c>
      <c r="B57" s="99">
        <v>26</v>
      </c>
      <c r="C57" s="100">
        <v>18</v>
      </c>
      <c r="D57" s="100">
        <v>23</v>
      </c>
      <c r="E57" s="100">
        <v>28</v>
      </c>
      <c r="F57" s="101">
        <v>30</v>
      </c>
      <c r="G57" s="99">
        <v>7</v>
      </c>
      <c r="H57" s="100">
        <v>1</v>
      </c>
      <c r="I57" s="100">
        <v>4</v>
      </c>
      <c r="J57" s="100">
        <v>12</v>
      </c>
      <c r="K57" s="101">
        <v>16</v>
      </c>
      <c r="L57" s="100">
        <v>17</v>
      </c>
      <c r="M57" s="100">
        <v>7</v>
      </c>
      <c r="N57" s="100">
        <v>13</v>
      </c>
      <c r="O57" s="100">
        <v>20</v>
      </c>
      <c r="P57" s="100">
        <v>23</v>
      </c>
    </row>
    <row r="58" spans="1:16">
      <c r="A58" s="100">
        <v>77</v>
      </c>
      <c r="B58" s="99">
        <v>26</v>
      </c>
      <c r="C58" s="100">
        <v>17</v>
      </c>
      <c r="D58" s="100">
        <v>22</v>
      </c>
      <c r="E58" s="100">
        <v>28</v>
      </c>
      <c r="F58" s="101">
        <v>29</v>
      </c>
      <c r="G58" s="99">
        <v>7</v>
      </c>
      <c r="H58" s="100">
        <v>0</v>
      </c>
      <c r="I58" s="100">
        <v>4</v>
      </c>
      <c r="J58" s="100">
        <v>11</v>
      </c>
      <c r="K58" s="101">
        <v>16</v>
      </c>
      <c r="L58" s="100">
        <v>17</v>
      </c>
      <c r="M58" s="100">
        <v>7</v>
      </c>
      <c r="N58" s="100">
        <v>13</v>
      </c>
      <c r="O58" s="100">
        <v>20</v>
      </c>
      <c r="P58" s="100">
        <v>23</v>
      </c>
    </row>
    <row r="59" spans="1:16">
      <c r="A59" s="100">
        <v>78</v>
      </c>
      <c r="B59" s="99">
        <v>25</v>
      </c>
      <c r="C59" s="100">
        <v>16</v>
      </c>
      <c r="D59" s="100">
        <v>22</v>
      </c>
      <c r="E59" s="100">
        <v>28</v>
      </c>
      <c r="F59" s="101">
        <v>29</v>
      </c>
      <c r="G59" s="99">
        <v>7</v>
      </c>
      <c r="H59" s="100">
        <v>0</v>
      </c>
      <c r="I59" s="100">
        <v>3</v>
      </c>
      <c r="J59" s="100">
        <v>11</v>
      </c>
      <c r="K59" s="101">
        <v>15</v>
      </c>
      <c r="L59" s="100">
        <v>17</v>
      </c>
      <c r="M59" s="100">
        <v>7</v>
      </c>
      <c r="N59" s="100">
        <v>13</v>
      </c>
      <c r="O59" s="100">
        <v>20</v>
      </c>
      <c r="P59" s="100">
        <v>23</v>
      </c>
    </row>
    <row r="60" spans="1:16">
      <c r="A60" s="100">
        <v>79</v>
      </c>
      <c r="B60" s="99">
        <v>25</v>
      </c>
      <c r="C60" s="100">
        <v>16</v>
      </c>
      <c r="D60" s="100">
        <v>21</v>
      </c>
      <c r="E60" s="100">
        <v>27</v>
      </c>
      <c r="F60" s="101">
        <v>29</v>
      </c>
      <c r="G60" s="99">
        <v>7</v>
      </c>
      <c r="H60" s="100">
        <v>0</v>
      </c>
      <c r="I60" s="100">
        <v>3</v>
      </c>
      <c r="J60" s="100">
        <v>10</v>
      </c>
      <c r="K60" s="101">
        <v>15</v>
      </c>
      <c r="L60" s="100">
        <v>17</v>
      </c>
      <c r="M60" s="100">
        <v>7</v>
      </c>
      <c r="N60" s="100">
        <v>13</v>
      </c>
      <c r="O60" s="100">
        <v>20</v>
      </c>
      <c r="P60" s="100">
        <v>23</v>
      </c>
    </row>
    <row r="61" spans="1:16">
      <c r="A61" s="100">
        <v>80</v>
      </c>
      <c r="B61" s="99">
        <v>25</v>
      </c>
      <c r="C61" s="100">
        <v>15</v>
      </c>
      <c r="D61" s="100">
        <v>21</v>
      </c>
      <c r="E61" s="100">
        <v>27</v>
      </c>
      <c r="F61" s="101">
        <v>29</v>
      </c>
      <c r="G61" s="99">
        <v>6</v>
      </c>
      <c r="H61" s="100">
        <v>0</v>
      </c>
      <c r="I61" s="100">
        <v>3</v>
      </c>
      <c r="J61" s="100">
        <v>10</v>
      </c>
      <c r="K61" s="101">
        <v>15</v>
      </c>
      <c r="L61" s="100">
        <v>17</v>
      </c>
      <c r="M61" s="100">
        <v>7</v>
      </c>
      <c r="N61" s="100">
        <v>13</v>
      </c>
      <c r="O61" s="100">
        <v>20</v>
      </c>
      <c r="P61" s="100">
        <v>23</v>
      </c>
    </row>
    <row r="62" spans="1:16">
      <c r="A62" s="100">
        <v>81</v>
      </c>
      <c r="B62" s="99">
        <v>24</v>
      </c>
      <c r="C62" s="100">
        <v>15</v>
      </c>
      <c r="D62" s="100">
        <v>20</v>
      </c>
      <c r="E62" s="100">
        <v>27</v>
      </c>
      <c r="F62" s="101">
        <v>29</v>
      </c>
      <c r="G62" s="99">
        <v>6</v>
      </c>
      <c r="H62" s="100">
        <v>0</v>
      </c>
      <c r="I62" s="100">
        <v>3</v>
      </c>
      <c r="J62" s="100">
        <v>10</v>
      </c>
      <c r="K62" s="101">
        <v>14</v>
      </c>
      <c r="L62" s="100">
        <v>17</v>
      </c>
      <c r="M62" s="100">
        <v>7</v>
      </c>
      <c r="N62" s="100">
        <v>12</v>
      </c>
      <c r="O62" s="100">
        <v>20</v>
      </c>
      <c r="P62" s="100">
        <v>23</v>
      </c>
    </row>
    <row r="63" spans="1:16">
      <c r="A63" s="100">
        <v>82</v>
      </c>
      <c r="B63" s="99">
        <v>24</v>
      </c>
      <c r="C63" s="100">
        <v>14</v>
      </c>
      <c r="D63" s="100">
        <v>20</v>
      </c>
      <c r="E63" s="100">
        <v>27</v>
      </c>
      <c r="F63" s="101">
        <v>28</v>
      </c>
      <c r="G63" s="99">
        <v>6</v>
      </c>
      <c r="H63" s="100">
        <v>0</v>
      </c>
      <c r="I63" s="100">
        <v>2</v>
      </c>
      <c r="J63" s="100">
        <v>9</v>
      </c>
      <c r="K63" s="101">
        <v>14</v>
      </c>
      <c r="L63" s="100">
        <v>17</v>
      </c>
      <c r="M63" s="100">
        <v>7</v>
      </c>
      <c r="N63" s="100">
        <v>12</v>
      </c>
      <c r="O63" s="100">
        <v>20</v>
      </c>
      <c r="P63" s="100">
        <v>23</v>
      </c>
    </row>
    <row r="64" spans="1:16">
      <c r="A64" s="100">
        <v>83</v>
      </c>
      <c r="B64" s="99">
        <v>24</v>
      </c>
      <c r="C64" s="100">
        <v>13</v>
      </c>
      <c r="D64" s="100">
        <v>19</v>
      </c>
      <c r="E64" s="100">
        <v>27</v>
      </c>
      <c r="F64" s="101">
        <v>28</v>
      </c>
      <c r="G64" s="99">
        <v>6</v>
      </c>
      <c r="H64" s="100">
        <v>0</v>
      </c>
      <c r="I64" s="100">
        <v>2</v>
      </c>
      <c r="J64" s="100">
        <v>9</v>
      </c>
      <c r="K64" s="101">
        <v>14</v>
      </c>
      <c r="L64" s="100">
        <v>16</v>
      </c>
      <c r="M64" s="100">
        <v>6</v>
      </c>
      <c r="N64" s="100">
        <v>12</v>
      </c>
      <c r="O64" s="100">
        <v>20</v>
      </c>
      <c r="P64" s="100">
        <v>23</v>
      </c>
    </row>
    <row r="65" spans="1:16">
      <c r="A65" s="100">
        <v>84</v>
      </c>
      <c r="B65" s="99">
        <v>23</v>
      </c>
      <c r="C65" s="100">
        <v>13</v>
      </c>
      <c r="D65" s="100">
        <v>19</v>
      </c>
      <c r="E65" s="100">
        <v>26</v>
      </c>
      <c r="F65" s="101">
        <v>28</v>
      </c>
      <c r="G65" s="99">
        <v>5</v>
      </c>
      <c r="H65" s="100">
        <v>0</v>
      </c>
      <c r="I65" s="100">
        <v>2</v>
      </c>
      <c r="J65" s="100">
        <v>9</v>
      </c>
      <c r="K65" s="101">
        <v>13</v>
      </c>
      <c r="L65" s="100">
        <v>16</v>
      </c>
      <c r="M65" s="100">
        <v>6</v>
      </c>
      <c r="N65" s="100">
        <v>12</v>
      </c>
      <c r="O65" s="100">
        <v>20</v>
      </c>
      <c r="P65" s="100">
        <v>22</v>
      </c>
    </row>
    <row r="66" spans="1:16">
      <c r="A66" s="100">
        <v>85</v>
      </c>
      <c r="B66" s="99">
        <v>23</v>
      </c>
      <c r="C66" s="100">
        <v>12</v>
      </c>
      <c r="D66" s="100">
        <v>18</v>
      </c>
      <c r="E66" s="100">
        <v>26</v>
      </c>
      <c r="F66" s="101">
        <v>28</v>
      </c>
      <c r="G66" s="99">
        <v>5</v>
      </c>
      <c r="H66" s="100">
        <v>0</v>
      </c>
      <c r="I66" s="100">
        <v>2</v>
      </c>
      <c r="J66" s="100">
        <v>9</v>
      </c>
      <c r="K66" s="101">
        <v>13</v>
      </c>
      <c r="L66" s="100">
        <v>16</v>
      </c>
      <c r="M66" s="100">
        <v>6</v>
      </c>
      <c r="N66" s="100">
        <v>12</v>
      </c>
      <c r="O66" s="100">
        <v>19</v>
      </c>
      <c r="P66" s="100">
        <v>22</v>
      </c>
    </row>
    <row r="67" spans="1:16">
      <c r="A67" s="100">
        <v>86</v>
      </c>
      <c r="B67" s="99">
        <v>23</v>
      </c>
      <c r="C67" s="100">
        <v>11</v>
      </c>
      <c r="D67" s="100">
        <v>18</v>
      </c>
      <c r="E67" s="100">
        <v>26</v>
      </c>
      <c r="F67" s="101">
        <v>28</v>
      </c>
      <c r="G67" s="99">
        <v>5</v>
      </c>
      <c r="H67" s="100">
        <v>0</v>
      </c>
      <c r="I67" s="100">
        <v>1</v>
      </c>
      <c r="J67" s="100">
        <v>8</v>
      </c>
      <c r="K67" s="101">
        <v>13</v>
      </c>
      <c r="L67" s="100">
        <v>16</v>
      </c>
      <c r="M67" s="100">
        <v>6</v>
      </c>
      <c r="N67" s="100">
        <v>12</v>
      </c>
      <c r="O67" s="100">
        <v>20</v>
      </c>
      <c r="P67" s="100">
        <v>22</v>
      </c>
    </row>
    <row r="68" spans="1:16">
      <c r="A68" s="100">
        <v>87</v>
      </c>
      <c r="B68" s="99">
        <v>23</v>
      </c>
      <c r="C68" s="100">
        <v>11</v>
      </c>
      <c r="D68" s="100">
        <v>18</v>
      </c>
      <c r="E68" s="100">
        <v>26</v>
      </c>
      <c r="F68" s="101">
        <v>28</v>
      </c>
      <c r="G68" s="99">
        <v>5</v>
      </c>
      <c r="H68" s="100">
        <v>0</v>
      </c>
      <c r="I68" s="100">
        <v>1</v>
      </c>
      <c r="J68" s="100">
        <v>8</v>
      </c>
      <c r="K68" s="101">
        <v>13</v>
      </c>
      <c r="L68" s="100">
        <v>16</v>
      </c>
      <c r="M68" s="100">
        <v>6</v>
      </c>
      <c r="N68" s="100">
        <v>12</v>
      </c>
      <c r="O68" s="100">
        <v>19</v>
      </c>
      <c r="P68" s="100">
        <v>22</v>
      </c>
    </row>
    <row r="69" spans="1:16">
      <c r="A69" s="100">
        <v>88</v>
      </c>
      <c r="B69" s="99">
        <v>22</v>
      </c>
      <c r="C69" s="100">
        <v>10</v>
      </c>
      <c r="D69" s="100">
        <v>17</v>
      </c>
      <c r="E69" s="100">
        <v>26</v>
      </c>
      <c r="F69" s="101">
        <v>28</v>
      </c>
      <c r="G69" s="99">
        <v>5</v>
      </c>
      <c r="H69" s="100">
        <v>0</v>
      </c>
      <c r="I69" s="100">
        <v>1</v>
      </c>
      <c r="J69" s="100">
        <v>8</v>
      </c>
      <c r="K69" s="101">
        <v>12</v>
      </c>
      <c r="L69" s="100">
        <v>16</v>
      </c>
      <c r="M69" s="100">
        <v>5</v>
      </c>
      <c r="N69" s="100">
        <v>11</v>
      </c>
      <c r="O69" s="100">
        <v>19</v>
      </c>
      <c r="P69" s="100">
        <v>22</v>
      </c>
    </row>
    <row r="70" spans="1:16">
      <c r="A70" s="100">
        <v>89</v>
      </c>
      <c r="B70" s="99">
        <v>22</v>
      </c>
      <c r="C70" s="100">
        <v>10</v>
      </c>
      <c r="D70" s="100">
        <v>17</v>
      </c>
      <c r="E70" s="100">
        <v>25</v>
      </c>
      <c r="F70" s="101">
        <v>28</v>
      </c>
      <c r="G70" s="99">
        <v>5</v>
      </c>
      <c r="H70" s="100">
        <v>0</v>
      </c>
      <c r="I70" s="100">
        <v>1</v>
      </c>
      <c r="J70" s="100">
        <v>8</v>
      </c>
      <c r="K70" s="101">
        <v>12</v>
      </c>
      <c r="L70" s="100">
        <v>16</v>
      </c>
      <c r="M70" s="100">
        <v>5</v>
      </c>
      <c r="N70" s="100">
        <v>11</v>
      </c>
      <c r="O70" s="100">
        <v>19</v>
      </c>
      <c r="P70" s="100">
        <v>22</v>
      </c>
    </row>
    <row r="71" spans="1:16">
      <c r="A71" s="100">
        <v>90</v>
      </c>
      <c r="B71" s="102">
        <v>22</v>
      </c>
      <c r="C71" s="103">
        <v>10</v>
      </c>
      <c r="D71" s="103">
        <v>17</v>
      </c>
      <c r="E71" s="103">
        <v>25</v>
      </c>
      <c r="F71" s="104">
        <v>27</v>
      </c>
      <c r="G71" s="102">
        <v>5</v>
      </c>
      <c r="H71" s="103">
        <v>0</v>
      </c>
      <c r="I71" s="103">
        <v>1</v>
      </c>
      <c r="J71" s="103">
        <v>8</v>
      </c>
      <c r="K71" s="104">
        <v>12</v>
      </c>
      <c r="L71" s="100">
        <v>15</v>
      </c>
      <c r="M71" s="100">
        <v>5</v>
      </c>
      <c r="N71" s="100">
        <v>11</v>
      </c>
      <c r="O71" s="100">
        <v>19</v>
      </c>
      <c r="P71" s="100">
        <v>21</v>
      </c>
    </row>
    <row r="72" spans="1:16">
      <c r="A72" s="31" t="s">
        <v>379</v>
      </c>
    </row>
    <row r="73" spans="1:16" ht="17.25">
      <c r="A73" s="49" t="s">
        <v>846</v>
      </c>
    </row>
    <row r="74" spans="1:16" ht="17.25">
      <c r="A74" s="117" t="s">
        <v>847</v>
      </c>
    </row>
    <row r="75" spans="1:16" ht="54">
      <c r="A75" s="254" t="s">
        <v>235</v>
      </c>
      <c r="B75" s="256" t="s">
        <v>848</v>
      </c>
      <c r="C75" s="288" t="s">
        <v>851</v>
      </c>
      <c r="D75" s="288" t="s">
        <v>852</v>
      </c>
      <c r="E75" s="289" t="s">
        <v>853</v>
      </c>
      <c r="F75" s="258" t="s">
        <v>854</v>
      </c>
      <c r="G75" s="256" t="s">
        <v>849</v>
      </c>
      <c r="H75" s="288" t="s">
        <v>855</v>
      </c>
      <c r="I75" s="288" t="s">
        <v>856</v>
      </c>
      <c r="J75" s="288" t="s">
        <v>857</v>
      </c>
      <c r="K75" s="257" t="s">
        <v>858</v>
      </c>
      <c r="L75" s="255" t="s">
        <v>850</v>
      </c>
      <c r="M75" s="255" t="s">
        <v>859</v>
      </c>
      <c r="N75" s="255" t="s">
        <v>860</v>
      </c>
      <c r="O75" s="255" t="s">
        <v>861</v>
      </c>
      <c r="P75" s="255" t="s">
        <v>862</v>
      </c>
    </row>
    <row r="76" spans="1:16">
      <c r="A76" s="100">
        <v>24</v>
      </c>
      <c r="B76" s="99">
        <v>29</v>
      </c>
      <c r="C76" s="100">
        <v>27</v>
      </c>
      <c r="D76" s="100">
        <v>28</v>
      </c>
      <c r="E76" s="100">
        <v>31</v>
      </c>
      <c r="F76" s="101">
        <v>32</v>
      </c>
      <c r="G76" s="99">
        <v>27</v>
      </c>
      <c r="H76" s="100">
        <v>20</v>
      </c>
      <c r="I76" s="100">
        <v>24</v>
      </c>
      <c r="J76" s="100">
        <v>29</v>
      </c>
      <c r="K76" s="101">
        <v>31</v>
      </c>
      <c r="L76" s="100">
        <v>2</v>
      </c>
      <c r="M76" s="100">
        <v>0</v>
      </c>
      <c r="N76" s="100">
        <v>0</v>
      </c>
      <c r="O76" s="100">
        <v>5</v>
      </c>
      <c r="P76" s="100">
        <v>8</v>
      </c>
    </row>
    <row r="77" spans="1:16">
      <c r="A77" s="100">
        <v>25</v>
      </c>
      <c r="B77" s="99">
        <v>30</v>
      </c>
      <c r="C77" s="100">
        <v>27</v>
      </c>
      <c r="D77" s="100">
        <v>28</v>
      </c>
      <c r="E77" s="100">
        <v>32</v>
      </c>
      <c r="F77" s="101">
        <v>32</v>
      </c>
      <c r="G77" s="99">
        <v>27</v>
      </c>
      <c r="H77" s="100">
        <v>20</v>
      </c>
      <c r="I77" s="100">
        <v>24</v>
      </c>
      <c r="J77" s="100">
        <v>29</v>
      </c>
      <c r="K77" s="101">
        <v>31</v>
      </c>
      <c r="L77" s="100">
        <v>3</v>
      </c>
      <c r="M77" s="100">
        <v>0</v>
      </c>
      <c r="N77" s="100">
        <v>0</v>
      </c>
      <c r="O77" s="100">
        <v>6</v>
      </c>
      <c r="P77" s="100">
        <v>9</v>
      </c>
    </row>
    <row r="78" spans="1:16">
      <c r="A78" s="100">
        <v>26</v>
      </c>
      <c r="B78" s="99">
        <v>30</v>
      </c>
      <c r="C78" s="100">
        <v>28</v>
      </c>
      <c r="D78" s="100">
        <v>28</v>
      </c>
      <c r="E78" s="100">
        <v>32</v>
      </c>
      <c r="F78" s="101">
        <v>32</v>
      </c>
      <c r="G78" s="99">
        <v>27</v>
      </c>
      <c r="H78" s="100">
        <v>20</v>
      </c>
      <c r="I78" s="100">
        <v>23</v>
      </c>
      <c r="J78" s="100">
        <v>29</v>
      </c>
      <c r="K78" s="101">
        <v>31</v>
      </c>
      <c r="L78" s="100">
        <v>2</v>
      </c>
      <c r="M78" s="100">
        <v>0</v>
      </c>
      <c r="N78" s="100">
        <v>0</v>
      </c>
      <c r="O78" s="100">
        <v>6</v>
      </c>
      <c r="P78" s="100">
        <v>9</v>
      </c>
    </row>
    <row r="79" spans="1:16">
      <c r="A79" s="100">
        <v>27</v>
      </c>
      <c r="B79" s="99">
        <v>30</v>
      </c>
      <c r="C79" s="100">
        <v>28</v>
      </c>
      <c r="D79" s="100">
        <v>28</v>
      </c>
      <c r="E79" s="100">
        <v>32</v>
      </c>
      <c r="F79" s="101">
        <v>32</v>
      </c>
      <c r="G79" s="99">
        <v>27</v>
      </c>
      <c r="H79" s="100">
        <v>20</v>
      </c>
      <c r="I79" s="100">
        <v>23</v>
      </c>
      <c r="J79" s="100">
        <v>29</v>
      </c>
      <c r="K79" s="101">
        <v>31</v>
      </c>
      <c r="L79" s="100">
        <v>3</v>
      </c>
      <c r="M79" s="100">
        <v>0</v>
      </c>
      <c r="N79" s="100">
        <v>1</v>
      </c>
      <c r="O79" s="100">
        <v>6</v>
      </c>
      <c r="P79" s="100">
        <v>9</v>
      </c>
    </row>
    <row r="80" spans="1:16">
      <c r="A80" s="100">
        <v>28</v>
      </c>
      <c r="B80" s="99">
        <v>30</v>
      </c>
      <c r="C80" s="100">
        <v>28</v>
      </c>
      <c r="D80" s="100">
        <v>28</v>
      </c>
      <c r="E80" s="100">
        <v>32</v>
      </c>
      <c r="F80" s="101">
        <v>32</v>
      </c>
      <c r="G80" s="99">
        <v>27</v>
      </c>
      <c r="H80" s="100">
        <v>19</v>
      </c>
      <c r="I80" s="100">
        <v>23</v>
      </c>
      <c r="J80" s="100">
        <v>29</v>
      </c>
      <c r="K80" s="101">
        <v>31</v>
      </c>
      <c r="L80" s="100">
        <v>3</v>
      </c>
      <c r="M80" s="100">
        <v>0</v>
      </c>
      <c r="N80" s="100">
        <v>0</v>
      </c>
      <c r="O80" s="100">
        <v>6</v>
      </c>
      <c r="P80" s="100">
        <v>10</v>
      </c>
    </row>
    <row r="81" spans="1:16">
      <c r="A81" s="100">
        <v>29</v>
      </c>
      <c r="B81" s="99">
        <v>30</v>
      </c>
      <c r="C81" s="100">
        <v>28</v>
      </c>
      <c r="D81" s="100">
        <v>28</v>
      </c>
      <c r="E81" s="100">
        <v>32</v>
      </c>
      <c r="F81" s="101">
        <v>32</v>
      </c>
      <c r="G81" s="99">
        <v>26</v>
      </c>
      <c r="H81" s="100">
        <v>19</v>
      </c>
      <c r="I81" s="100">
        <v>23</v>
      </c>
      <c r="J81" s="100">
        <v>29</v>
      </c>
      <c r="K81" s="101">
        <v>31</v>
      </c>
      <c r="L81" s="100">
        <v>3</v>
      </c>
      <c r="M81" s="100">
        <v>0</v>
      </c>
      <c r="N81" s="100">
        <v>1</v>
      </c>
      <c r="O81" s="100">
        <v>7</v>
      </c>
      <c r="P81" s="100">
        <v>10</v>
      </c>
    </row>
    <row r="82" spans="1:16">
      <c r="A82" s="100">
        <v>30</v>
      </c>
      <c r="B82" s="99">
        <v>30</v>
      </c>
      <c r="C82" s="100">
        <v>28</v>
      </c>
      <c r="D82" s="100">
        <v>28</v>
      </c>
      <c r="E82" s="100">
        <v>32</v>
      </c>
      <c r="F82" s="101">
        <v>32</v>
      </c>
      <c r="G82" s="99">
        <v>26</v>
      </c>
      <c r="H82" s="100">
        <v>18</v>
      </c>
      <c r="I82" s="100">
        <v>22</v>
      </c>
      <c r="J82" s="100">
        <v>29</v>
      </c>
      <c r="K82" s="101">
        <v>31</v>
      </c>
      <c r="L82" s="100">
        <v>3</v>
      </c>
      <c r="M82" s="100">
        <v>0</v>
      </c>
      <c r="N82" s="100">
        <v>1</v>
      </c>
      <c r="O82" s="100">
        <v>7</v>
      </c>
      <c r="P82" s="100">
        <v>10</v>
      </c>
    </row>
    <row r="83" spans="1:16">
      <c r="A83" s="100">
        <v>31</v>
      </c>
      <c r="B83" s="99">
        <v>30</v>
      </c>
      <c r="C83" s="100">
        <v>28</v>
      </c>
      <c r="D83" s="100">
        <v>28</v>
      </c>
      <c r="E83" s="100">
        <v>32</v>
      </c>
      <c r="F83" s="101">
        <v>32</v>
      </c>
      <c r="G83" s="99">
        <v>26</v>
      </c>
      <c r="H83" s="100">
        <v>18</v>
      </c>
      <c r="I83" s="100">
        <v>22</v>
      </c>
      <c r="J83" s="100">
        <v>29</v>
      </c>
      <c r="K83" s="101">
        <v>31</v>
      </c>
      <c r="L83" s="100">
        <v>4</v>
      </c>
      <c r="M83" s="100">
        <v>0</v>
      </c>
      <c r="N83" s="100">
        <v>1</v>
      </c>
      <c r="O83" s="100">
        <v>7</v>
      </c>
      <c r="P83" s="100">
        <v>11</v>
      </c>
    </row>
    <row r="84" spans="1:16">
      <c r="A84" s="100">
        <v>32</v>
      </c>
      <c r="B84" s="99">
        <v>30</v>
      </c>
      <c r="C84" s="100">
        <v>27</v>
      </c>
      <c r="D84" s="100">
        <v>28</v>
      </c>
      <c r="E84" s="100">
        <v>32</v>
      </c>
      <c r="F84" s="101">
        <v>32</v>
      </c>
      <c r="G84" s="99">
        <v>26</v>
      </c>
      <c r="H84" s="100">
        <v>18</v>
      </c>
      <c r="I84" s="100">
        <v>22</v>
      </c>
      <c r="J84" s="100">
        <v>28</v>
      </c>
      <c r="K84" s="101">
        <v>31</v>
      </c>
      <c r="L84" s="100">
        <v>4</v>
      </c>
      <c r="M84" s="100">
        <v>0</v>
      </c>
      <c r="N84" s="100">
        <v>1</v>
      </c>
      <c r="O84" s="100">
        <v>8</v>
      </c>
      <c r="P84" s="100">
        <v>11</v>
      </c>
    </row>
    <row r="85" spans="1:16">
      <c r="A85" s="100">
        <v>33</v>
      </c>
      <c r="B85" s="99">
        <v>30</v>
      </c>
      <c r="C85" s="100">
        <v>27</v>
      </c>
      <c r="D85" s="100">
        <v>28</v>
      </c>
      <c r="E85" s="100">
        <v>32</v>
      </c>
      <c r="F85" s="101">
        <v>32</v>
      </c>
      <c r="G85" s="99">
        <v>25</v>
      </c>
      <c r="H85" s="100">
        <v>17</v>
      </c>
      <c r="I85" s="100">
        <v>21</v>
      </c>
      <c r="J85" s="100">
        <v>28</v>
      </c>
      <c r="K85" s="101">
        <v>31</v>
      </c>
      <c r="L85" s="100">
        <v>4</v>
      </c>
      <c r="M85" s="100">
        <v>0</v>
      </c>
      <c r="N85" s="100">
        <v>1</v>
      </c>
      <c r="O85" s="100">
        <v>8</v>
      </c>
      <c r="P85" s="100">
        <v>12</v>
      </c>
    </row>
    <row r="86" spans="1:16">
      <c r="A86" s="100">
        <v>34</v>
      </c>
      <c r="B86" s="99">
        <v>30</v>
      </c>
      <c r="C86" s="100">
        <v>27</v>
      </c>
      <c r="D86" s="100">
        <v>28</v>
      </c>
      <c r="E86" s="100">
        <v>32</v>
      </c>
      <c r="F86" s="101">
        <v>32</v>
      </c>
      <c r="G86" s="99">
        <v>25</v>
      </c>
      <c r="H86" s="100">
        <v>17</v>
      </c>
      <c r="I86" s="100">
        <v>21</v>
      </c>
      <c r="J86" s="100">
        <v>28</v>
      </c>
      <c r="K86" s="101">
        <v>31</v>
      </c>
      <c r="L86" s="100">
        <v>5</v>
      </c>
      <c r="M86" s="100">
        <v>0</v>
      </c>
      <c r="N86" s="100">
        <v>2</v>
      </c>
      <c r="O86" s="100">
        <v>8</v>
      </c>
      <c r="P86" s="100">
        <v>12</v>
      </c>
    </row>
    <row r="87" spans="1:16">
      <c r="A87" s="100">
        <v>35</v>
      </c>
      <c r="B87" s="99">
        <v>30</v>
      </c>
      <c r="C87" s="100">
        <v>27</v>
      </c>
      <c r="D87" s="100">
        <v>28</v>
      </c>
      <c r="E87" s="100">
        <v>32</v>
      </c>
      <c r="F87" s="101">
        <v>32</v>
      </c>
      <c r="G87" s="99">
        <v>25</v>
      </c>
      <c r="H87" s="100">
        <v>16</v>
      </c>
      <c r="I87" s="100">
        <v>20</v>
      </c>
      <c r="J87" s="100">
        <v>28</v>
      </c>
      <c r="K87" s="101">
        <v>31</v>
      </c>
      <c r="L87" s="100">
        <v>5</v>
      </c>
      <c r="M87" s="100">
        <v>0</v>
      </c>
      <c r="N87" s="100">
        <v>2</v>
      </c>
      <c r="O87" s="100">
        <v>9</v>
      </c>
      <c r="P87" s="100">
        <v>12</v>
      </c>
    </row>
    <row r="88" spans="1:16">
      <c r="A88" s="100">
        <v>36</v>
      </c>
      <c r="B88" s="99">
        <v>30</v>
      </c>
      <c r="C88" s="100">
        <v>27</v>
      </c>
      <c r="D88" s="100">
        <v>28</v>
      </c>
      <c r="E88" s="100">
        <v>32</v>
      </c>
      <c r="F88" s="101">
        <v>32</v>
      </c>
      <c r="G88" s="99">
        <v>24</v>
      </c>
      <c r="H88" s="100">
        <v>16</v>
      </c>
      <c r="I88" s="100">
        <v>20</v>
      </c>
      <c r="J88" s="100">
        <v>28</v>
      </c>
      <c r="K88" s="101">
        <v>31</v>
      </c>
      <c r="L88" s="100">
        <v>5</v>
      </c>
      <c r="M88" s="100">
        <v>0</v>
      </c>
      <c r="N88" s="100">
        <v>2</v>
      </c>
      <c r="O88" s="100">
        <v>9</v>
      </c>
      <c r="P88" s="100">
        <v>13</v>
      </c>
    </row>
    <row r="89" spans="1:16">
      <c r="A89" s="100">
        <v>37</v>
      </c>
      <c r="B89" s="99">
        <v>30</v>
      </c>
      <c r="C89" s="100">
        <v>27</v>
      </c>
      <c r="D89" s="100">
        <v>28</v>
      </c>
      <c r="E89" s="100">
        <v>32</v>
      </c>
      <c r="F89" s="101">
        <v>32</v>
      </c>
      <c r="G89" s="99">
        <v>24</v>
      </c>
      <c r="H89" s="100">
        <v>16</v>
      </c>
      <c r="I89" s="100">
        <v>20</v>
      </c>
      <c r="J89" s="100">
        <v>28</v>
      </c>
      <c r="K89" s="101">
        <v>30</v>
      </c>
      <c r="L89" s="100">
        <v>6</v>
      </c>
      <c r="M89" s="100">
        <v>0</v>
      </c>
      <c r="N89" s="100">
        <v>2</v>
      </c>
      <c r="O89" s="100">
        <v>9</v>
      </c>
      <c r="P89" s="100">
        <v>13</v>
      </c>
    </row>
    <row r="90" spans="1:16">
      <c r="A90" s="100">
        <v>38</v>
      </c>
      <c r="B90" s="99">
        <v>30</v>
      </c>
      <c r="C90" s="100">
        <v>27</v>
      </c>
      <c r="D90" s="100">
        <v>28</v>
      </c>
      <c r="E90" s="100">
        <v>32</v>
      </c>
      <c r="F90" s="101">
        <v>32</v>
      </c>
      <c r="G90" s="99">
        <v>23</v>
      </c>
      <c r="H90" s="100">
        <v>15</v>
      </c>
      <c r="I90" s="100">
        <v>19</v>
      </c>
      <c r="J90" s="100">
        <v>27</v>
      </c>
      <c r="K90" s="101">
        <v>30</v>
      </c>
      <c r="L90" s="100">
        <v>6</v>
      </c>
      <c r="M90" s="100">
        <v>0</v>
      </c>
      <c r="N90" s="100">
        <v>3</v>
      </c>
      <c r="O90" s="100">
        <v>10</v>
      </c>
      <c r="P90" s="100">
        <v>13</v>
      </c>
    </row>
    <row r="91" spans="1:16">
      <c r="A91" s="100">
        <v>39</v>
      </c>
      <c r="B91" s="99">
        <v>30</v>
      </c>
      <c r="C91" s="100">
        <v>27</v>
      </c>
      <c r="D91" s="100">
        <v>28</v>
      </c>
      <c r="E91" s="100">
        <v>31</v>
      </c>
      <c r="F91" s="101">
        <v>32</v>
      </c>
      <c r="G91" s="99">
        <v>23</v>
      </c>
      <c r="H91" s="100">
        <v>15</v>
      </c>
      <c r="I91" s="100">
        <v>19</v>
      </c>
      <c r="J91" s="100">
        <v>27</v>
      </c>
      <c r="K91" s="101">
        <v>30</v>
      </c>
      <c r="L91" s="100">
        <v>7</v>
      </c>
      <c r="M91" s="100">
        <v>0</v>
      </c>
      <c r="N91" s="100">
        <v>3</v>
      </c>
      <c r="O91" s="100">
        <v>10</v>
      </c>
      <c r="P91" s="100">
        <v>14</v>
      </c>
    </row>
    <row r="92" spans="1:16">
      <c r="A92" s="100">
        <v>40</v>
      </c>
      <c r="B92" s="99">
        <v>29</v>
      </c>
      <c r="C92" s="100">
        <v>27</v>
      </c>
      <c r="D92" s="100">
        <v>28</v>
      </c>
      <c r="E92" s="100">
        <v>31</v>
      </c>
      <c r="F92" s="101">
        <v>32</v>
      </c>
      <c r="G92" s="99">
        <v>22</v>
      </c>
      <c r="H92" s="100">
        <v>14</v>
      </c>
      <c r="I92" s="100">
        <v>18</v>
      </c>
      <c r="J92" s="100">
        <v>26</v>
      </c>
      <c r="K92" s="101">
        <v>30</v>
      </c>
      <c r="L92" s="100">
        <v>7</v>
      </c>
      <c r="M92" s="100">
        <v>0</v>
      </c>
      <c r="N92" s="100">
        <v>3</v>
      </c>
      <c r="O92" s="100">
        <v>10</v>
      </c>
      <c r="P92" s="100">
        <v>14</v>
      </c>
    </row>
    <row r="93" spans="1:16">
      <c r="A93" s="100">
        <v>41</v>
      </c>
      <c r="B93" s="99">
        <v>29</v>
      </c>
      <c r="C93" s="100">
        <v>27</v>
      </c>
      <c r="D93" s="100">
        <v>28</v>
      </c>
      <c r="E93" s="100">
        <v>31</v>
      </c>
      <c r="F93" s="101">
        <v>32</v>
      </c>
      <c r="G93" s="99">
        <v>22</v>
      </c>
      <c r="H93" s="100">
        <v>14</v>
      </c>
      <c r="I93" s="100">
        <v>18</v>
      </c>
      <c r="J93" s="100">
        <v>26</v>
      </c>
      <c r="K93" s="101">
        <v>29</v>
      </c>
      <c r="L93" s="100">
        <v>7</v>
      </c>
      <c r="M93" s="100">
        <v>1</v>
      </c>
      <c r="N93" s="100">
        <v>4</v>
      </c>
      <c r="O93" s="100">
        <v>11</v>
      </c>
      <c r="P93" s="100">
        <v>14</v>
      </c>
    </row>
    <row r="94" spans="1:16">
      <c r="A94" s="100">
        <v>42</v>
      </c>
      <c r="B94" s="99">
        <v>29</v>
      </c>
      <c r="C94" s="100">
        <v>26</v>
      </c>
      <c r="D94" s="100">
        <v>28</v>
      </c>
      <c r="E94" s="100">
        <v>31</v>
      </c>
      <c r="F94" s="101">
        <v>32</v>
      </c>
      <c r="G94" s="99">
        <v>22</v>
      </c>
      <c r="H94" s="100">
        <v>14</v>
      </c>
      <c r="I94" s="100">
        <v>18</v>
      </c>
      <c r="J94" s="100">
        <v>26</v>
      </c>
      <c r="K94" s="101">
        <v>29</v>
      </c>
      <c r="L94" s="100">
        <v>7</v>
      </c>
      <c r="M94" s="100">
        <v>1</v>
      </c>
      <c r="N94" s="100">
        <v>4</v>
      </c>
      <c r="O94" s="100">
        <v>11</v>
      </c>
      <c r="P94" s="100">
        <v>14</v>
      </c>
    </row>
    <row r="95" spans="1:16">
      <c r="A95" s="100">
        <v>43</v>
      </c>
      <c r="B95" s="99">
        <v>29</v>
      </c>
      <c r="C95" s="100">
        <v>26</v>
      </c>
      <c r="D95" s="100">
        <v>28</v>
      </c>
      <c r="E95" s="100">
        <v>31</v>
      </c>
      <c r="F95" s="101">
        <v>32</v>
      </c>
      <c r="G95" s="99">
        <v>21</v>
      </c>
      <c r="H95" s="100">
        <v>13</v>
      </c>
      <c r="I95" s="100">
        <v>17</v>
      </c>
      <c r="J95" s="100">
        <v>25</v>
      </c>
      <c r="K95" s="101">
        <v>29</v>
      </c>
      <c r="L95" s="100">
        <v>8</v>
      </c>
      <c r="M95" s="100">
        <v>1</v>
      </c>
      <c r="N95" s="100">
        <v>4</v>
      </c>
      <c r="O95" s="100">
        <v>11</v>
      </c>
      <c r="P95" s="100">
        <v>14</v>
      </c>
    </row>
    <row r="96" spans="1:16">
      <c r="A96" s="100">
        <v>44</v>
      </c>
      <c r="B96" s="99">
        <v>29</v>
      </c>
      <c r="C96" s="100">
        <v>26</v>
      </c>
      <c r="D96" s="100">
        <v>28</v>
      </c>
      <c r="E96" s="100">
        <v>31</v>
      </c>
      <c r="F96" s="101">
        <v>32</v>
      </c>
      <c r="G96" s="99">
        <v>21</v>
      </c>
      <c r="H96" s="100">
        <v>13</v>
      </c>
      <c r="I96" s="100">
        <v>17</v>
      </c>
      <c r="J96" s="100">
        <v>25</v>
      </c>
      <c r="K96" s="101">
        <v>28</v>
      </c>
      <c r="L96" s="100">
        <v>8</v>
      </c>
      <c r="M96" s="100">
        <v>1</v>
      </c>
      <c r="N96" s="100">
        <v>5</v>
      </c>
      <c r="O96" s="100">
        <v>12</v>
      </c>
      <c r="P96" s="100">
        <v>15</v>
      </c>
    </row>
    <row r="97" spans="1:16">
      <c r="A97" s="100">
        <v>45</v>
      </c>
      <c r="B97" s="99">
        <v>29</v>
      </c>
      <c r="C97" s="100">
        <v>26</v>
      </c>
      <c r="D97" s="100">
        <v>28</v>
      </c>
      <c r="E97" s="100">
        <v>31</v>
      </c>
      <c r="F97" s="101">
        <v>32</v>
      </c>
      <c r="G97" s="99">
        <v>20</v>
      </c>
      <c r="H97" s="100">
        <v>12</v>
      </c>
      <c r="I97" s="100">
        <v>16</v>
      </c>
      <c r="J97" s="100">
        <v>24</v>
      </c>
      <c r="K97" s="101">
        <v>28</v>
      </c>
      <c r="L97" s="100">
        <v>9</v>
      </c>
      <c r="M97" s="100">
        <v>1</v>
      </c>
      <c r="N97" s="100">
        <v>5</v>
      </c>
      <c r="O97" s="100">
        <v>12</v>
      </c>
      <c r="P97" s="100">
        <v>15</v>
      </c>
    </row>
    <row r="98" spans="1:16">
      <c r="A98" s="100">
        <v>46</v>
      </c>
      <c r="B98" s="99">
        <v>29</v>
      </c>
      <c r="C98" s="100">
        <v>26</v>
      </c>
      <c r="D98" s="100">
        <v>28</v>
      </c>
      <c r="E98" s="100">
        <v>31</v>
      </c>
      <c r="F98" s="101">
        <v>32</v>
      </c>
      <c r="G98" s="99">
        <v>20</v>
      </c>
      <c r="H98" s="100">
        <v>12</v>
      </c>
      <c r="I98" s="100">
        <v>16</v>
      </c>
      <c r="J98" s="100">
        <v>24</v>
      </c>
      <c r="K98" s="101">
        <v>28</v>
      </c>
      <c r="L98" s="100">
        <v>9</v>
      </c>
      <c r="M98" s="100">
        <v>1</v>
      </c>
      <c r="N98" s="100">
        <v>6</v>
      </c>
      <c r="O98" s="100">
        <v>12</v>
      </c>
      <c r="P98" s="100">
        <v>16</v>
      </c>
    </row>
    <row r="99" spans="1:16">
      <c r="A99" s="100">
        <v>47</v>
      </c>
      <c r="B99" s="99">
        <v>29</v>
      </c>
      <c r="C99" s="100">
        <v>26</v>
      </c>
      <c r="D99" s="100">
        <v>28</v>
      </c>
      <c r="E99" s="100">
        <v>31</v>
      </c>
      <c r="F99" s="101">
        <v>32</v>
      </c>
      <c r="G99" s="99">
        <v>19</v>
      </c>
      <c r="H99" s="100">
        <v>11</v>
      </c>
      <c r="I99" s="100">
        <v>15</v>
      </c>
      <c r="J99" s="100">
        <v>23</v>
      </c>
      <c r="K99" s="101">
        <v>28</v>
      </c>
      <c r="L99" s="100">
        <v>9</v>
      </c>
      <c r="M99" s="100">
        <v>2</v>
      </c>
      <c r="N99" s="100">
        <v>6</v>
      </c>
      <c r="O99" s="100">
        <v>13</v>
      </c>
      <c r="P99" s="100">
        <v>16</v>
      </c>
    </row>
    <row r="100" spans="1:16">
      <c r="A100" s="100">
        <v>48</v>
      </c>
      <c r="B100" s="99">
        <v>29</v>
      </c>
      <c r="C100" s="100">
        <v>26</v>
      </c>
      <c r="D100" s="100">
        <v>28</v>
      </c>
      <c r="E100" s="100">
        <v>31</v>
      </c>
      <c r="F100" s="101">
        <v>32</v>
      </c>
      <c r="G100" s="99">
        <v>19</v>
      </c>
      <c r="H100" s="100">
        <v>11</v>
      </c>
      <c r="I100" s="100">
        <v>15</v>
      </c>
      <c r="J100" s="100">
        <v>23</v>
      </c>
      <c r="K100" s="101">
        <v>28</v>
      </c>
      <c r="L100" s="100">
        <v>10</v>
      </c>
      <c r="M100" s="100">
        <v>2</v>
      </c>
      <c r="N100" s="100">
        <v>6</v>
      </c>
      <c r="O100" s="100">
        <v>13</v>
      </c>
      <c r="P100" s="100">
        <v>16</v>
      </c>
    </row>
    <row r="101" spans="1:16">
      <c r="A101" s="100">
        <v>49</v>
      </c>
      <c r="B101" s="99">
        <v>28</v>
      </c>
      <c r="C101" s="100">
        <v>25</v>
      </c>
      <c r="D101" s="100">
        <v>28</v>
      </c>
      <c r="E101" s="100">
        <v>31</v>
      </c>
      <c r="F101" s="101">
        <v>32</v>
      </c>
      <c r="G101" s="99">
        <v>18</v>
      </c>
      <c r="H101" s="100">
        <v>10</v>
      </c>
      <c r="I101" s="100">
        <v>14</v>
      </c>
      <c r="J101" s="100">
        <v>22</v>
      </c>
      <c r="K101" s="101">
        <v>27</v>
      </c>
      <c r="L101" s="100">
        <v>10</v>
      </c>
      <c r="M101" s="100">
        <v>2</v>
      </c>
      <c r="N101" s="100">
        <v>7</v>
      </c>
      <c r="O101" s="100">
        <v>14</v>
      </c>
      <c r="P101" s="100">
        <v>17</v>
      </c>
    </row>
    <row r="102" spans="1:16">
      <c r="A102" s="100">
        <v>50</v>
      </c>
      <c r="B102" s="99">
        <v>28</v>
      </c>
      <c r="C102" s="100">
        <v>25</v>
      </c>
      <c r="D102" s="100">
        <v>27</v>
      </c>
      <c r="E102" s="100">
        <v>30</v>
      </c>
      <c r="F102" s="101">
        <v>32</v>
      </c>
      <c r="G102" s="99">
        <v>18</v>
      </c>
      <c r="H102" s="100">
        <v>10</v>
      </c>
      <c r="I102" s="100">
        <v>14</v>
      </c>
      <c r="J102" s="100">
        <v>22</v>
      </c>
      <c r="K102" s="101">
        <v>27</v>
      </c>
      <c r="L102" s="100">
        <v>11</v>
      </c>
      <c r="M102" s="100">
        <v>2</v>
      </c>
      <c r="N102" s="100">
        <v>7</v>
      </c>
      <c r="O102" s="100">
        <v>14</v>
      </c>
      <c r="P102" s="100">
        <v>17</v>
      </c>
    </row>
    <row r="103" spans="1:16">
      <c r="A103" s="100">
        <v>51</v>
      </c>
      <c r="B103" s="99">
        <v>28</v>
      </c>
      <c r="C103" s="100">
        <v>25</v>
      </c>
      <c r="D103" s="100">
        <v>27</v>
      </c>
      <c r="E103" s="100">
        <v>30</v>
      </c>
      <c r="F103" s="101">
        <v>32</v>
      </c>
      <c r="G103" s="99">
        <v>17</v>
      </c>
      <c r="H103" s="100">
        <v>9</v>
      </c>
      <c r="I103" s="100">
        <v>13</v>
      </c>
      <c r="J103" s="100">
        <v>21</v>
      </c>
      <c r="K103" s="101">
        <v>26</v>
      </c>
      <c r="L103" s="100">
        <v>11</v>
      </c>
      <c r="M103" s="100">
        <v>2</v>
      </c>
      <c r="N103" s="100">
        <v>8</v>
      </c>
      <c r="O103" s="100">
        <v>15</v>
      </c>
      <c r="P103" s="100">
        <v>18</v>
      </c>
    </row>
    <row r="104" spans="1:16">
      <c r="A104" s="100">
        <v>52</v>
      </c>
      <c r="B104" s="99">
        <v>28</v>
      </c>
      <c r="C104" s="100">
        <v>25</v>
      </c>
      <c r="D104" s="100">
        <v>27</v>
      </c>
      <c r="E104" s="100">
        <v>30</v>
      </c>
      <c r="F104" s="101">
        <v>32</v>
      </c>
      <c r="G104" s="99">
        <v>17</v>
      </c>
      <c r="H104" s="100">
        <v>9</v>
      </c>
      <c r="I104" s="100">
        <v>13</v>
      </c>
      <c r="J104" s="100">
        <v>21</v>
      </c>
      <c r="K104" s="101">
        <v>26</v>
      </c>
      <c r="L104" s="100">
        <v>12</v>
      </c>
      <c r="M104" s="100">
        <v>3</v>
      </c>
      <c r="N104" s="100">
        <v>8</v>
      </c>
      <c r="O104" s="100">
        <v>15</v>
      </c>
      <c r="P104" s="100">
        <v>18</v>
      </c>
    </row>
    <row r="105" spans="1:16">
      <c r="A105" s="100">
        <v>53</v>
      </c>
      <c r="B105" s="99">
        <v>28</v>
      </c>
      <c r="C105" s="100">
        <v>25</v>
      </c>
      <c r="D105" s="100">
        <v>27</v>
      </c>
      <c r="E105" s="100">
        <v>30</v>
      </c>
      <c r="F105" s="101">
        <v>32</v>
      </c>
      <c r="G105" s="99">
        <v>16</v>
      </c>
      <c r="H105" s="100">
        <v>8</v>
      </c>
      <c r="I105" s="100">
        <v>12</v>
      </c>
      <c r="J105" s="100">
        <v>20</v>
      </c>
      <c r="K105" s="101">
        <v>25</v>
      </c>
      <c r="L105" s="100">
        <v>12</v>
      </c>
      <c r="M105" s="100">
        <v>3</v>
      </c>
      <c r="N105" s="100">
        <v>8</v>
      </c>
      <c r="O105" s="100">
        <v>15</v>
      </c>
      <c r="P105" s="100">
        <v>19</v>
      </c>
    </row>
    <row r="106" spans="1:16">
      <c r="A106" s="100">
        <v>54</v>
      </c>
      <c r="B106" s="99">
        <v>28</v>
      </c>
      <c r="C106" s="100">
        <v>24</v>
      </c>
      <c r="D106" s="100">
        <v>27</v>
      </c>
      <c r="E106" s="100">
        <v>30</v>
      </c>
      <c r="F106" s="101">
        <v>32</v>
      </c>
      <c r="G106" s="99">
        <v>15</v>
      </c>
      <c r="H106" s="100">
        <v>8</v>
      </c>
      <c r="I106" s="100">
        <v>11</v>
      </c>
      <c r="J106" s="100">
        <v>20</v>
      </c>
      <c r="K106" s="101">
        <v>25</v>
      </c>
      <c r="L106" s="100">
        <v>12</v>
      </c>
      <c r="M106" s="100">
        <v>3</v>
      </c>
      <c r="N106" s="100">
        <v>9</v>
      </c>
      <c r="O106" s="100">
        <v>16</v>
      </c>
      <c r="P106" s="100">
        <v>19</v>
      </c>
    </row>
    <row r="107" spans="1:16">
      <c r="A107" s="100">
        <v>55</v>
      </c>
      <c r="B107" s="99">
        <v>28</v>
      </c>
      <c r="C107" s="100">
        <v>24</v>
      </c>
      <c r="D107" s="100">
        <v>27</v>
      </c>
      <c r="E107" s="100">
        <v>30</v>
      </c>
      <c r="F107" s="101">
        <v>32</v>
      </c>
      <c r="G107" s="99">
        <v>15</v>
      </c>
      <c r="H107" s="100">
        <v>7</v>
      </c>
      <c r="I107" s="100">
        <v>11</v>
      </c>
      <c r="J107" s="100">
        <v>19</v>
      </c>
      <c r="K107" s="101">
        <v>24</v>
      </c>
      <c r="L107" s="100">
        <v>13</v>
      </c>
      <c r="M107" s="100">
        <v>4</v>
      </c>
      <c r="N107" s="100">
        <v>9</v>
      </c>
      <c r="O107" s="100">
        <v>16</v>
      </c>
      <c r="P107" s="100">
        <v>20</v>
      </c>
    </row>
    <row r="108" spans="1:16">
      <c r="A108" s="100">
        <v>56</v>
      </c>
      <c r="B108" s="99">
        <v>28</v>
      </c>
      <c r="C108" s="100">
        <v>24</v>
      </c>
      <c r="D108" s="100">
        <v>27</v>
      </c>
      <c r="E108" s="100">
        <v>30</v>
      </c>
      <c r="F108" s="101">
        <v>32</v>
      </c>
      <c r="G108" s="99">
        <v>14</v>
      </c>
      <c r="H108" s="100">
        <v>7</v>
      </c>
      <c r="I108" s="100">
        <v>10</v>
      </c>
      <c r="J108" s="100">
        <v>18</v>
      </c>
      <c r="K108" s="101">
        <v>23</v>
      </c>
      <c r="L108" s="100">
        <v>13</v>
      </c>
      <c r="M108" s="100">
        <v>4</v>
      </c>
      <c r="N108" s="100">
        <v>9</v>
      </c>
      <c r="O108" s="100">
        <v>17</v>
      </c>
      <c r="P108" s="100">
        <v>20</v>
      </c>
    </row>
    <row r="109" spans="1:16">
      <c r="A109" s="100">
        <v>57</v>
      </c>
      <c r="B109" s="99">
        <v>28</v>
      </c>
      <c r="C109" s="100">
        <v>24</v>
      </c>
      <c r="D109" s="100">
        <v>26</v>
      </c>
      <c r="E109" s="100">
        <v>30</v>
      </c>
      <c r="F109" s="101">
        <v>31</v>
      </c>
      <c r="G109" s="99">
        <v>14</v>
      </c>
      <c r="H109" s="100">
        <v>6</v>
      </c>
      <c r="I109" s="100">
        <v>10</v>
      </c>
      <c r="J109" s="100">
        <v>18</v>
      </c>
      <c r="K109" s="101">
        <v>23</v>
      </c>
      <c r="L109" s="100">
        <v>14</v>
      </c>
      <c r="M109" s="100">
        <v>5</v>
      </c>
      <c r="N109" s="100">
        <v>10</v>
      </c>
      <c r="O109" s="100">
        <v>17</v>
      </c>
      <c r="P109" s="100">
        <v>20</v>
      </c>
    </row>
    <row r="110" spans="1:16">
      <c r="A110" s="100">
        <v>58</v>
      </c>
      <c r="B110" s="99">
        <v>28</v>
      </c>
      <c r="C110" s="100">
        <v>24</v>
      </c>
      <c r="D110" s="100">
        <v>26</v>
      </c>
      <c r="E110" s="100">
        <v>29</v>
      </c>
      <c r="F110" s="101">
        <v>31</v>
      </c>
      <c r="G110" s="99">
        <v>13</v>
      </c>
      <c r="H110" s="100">
        <v>6</v>
      </c>
      <c r="I110" s="100">
        <v>9</v>
      </c>
      <c r="J110" s="100">
        <v>17</v>
      </c>
      <c r="K110" s="101">
        <v>22</v>
      </c>
      <c r="L110" s="100">
        <v>14</v>
      </c>
      <c r="M110" s="100">
        <v>5</v>
      </c>
      <c r="N110" s="100">
        <v>10</v>
      </c>
      <c r="O110" s="100">
        <v>18</v>
      </c>
      <c r="P110" s="100">
        <v>21</v>
      </c>
    </row>
    <row r="111" spans="1:16">
      <c r="A111" s="100">
        <v>59</v>
      </c>
      <c r="B111" s="99">
        <v>28</v>
      </c>
      <c r="C111" s="100">
        <v>23</v>
      </c>
      <c r="D111" s="100">
        <v>26</v>
      </c>
      <c r="E111" s="100">
        <v>29</v>
      </c>
      <c r="F111" s="101">
        <v>31</v>
      </c>
      <c r="G111" s="99">
        <v>13</v>
      </c>
      <c r="H111" s="100">
        <v>5</v>
      </c>
      <c r="I111" s="100">
        <v>9</v>
      </c>
      <c r="J111" s="100">
        <v>17</v>
      </c>
      <c r="K111" s="101">
        <v>22</v>
      </c>
      <c r="L111" s="100">
        <v>14</v>
      </c>
      <c r="M111" s="100">
        <v>5</v>
      </c>
      <c r="N111" s="100">
        <v>10</v>
      </c>
      <c r="O111" s="100">
        <v>18</v>
      </c>
      <c r="P111" s="100">
        <v>21</v>
      </c>
    </row>
    <row r="112" spans="1:16">
      <c r="A112" s="100">
        <v>60</v>
      </c>
      <c r="B112" s="99">
        <v>28</v>
      </c>
      <c r="C112" s="100">
        <v>23</v>
      </c>
      <c r="D112" s="100">
        <v>26</v>
      </c>
      <c r="E112" s="100">
        <v>29</v>
      </c>
      <c r="F112" s="101">
        <v>31</v>
      </c>
      <c r="G112" s="99">
        <v>12</v>
      </c>
      <c r="H112" s="100">
        <v>5</v>
      </c>
      <c r="I112" s="100">
        <v>8</v>
      </c>
      <c r="J112" s="100">
        <v>16</v>
      </c>
      <c r="K112" s="101">
        <v>21</v>
      </c>
      <c r="L112" s="100">
        <v>15</v>
      </c>
      <c r="M112" s="100">
        <v>6</v>
      </c>
      <c r="N112" s="100">
        <v>11</v>
      </c>
      <c r="O112" s="100">
        <v>18</v>
      </c>
      <c r="P112" s="100">
        <v>21</v>
      </c>
    </row>
    <row r="113" spans="1:16">
      <c r="A113" s="100">
        <v>61</v>
      </c>
      <c r="B113" s="99">
        <v>28</v>
      </c>
      <c r="C113" s="100">
        <v>22</v>
      </c>
      <c r="D113" s="100">
        <v>25</v>
      </c>
      <c r="E113" s="100">
        <v>29</v>
      </c>
      <c r="F113" s="101">
        <v>31</v>
      </c>
      <c r="G113" s="99">
        <v>11</v>
      </c>
      <c r="H113" s="100">
        <v>4</v>
      </c>
      <c r="I113" s="100">
        <v>7</v>
      </c>
      <c r="J113" s="100">
        <v>15</v>
      </c>
      <c r="K113" s="101">
        <v>20</v>
      </c>
      <c r="L113" s="100">
        <v>15</v>
      </c>
      <c r="M113" s="100">
        <v>7</v>
      </c>
      <c r="N113" s="100">
        <v>11</v>
      </c>
      <c r="O113" s="100">
        <v>19</v>
      </c>
      <c r="P113" s="100">
        <v>22</v>
      </c>
    </row>
    <row r="114" spans="1:16">
      <c r="A114" s="100">
        <v>62</v>
      </c>
      <c r="B114" s="99">
        <v>27</v>
      </c>
      <c r="C114" s="100">
        <v>22</v>
      </c>
      <c r="D114" s="100">
        <v>25</v>
      </c>
      <c r="E114" s="100">
        <v>29</v>
      </c>
      <c r="F114" s="101">
        <v>31</v>
      </c>
      <c r="G114" s="99">
        <v>11</v>
      </c>
      <c r="H114" s="100">
        <v>3</v>
      </c>
      <c r="I114" s="100">
        <v>7</v>
      </c>
      <c r="J114" s="100">
        <v>15</v>
      </c>
      <c r="K114" s="101">
        <v>19</v>
      </c>
      <c r="L114" s="100">
        <v>16</v>
      </c>
      <c r="M114" s="100">
        <v>7</v>
      </c>
      <c r="N114" s="100">
        <v>12</v>
      </c>
      <c r="O114" s="100">
        <v>19</v>
      </c>
      <c r="P114" s="100">
        <v>22</v>
      </c>
    </row>
    <row r="115" spans="1:16">
      <c r="A115" s="100">
        <v>63</v>
      </c>
      <c r="B115" s="99">
        <v>27</v>
      </c>
      <c r="C115" s="100">
        <v>21</v>
      </c>
      <c r="D115" s="100">
        <v>25</v>
      </c>
      <c r="E115" s="100">
        <v>28</v>
      </c>
      <c r="F115" s="101">
        <v>30</v>
      </c>
      <c r="G115" s="99">
        <v>10</v>
      </c>
      <c r="H115" s="100">
        <v>3</v>
      </c>
      <c r="I115" s="100">
        <v>6</v>
      </c>
      <c r="J115" s="100">
        <v>14</v>
      </c>
      <c r="K115" s="101">
        <v>19</v>
      </c>
      <c r="L115" s="100">
        <v>16</v>
      </c>
      <c r="M115" s="100">
        <v>7</v>
      </c>
      <c r="N115" s="100">
        <v>12</v>
      </c>
      <c r="O115" s="100">
        <v>20</v>
      </c>
      <c r="P115" s="100">
        <v>22</v>
      </c>
    </row>
    <row r="116" spans="1:16">
      <c r="A116" s="100">
        <v>64</v>
      </c>
      <c r="B116" s="99">
        <v>27</v>
      </c>
      <c r="C116" s="100">
        <v>21</v>
      </c>
      <c r="D116" s="100">
        <v>25</v>
      </c>
      <c r="E116" s="100">
        <v>28</v>
      </c>
      <c r="F116" s="101">
        <v>30</v>
      </c>
      <c r="G116" s="99">
        <v>9</v>
      </c>
      <c r="H116" s="100">
        <v>2</v>
      </c>
      <c r="I116" s="100">
        <v>6</v>
      </c>
      <c r="J116" s="100">
        <v>14</v>
      </c>
      <c r="K116" s="101">
        <v>18</v>
      </c>
      <c r="L116" s="100">
        <v>16</v>
      </c>
      <c r="M116" s="100">
        <v>7</v>
      </c>
      <c r="N116" s="100">
        <v>13</v>
      </c>
      <c r="O116" s="100">
        <v>20</v>
      </c>
      <c r="P116" s="100">
        <v>23</v>
      </c>
    </row>
    <row r="117" spans="1:16">
      <c r="A117" s="100">
        <v>65</v>
      </c>
      <c r="B117" s="99">
        <v>27</v>
      </c>
      <c r="C117" s="100">
        <v>20</v>
      </c>
      <c r="D117" s="100">
        <v>24</v>
      </c>
      <c r="E117" s="100">
        <v>28</v>
      </c>
      <c r="F117" s="101">
        <v>30</v>
      </c>
      <c r="G117" s="99">
        <v>9</v>
      </c>
      <c r="H117" s="100">
        <v>2</v>
      </c>
      <c r="I117" s="100">
        <v>6</v>
      </c>
      <c r="J117" s="100">
        <v>13</v>
      </c>
      <c r="K117" s="101">
        <v>18</v>
      </c>
      <c r="L117" s="100">
        <v>17</v>
      </c>
      <c r="M117" s="100">
        <v>8</v>
      </c>
      <c r="N117" s="100">
        <v>13</v>
      </c>
      <c r="O117" s="100">
        <v>20</v>
      </c>
      <c r="P117" s="100">
        <v>23</v>
      </c>
    </row>
    <row r="118" spans="1:16">
      <c r="A118" s="100">
        <v>66</v>
      </c>
      <c r="B118" s="99">
        <v>27</v>
      </c>
      <c r="C118" s="100">
        <v>20</v>
      </c>
      <c r="D118" s="100">
        <v>24</v>
      </c>
      <c r="E118" s="100">
        <v>28</v>
      </c>
      <c r="F118" s="101">
        <v>30</v>
      </c>
      <c r="G118" s="99">
        <v>8</v>
      </c>
      <c r="H118" s="100">
        <v>1</v>
      </c>
      <c r="I118" s="100">
        <v>5</v>
      </c>
      <c r="J118" s="100">
        <v>13</v>
      </c>
      <c r="K118" s="101">
        <v>17</v>
      </c>
      <c r="L118" s="100">
        <v>17</v>
      </c>
      <c r="M118" s="100">
        <v>8</v>
      </c>
      <c r="N118" s="100">
        <v>13</v>
      </c>
      <c r="O118" s="100">
        <v>20</v>
      </c>
      <c r="P118" s="100">
        <v>23</v>
      </c>
    </row>
    <row r="119" spans="1:16">
      <c r="A119" s="100">
        <v>67</v>
      </c>
      <c r="B119" s="99">
        <v>27</v>
      </c>
      <c r="C119" s="100">
        <v>19</v>
      </c>
      <c r="D119" s="100">
        <v>24</v>
      </c>
      <c r="E119" s="100">
        <v>28</v>
      </c>
      <c r="F119" s="101">
        <v>30</v>
      </c>
      <c r="G119" s="99">
        <v>8</v>
      </c>
      <c r="H119" s="100">
        <v>1</v>
      </c>
      <c r="I119" s="100">
        <v>5</v>
      </c>
      <c r="J119" s="100">
        <v>12</v>
      </c>
      <c r="K119" s="101">
        <v>16</v>
      </c>
      <c r="L119" s="100">
        <v>17</v>
      </c>
      <c r="M119" s="100">
        <v>8</v>
      </c>
      <c r="N119" s="100">
        <v>13</v>
      </c>
      <c r="O119" s="100">
        <v>20</v>
      </c>
      <c r="P119" s="100">
        <v>23</v>
      </c>
    </row>
    <row r="120" spans="1:16">
      <c r="A120" s="100">
        <v>68</v>
      </c>
      <c r="B120" s="99">
        <v>26</v>
      </c>
      <c r="C120" s="100">
        <v>19</v>
      </c>
      <c r="D120" s="100">
        <v>23</v>
      </c>
      <c r="E120" s="100">
        <v>28</v>
      </c>
      <c r="F120" s="101">
        <v>30</v>
      </c>
      <c r="G120" s="99">
        <v>8</v>
      </c>
      <c r="H120" s="100">
        <v>1</v>
      </c>
      <c r="I120" s="100">
        <v>4</v>
      </c>
      <c r="J120" s="100">
        <v>12</v>
      </c>
      <c r="K120" s="101">
        <v>16</v>
      </c>
      <c r="L120" s="100">
        <v>17</v>
      </c>
      <c r="M120" s="100">
        <v>8</v>
      </c>
      <c r="N120" s="100">
        <v>13</v>
      </c>
      <c r="O120" s="100">
        <v>21</v>
      </c>
      <c r="P120" s="100">
        <v>23</v>
      </c>
    </row>
    <row r="121" spans="1:16">
      <c r="A121" s="100">
        <v>69</v>
      </c>
      <c r="B121" s="99">
        <v>26</v>
      </c>
      <c r="C121" s="100">
        <v>18</v>
      </c>
      <c r="D121" s="100">
        <v>23</v>
      </c>
      <c r="E121" s="100">
        <v>28</v>
      </c>
      <c r="F121" s="101">
        <v>29</v>
      </c>
      <c r="G121" s="99">
        <v>7</v>
      </c>
      <c r="H121" s="100">
        <v>1</v>
      </c>
      <c r="I121" s="100">
        <v>4</v>
      </c>
      <c r="J121" s="100">
        <v>11</v>
      </c>
      <c r="K121" s="101">
        <v>16</v>
      </c>
      <c r="L121" s="100">
        <v>17</v>
      </c>
      <c r="M121" s="100">
        <v>8</v>
      </c>
      <c r="N121" s="100">
        <v>13</v>
      </c>
      <c r="O121" s="100">
        <v>21</v>
      </c>
      <c r="P121" s="100">
        <v>23</v>
      </c>
    </row>
    <row r="122" spans="1:16">
      <c r="A122" s="100">
        <v>70</v>
      </c>
      <c r="B122" s="99">
        <v>26</v>
      </c>
      <c r="C122" s="100">
        <v>17</v>
      </c>
      <c r="D122" s="100">
        <v>23</v>
      </c>
      <c r="E122" s="100">
        <v>28</v>
      </c>
      <c r="F122" s="101">
        <v>29</v>
      </c>
      <c r="G122" s="99">
        <v>7</v>
      </c>
      <c r="H122" s="100">
        <v>0</v>
      </c>
      <c r="I122" s="100">
        <v>4</v>
      </c>
      <c r="J122" s="100">
        <v>11</v>
      </c>
      <c r="K122" s="101">
        <v>15</v>
      </c>
      <c r="L122" s="100">
        <v>17</v>
      </c>
      <c r="M122" s="100">
        <v>8</v>
      </c>
      <c r="N122" s="100">
        <v>13</v>
      </c>
      <c r="O122" s="100">
        <v>21</v>
      </c>
      <c r="P122" s="100">
        <v>23</v>
      </c>
    </row>
    <row r="123" spans="1:16">
      <c r="A123" s="100">
        <v>71</v>
      </c>
      <c r="B123" s="99">
        <v>26</v>
      </c>
      <c r="C123" s="100">
        <v>17</v>
      </c>
      <c r="D123" s="100">
        <v>22</v>
      </c>
      <c r="E123" s="100">
        <v>28</v>
      </c>
      <c r="F123" s="101">
        <v>29</v>
      </c>
      <c r="G123" s="99">
        <v>7</v>
      </c>
      <c r="H123" s="100">
        <v>0</v>
      </c>
      <c r="I123" s="100">
        <v>3</v>
      </c>
      <c r="J123" s="100">
        <v>10</v>
      </c>
      <c r="K123" s="101">
        <v>15</v>
      </c>
      <c r="L123" s="100">
        <v>17</v>
      </c>
      <c r="M123" s="100">
        <v>7</v>
      </c>
      <c r="N123" s="100">
        <v>13</v>
      </c>
      <c r="O123" s="100">
        <v>20</v>
      </c>
      <c r="P123" s="100">
        <v>23</v>
      </c>
    </row>
    <row r="124" spans="1:16">
      <c r="A124" s="100">
        <v>72</v>
      </c>
      <c r="B124" s="99">
        <v>25</v>
      </c>
      <c r="C124" s="100">
        <v>16</v>
      </c>
      <c r="D124" s="100">
        <v>22</v>
      </c>
      <c r="E124" s="100">
        <v>27</v>
      </c>
      <c r="F124" s="101">
        <v>29</v>
      </c>
      <c r="G124" s="99">
        <v>6</v>
      </c>
      <c r="H124" s="100">
        <v>0</v>
      </c>
      <c r="I124" s="100">
        <v>3</v>
      </c>
      <c r="J124" s="100">
        <v>10</v>
      </c>
      <c r="K124" s="101">
        <v>15</v>
      </c>
      <c r="L124" s="100">
        <v>17</v>
      </c>
      <c r="M124" s="100">
        <v>7</v>
      </c>
      <c r="N124" s="100">
        <v>13</v>
      </c>
      <c r="O124" s="100">
        <v>20</v>
      </c>
      <c r="P124" s="100">
        <v>23</v>
      </c>
    </row>
    <row r="125" spans="1:16">
      <c r="A125" s="100">
        <v>73</v>
      </c>
      <c r="B125" s="99">
        <v>25</v>
      </c>
      <c r="C125" s="100">
        <v>15</v>
      </c>
      <c r="D125" s="100">
        <v>21</v>
      </c>
      <c r="E125" s="100">
        <v>27</v>
      </c>
      <c r="F125" s="101">
        <v>28</v>
      </c>
      <c r="G125" s="99">
        <v>6</v>
      </c>
      <c r="H125" s="100">
        <v>0</v>
      </c>
      <c r="I125" s="100">
        <v>3</v>
      </c>
      <c r="J125" s="100">
        <v>10</v>
      </c>
      <c r="K125" s="101">
        <v>14</v>
      </c>
      <c r="L125" s="100">
        <v>17</v>
      </c>
      <c r="M125" s="100">
        <v>7</v>
      </c>
      <c r="N125" s="100">
        <v>13</v>
      </c>
      <c r="O125" s="100">
        <v>20</v>
      </c>
      <c r="P125" s="100">
        <v>23</v>
      </c>
    </row>
    <row r="126" spans="1:16">
      <c r="A126" s="100">
        <v>74</v>
      </c>
      <c r="B126" s="99">
        <v>24</v>
      </c>
      <c r="C126" s="100">
        <v>14</v>
      </c>
      <c r="D126" s="100">
        <v>20</v>
      </c>
      <c r="E126" s="100">
        <v>27</v>
      </c>
      <c r="F126" s="101">
        <v>28</v>
      </c>
      <c r="G126" s="99">
        <v>6</v>
      </c>
      <c r="H126" s="100">
        <v>0</v>
      </c>
      <c r="I126" s="100">
        <v>3</v>
      </c>
      <c r="J126" s="100">
        <v>9</v>
      </c>
      <c r="K126" s="101">
        <v>14</v>
      </c>
      <c r="L126" s="100">
        <v>17</v>
      </c>
      <c r="M126" s="100">
        <v>6</v>
      </c>
      <c r="N126" s="100">
        <v>13</v>
      </c>
      <c r="O126" s="100">
        <v>20</v>
      </c>
      <c r="P126" s="100">
        <v>23</v>
      </c>
    </row>
    <row r="127" spans="1:16">
      <c r="A127" s="100">
        <v>75</v>
      </c>
      <c r="B127" s="99">
        <v>24</v>
      </c>
      <c r="C127" s="100">
        <v>13</v>
      </c>
      <c r="D127" s="100">
        <v>20</v>
      </c>
      <c r="E127" s="100">
        <v>27</v>
      </c>
      <c r="F127" s="101">
        <v>28</v>
      </c>
      <c r="G127" s="99">
        <v>6</v>
      </c>
      <c r="H127" s="100">
        <v>0</v>
      </c>
      <c r="I127" s="100">
        <v>2</v>
      </c>
      <c r="J127" s="100">
        <v>9</v>
      </c>
      <c r="K127" s="101">
        <v>14</v>
      </c>
      <c r="L127" s="100">
        <v>17</v>
      </c>
      <c r="M127" s="100">
        <v>6</v>
      </c>
      <c r="N127" s="100">
        <v>12</v>
      </c>
      <c r="O127" s="100">
        <v>20</v>
      </c>
      <c r="P127" s="100">
        <v>23</v>
      </c>
    </row>
    <row r="128" spans="1:16">
      <c r="A128" s="100">
        <v>76</v>
      </c>
      <c r="B128" s="99">
        <v>24</v>
      </c>
      <c r="C128" s="100">
        <v>12</v>
      </c>
      <c r="D128" s="100">
        <v>19</v>
      </c>
      <c r="E128" s="100">
        <v>27</v>
      </c>
      <c r="F128" s="101">
        <v>28</v>
      </c>
      <c r="G128" s="99">
        <v>6</v>
      </c>
      <c r="H128" s="100">
        <v>0</v>
      </c>
      <c r="I128" s="100">
        <v>2</v>
      </c>
      <c r="J128" s="100">
        <v>9</v>
      </c>
      <c r="K128" s="101">
        <v>13</v>
      </c>
      <c r="L128" s="100">
        <v>17</v>
      </c>
      <c r="M128" s="100">
        <v>6</v>
      </c>
      <c r="N128" s="100">
        <v>12</v>
      </c>
      <c r="O128" s="100">
        <v>20</v>
      </c>
      <c r="P128" s="100">
        <v>23</v>
      </c>
    </row>
    <row r="129" spans="1:16">
      <c r="A129" s="100">
        <v>77</v>
      </c>
      <c r="B129" s="99">
        <v>24</v>
      </c>
      <c r="C129" s="100">
        <v>12</v>
      </c>
      <c r="D129" s="100">
        <v>19</v>
      </c>
      <c r="E129" s="100">
        <v>26</v>
      </c>
      <c r="F129" s="101">
        <v>28</v>
      </c>
      <c r="G129" s="99">
        <v>5</v>
      </c>
      <c r="H129" s="100">
        <v>0</v>
      </c>
      <c r="I129" s="100">
        <v>2</v>
      </c>
      <c r="J129" s="100">
        <v>9</v>
      </c>
      <c r="K129" s="101">
        <v>13</v>
      </c>
      <c r="L129" s="100">
        <v>17</v>
      </c>
      <c r="M129" s="100">
        <v>6</v>
      </c>
      <c r="N129" s="100">
        <v>12</v>
      </c>
      <c r="O129" s="100">
        <v>20</v>
      </c>
      <c r="P129" s="100">
        <v>22</v>
      </c>
    </row>
    <row r="130" spans="1:16">
      <c r="A130" s="100">
        <v>78</v>
      </c>
      <c r="B130" s="99">
        <v>23</v>
      </c>
      <c r="C130" s="100">
        <v>11</v>
      </c>
      <c r="D130" s="100">
        <v>19</v>
      </c>
      <c r="E130" s="100">
        <v>26</v>
      </c>
      <c r="F130" s="101">
        <v>28</v>
      </c>
      <c r="G130" s="99">
        <v>5</v>
      </c>
      <c r="H130" s="100">
        <v>0</v>
      </c>
      <c r="I130" s="100">
        <v>2</v>
      </c>
      <c r="J130" s="100">
        <v>8</v>
      </c>
      <c r="K130" s="101">
        <v>13</v>
      </c>
      <c r="L130" s="100">
        <v>16</v>
      </c>
      <c r="M130" s="100">
        <v>5</v>
      </c>
      <c r="N130" s="100">
        <v>12</v>
      </c>
      <c r="O130" s="100">
        <v>20</v>
      </c>
      <c r="P130" s="100">
        <v>22</v>
      </c>
    </row>
    <row r="131" spans="1:16">
      <c r="A131" s="100">
        <v>79</v>
      </c>
      <c r="B131" s="99">
        <v>23</v>
      </c>
      <c r="C131" s="100">
        <v>10</v>
      </c>
      <c r="D131" s="100">
        <v>18</v>
      </c>
      <c r="E131" s="100">
        <v>26</v>
      </c>
      <c r="F131" s="101">
        <v>28</v>
      </c>
      <c r="G131" s="99">
        <v>5</v>
      </c>
      <c r="H131" s="100">
        <v>0</v>
      </c>
      <c r="I131" s="100">
        <v>2</v>
      </c>
      <c r="J131" s="100">
        <v>8</v>
      </c>
      <c r="K131" s="101">
        <v>13</v>
      </c>
      <c r="L131" s="100">
        <v>16</v>
      </c>
      <c r="M131" s="100">
        <v>5</v>
      </c>
      <c r="N131" s="100">
        <v>12</v>
      </c>
      <c r="O131" s="100">
        <v>20</v>
      </c>
      <c r="P131" s="100">
        <v>22</v>
      </c>
    </row>
    <row r="132" spans="1:16">
      <c r="A132" s="100">
        <v>80</v>
      </c>
      <c r="B132" s="99">
        <v>23</v>
      </c>
      <c r="C132" s="100">
        <v>10</v>
      </c>
      <c r="D132" s="100">
        <v>18</v>
      </c>
      <c r="E132" s="100">
        <v>26</v>
      </c>
      <c r="F132" s="101">
        <v>28</v>
      </c>
      <c r="G132" s="99">
        <v>5</v>
      </c>
      <c r="H132" s="100">
        <v>0</v>
      </c>
      <c r="I132" s="100">
        <v>2</v>
      </c>
      <c r="J132" s="100">
        <v>8</v>
      </c>
      <c r="K132" s="101">
        <v>12</v>
      </c>
      <c r="L132" s="100">
        <v>16</v>
      </c>
      <c r="M132" s="100">
        <v>5</v>
      </c>
      <c r="N132" s="100">
        <v>12</v>
      </c>
      <c r="O132" s="100">
        <v>19</v>
      </c>
      <c r="P132" s="100">
        <v>22</v>
      </c>
    </row>
    <row r="133" spans="1:16">
      <c r="A133" s="100">
        <v>81</v>
      </c>
      <c r="B133" s="99">
        <v>22</v>
      </c>
      <c r="C133" s="100">
        <v>10</v>
      </c>
      <c r="D133" s="100">
        <v>17</v>
      </c>
      <c r="E133" s="100">
        <v>26</v>
      </c>
      <c r="F133" s="101">
        <v>28</v>
      </c>
      <c r="G133" s="99">
        <v>5</v>
      </c>
      <c r="H133" s="100">
        <v>0</v>
      </c>
      <c r="I133" s="100">
        <v>1</v>
      </c>
      <c r="J133" s="100">
        <v>8</v>
      </c>
      <c r="K133" s="101">
        <v>12</v>
      </c>
      <c r="L133" s="100">
        <v>16</v>
      </c>
      <c r="M133" s="100">
        <v>5</v>
      </c>
      <c r="N133" s="100">
        <v>11</v>
      </c>
      <c r="O133" s="100">
        <v>19</v>
      </c>
      <c r="P133" s="100">
        <v>22</v>
      </c>
    </row>
    <row r="134" spans="1:16">
      <c r="A134" s="100">
        <v>82</v>
      </c>
      <c r="B134" s="99">
        <v>22</v>
      </c>
      <c r="C134" s="100">
        <v>9</v>
      </c>
      <c r="D134" s="100">
        <v>17</v>
      </c>
      <c r="E134" s="100">
        <v>25</v>
      </c>
      <c r="F134" s="101">
        <v>28</v>
      </c>
      <c r="G134" s="99">
        <v>5</v>
      </c>
      <c r="H134" s="100">
        <v>0</v>
      </c>
      <c r="I134" s="100">
        <v>1</v>
      </c>
      <c r="J134" s="100">
        <v>8</v>
      </c>
      <c r="K134" s="101">
        <v>12</v>
      </c>
      <c r="L134" s="100">
        <v>16</v>
      </c>
      <c r="M134" s="100">
        <v>5</v>
      </c>
      <c r="N134" s="100">
        <v>11</v>
      </c>
      <c r="O134" s="100">
        <v>19</v>
      </c>
      <c r="P134" s="100">
        <v>22</v>
      </c>
    </row>
    <row r="135" spans="1:16">
      <c r="A135" s="100">
        <v>83</v>
      </c>
      <c r="B135" s="99">
        <v>22</v>
      </c>
      <c r="C135" s="100">
        <v>9</v>
      </c>
      <c r="D135" s="100">
        <v>17</v>
      </c>
      <c r="E135" s="100">
        <v>25</v>
      </c>
      <c r="F135" s="101">
        <v>27</v>
      </c>
      <c r="G135" s="99">
        <v>5</v>
      </c>
      <c r="H135" s="100">
        <v>0</v>
      </c>
      <c r="I135" s="100">
        <v>1</v>
      </c>
      <c r="J135" s="100">
        <v>8</v>
      </c>
      <c r="K135" s="101">
        <v>12</v>
      </c>
      <c r="L135" s="100">
        <v>16</v>
      </c>
      <c r="M135" s="100">
        <v>5</v>
      </c>
      <c r="N135" s="100">
        <v>11</v>
      </c>
      <c r="O135" s="100">
        <v>19</v>
      </c>
      <c r="P135" s="100">
        <v>22</v>
      </c>
    </row>
    <row r="136" spans="1:16">
      <c r="A136" s="100">
        <v>84</v>
      </c>
      <c r="B136" s="99">
        <v>21</v>
      </c>
      <c r="C136" s="100">
        <v>8</v>
      </c>
      <c r="D136" s="100">
        <v>16</v>
      </c>
      <c r="E136" s="100">
        <v>25</v>
      </c>
      <c r="F136" s="101">
        <v>27</v>
      </c>
      <c r="G136" s="99">
        <v>4</v>
      </c>
      <c r="H136" s="100">
        <v>0</v>
      </c>
      <c r="I136" s="100">
        <v>1</v>
      </c>
      <c r="J136" s="100">
        <v>7</v>
      </c>
      <c r="K136" s="101">
        <v>12</v>
      </c>
      <c r="L136" s="100">
        <v>15</v>
      </c>
      <c r="M136" s="100">
        <v>4</v>
      </c>
      <c r="N136" s="100">
        <v>11</v>
      </c>
      <c r="O136" s="100">
        <v>19</v>
      </c>
      <c r="P136" s="100">
        <v>22</v>
      </c>
    </row>
    <row r="137" spans="1:16">
      <c r="A137" s="100">
        <v>85</v>
      </c>
      <c r="B137" s="99">
        <v>21</v>
      </c>
      <c r="C137" s="100">
        <v>8</v>
      </c>
      <c r="D137" s="100">
        <v>16</v>
      </c>
      <c r="E137" s="100">
        <v>25</v>
      </c>
      <c r="F137" s="101">
        <v>27</v>
      </c>
      <c r="G137" s="99">
        <v>4</v>
      </c>
      <c r="H137" s="100">
        <v>0</v>
      </c>
      <c r="I137" s="100">
        <v>1</v>
      </c>
      <c r="J137" s="100">
        <v>7</v>
      </c>
      <c r="K137" s="101">
        <v>12</v>
      </c>
      <c r="L137" s="100">
        <v>15</v>
      </c>
      <c r="M137" s="100">
        <v>4</v>
      </c>
      <c r="N137" s="100">
        <v>10</v>
      </c>
      <c r="O137" s="100">
        <v>19</v>
      </c>
      <c r="P137" s="100">
        <v>21</v>
      </c>
    </row>
    <row r="138" spans="1:16">
      <c r="A138" s="100">
        <v>86</v>
      </c>
      <c r="B138" s="99">
        <v>21</v>
      </c>
      <c r="C138" s="100">
        <v>8</v>
      </c>
      <c r="D138" s="100">
        <v>16</v>
      </c>
      <c r="E138" s="100">
        <v>25</v>
      </c>
      <c r="F138" s="101">
        <v>27</v>
      </c>
      <c r="G138" s="99">
        <v>4</v>
      </c>
      <c r="H138" s="100">
        <v>0</v>
      </c>
      <c r="I138" s="100">
        <v>1</v>
      </c>
      <c r="J138" s="100">
        <v>7</v>
      </c>
      <c r="K138" s="101">
        <v>11</v>
      </c>
      <c r="L138" s="100">
        <v>15</v>
      </c>
      <c r="M138" s="100">
        <v>4</v>
      </c>
      <c r="N138" s="100">
        <v>10</v>
      </c>
      <c r="O138" s="100">
        <v>19</v>
      </c>
      <c r="P138" s="100">
        <v>21</v>
      </c>
    </row>
    <row r="139" spans="1:16">
      <c r="A139" s="100">
        <v>87</v>
      </c>
      <c r="B139" s="99">
        <v>21</v>
      </c>
      <c r="C139" s="100">
        <v>7</v>
      </c>
      <c r="D139" s="100">
        <v>15</v>
      </c>
      <c r="E139" s="100">
        <v>24</v>
      </c>
      <c r="F139" s="101">
        <v>27</v>
      </c>
      <c r="G139" s="99">
        <v>4</v>
      </c>
      <c r="H139" s="100">
        <v>0</v>
      </c>
      <c r="I139" s="100">
        <v>1</v>
      </c>
      <c r="J139" s="100">
        <v>7</v>
      </c>
      <c r="K139" s="101">
        <v>12</v>
      </c>
      <c r="L139" s="100">
        <v>15</v>
      </c>
      <c r="M139" s="100">
        <v>4</v>
      </c>
      <c r="N139" s="100">
        <v>10</v>
      </c>
      <c r="O139" s="100">
        <v>18</v>
      </c>
      <c r="P139" s="100">
        <v>21</v>
      </c>
    </row>
    <row r="140" spans="1:16">
      <c r="A140" s="100">
        <v>88</v>
      </c>
      <c r="B140" s="99">
        <v>20</v>
      </c>
      <c r="C140" s="100">
        <v>7</v>
      </c>
      <c r="D140" s="100">
        <v>15</v>
      </c>
      <c r="E140" s="100">
        <v>24</v>
      </c>
      <c r="F140" s="101">
        <v>27</v>
      </c>
      <c r="G140" s="99">
        <v>4</v>
      </c>
      <c r="H140" s="100">
        <v>0</v>
      </c>
      <c r="I140" s="100">
        <v>1</v>
      </c>
      <c r="J140" s="100">
        <v>7</v>
      </c>
      <c r="K140" s="101">
        <v>11</v>
      </c>
      <c r="L140" s="100">
        <v>15</v>
      </c>
      <c r="M140" s="100">
        <v>3</v>
      </c>
      <c r="N140" s="100">
        <v>10</v>
      </c>
      <c r="O140" s="100">
        <v>18</v>
      </c>
      <c r="P140" s="100">
        <v>21</v>
      </c>
    </row>
    <row r="141" spans="1:16">
      <c r="A141" s="100">
        <v>89</v>
      </c>
      <c r="B141" s="99">
        <v>20</v>
      </c>
      <c r="C141" s="100">
        <v>6</v>
      </c>
      <c r="D141" s="100">
        <v>14</v>
      </c>
      <c r="E141" s="100">
        <v>24</v>
      </c>
      <c r="F141" s="101">
        <v>27</v>
      </c>
      <c r="G141" s="99">
        <v>4</v>
      </c>
      <c r="H141" s="100">
        <v>0</v>
      </c>
      <c r="I141" s="100">
        <v>0</v>
      </c>
      <c r="J141" s="100">
        <v>7</v>
      </c>
      <c r="K141" s="101">
        <v>11</v>
      </c>
      <c r="L141" s="100">
        <v>14</v>
      </c>
      <c r="M141" s="100">
        <v>3</v>
      </c>
      <c r="N141" s="100">
        <v>9</v>
      </c>
      <c r="O141" s="100">
        <v>18</v>
      </c>
      <c r="P141" s="100">
        <v>21</v>
      </c>
    </row>
    <row r="142" spans="1:16">
      <c r="A142" s="100">
        <v>90</v>
      </c>
      <c r="B142" s="102">
        <v>20</v>
      </c>
      <c r="C142" s="103">
        <v>6</v>
      </c>
      <c r="D142" s="103">
        <v>13</v>
      </c>
      <c r="E142" s="103">
        <v>24</v>
      </c>
      <c r="F142" s="104">
        <v>27</v>
      </c>
      <c r="G142" s="102">
        <v>4</v>
      </c>
      <c r="H142" s="103">
        <v>0</v>
      </c>
      <c r="I142" s="103">
        <v>0</v>
      </c>
      <c r="J142" s="103">
        <v>7</v>
      </c>
      <c r="K142" s="104">
        <v>11</v>
      </c>
      <c r="L142" s="100">
        <v>14</v>
      </c>
      <c r="M142" s="100">
        <v>3</v>
      </c>
      <c r="N142" s="100">
        <v>9</v>
      </c>
      <c r="O142" s="100">
        <v>18</v>
      </c>
      <c r="P142" s="100">
        <v>21</v>
      </c>
    </row>
    <row r="143" spans="1:16">
      <c r="A143" s="31" t="s">
        <v>379</v>
      </c>
    </row>
  </sheetData>
  <pageMargins left="0.7" right="0.7" top="0.75" bottom="0.75" header="0.3" footer="0.3"/>
  <pageSetup paperSize="9" orientation="portrait" r:id="rId1"/>
  <drawing r:id="rId2"/>
  <tableParts count="2">
    <tablePart r:id="rId3"/>
    <tablePart r:id="rId4"/>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290C6-0965-4E47-9F1C-B04F716FDACB}">
  <dimension ref="A1:P28"/>
  <sheetViews>
    <sheetView zoomScaleNormal="100" workbookViewId="0"/>
  </sheetViews>
  <sheetFormatPr defaultColWidth="9.33203125" defaultRowHeight="13.5"/>
  <cols>
    <col min="1" max="1" width="12.83203125" style="25" customWidth="1"/>
    <col min="2" max="16" width="16.5" style="25" customWidth="1"/>
    <col min="17" max="16384" width="9.33203125" style="25"/>
  </cols>
  <sheetData>
    <row r="1" spans="1:16">
      <c r="A1" s="77" t="s">
        <v>863</v>
      </c>
    </row>
    <row r="2" spans="1:16" ht="17.25">
      <c r="A2" s="49" t="s">
        <v>864</v>
      </c>
    </row>
    <row r="3" spans="1:16" ht="17.25">
      <c r="A3" s="117" t="s">
        <v>865</v>
      </c>
    </row>
    <row r="4" spans="1:16" ht="54">
      <c r="A4" s="407" t="s">
        <v>566</v>
      </c>
      <c r="B4" s="264" t="s">
        <v>866</v>
      </c>
      <c r="C4" s="264" t="s">
        <v>1073</v>
      </c>
      <c r="D4" s="386" t="s">
        <v>1074</v>
      </c>
      <c r="E4" s="264" t="s">
        <v>867</v>
      </c>
      <c r="F4" s="264" t="s">
        <v>1075</v>
      </c>
      <c r="G4" s="386" t="s">
        <v>1077</v>
      </c>
      <c r="H4" s="264" t="s">
        <v>898</v>
      </c>
      <c r="I4" s="264" t="s">
        <v>1076</v>
      </c>
      <c r="J4" s="386" t="s">
        <v>1078</v>
      </c>
      <c r="K4" s="264" t="s">
        <v>899</v>
      </c>
      <c r="L4" s="264" t="s">
        <v>1079</v>
      </c>
      <c r="M4" s="386" t="s">
        <v>1080</v>
      </c>
      <c r="N4" s="264" t="s">
        <v>868</v>
      </c>
      <c r="O4" s="264" t="s">
        <v>1081</v>
      </c>
      <c r="P4" s="386" t="s">
        <v>1082</v>
      </c>
    </row>
    <row r="5" spans="1:16">
      <c r="A5" s="101" t="s">
        <v>869</v>
      </c>
      <c r="B5" s="266">
        <v>2.59</v>
      </c>
      <c r="C5" s="266">
        <v>2.5099999999999998</v>
      </c>
      <c r="D5" s="265">
        <v>2.67</v>
      </c>
      <c r="E5" s="266">
        <v>1.25</v>
      </c>
      <c r="F5" s="266">
        <v>1.22</v>
      </c>
      <c r="G5" s="101">
        <v>1.28</v>
      </c>
      <c r="H5" s="266">
        <v>0.85</v>
      </c>
      <c r="I5" s="266">
        <v>0.81</v>
      </c>
      <c r="J5" s="101">
        <v>0.89</v>
      </c>
      <c r="K5" s="266">
        <v>0.75</v>
      </c>
      <c r="L5" s="266">
        <v>0.71</v>
      </c>
      <c r="M5" s="101">
        <v>0.79</v>
      </c>
      <c r="N5" s="266">
        <v>1.3</v>
      </c>
      <c r="O5" s="266">
        <v>1.28</v>
      </c>
      <c r="P5" s="101">
        <v>1.32</v>
      </c>
    </row>
    <row r="6" spans="1:16">
      <c r="A6" s="101" t="s">
        <v>870</v>
      </c>
      <c r="B6" s="266">
        <v>3.01</v>
      </c>
      <c r="C6" s="266">
        <v>2.94</v>
      </c>
      <c r="D6" s="265">
        <v>3.08</v>
      </c>
      <c r="E6" s="266">
        <v>1.71</v>
      </c>
      <c r="F6" s="266">
        <v>1.67</v>
      </c>
      <c r="G6" s="101">
        <v>1.75</v>
      </c>
      <c r="H6" s="266">
        <v>0.99</v>
      </c>
      <c r="I6" s="266">
        <v>0.94</v>
      </c>
      <c r="J6" s="101">
        <v>1.04</v>
      </c>
      <c r="K6" s="266">
        <v>0.78</v>
      </c>
      <c r="L6" s="266">
        <v>0.75</v>
      </c>
      <c r="M6" s="101">
        <v>0.83</v>
      </c>
      <c r="N6" s="266">
        <v>1.77</v>
      </c>
      <c r="O6" s="266">
        <v>1.74</v>
      </c>
      <c r="P6" s="101">
        <v>1.79</v>
      </c>
    </row>
    <row r="7" spans="1:16">
      <c r="A7" s="101" t="s">
        <v>871</v>
      </c>
      <c r="B7" s="266">
        <v>4.57</v>
      </c>
      <c r="C7" s="266">
        <v>4.47</v>
      </c>
      <c r="D7" s="265">
        <v>4.67</v>
      </c>
      <c r="E7" s="266">
        <v>2.83</v>
      </c>
      <c r="F7" s="266">
        <v>2.76</v>
      </c>
      <c r="G7" s="101">
        <v>2.9</v>
      </c>
      <c r="H7" s="266">
        <v>1.61</v>
      </c>
      <c r="I7" s="266">
        <v>1.5</v>
      </c>
      <c r="J7" s="101">
        <v>1.71</v>
      </c>
      <c r="K7" s="266">
        <v>0.96</v>
      </c>
      <c r="L7" s="266">
        <v>0.9</v>
      </c>
      <c r="M7" s="101">
        <v>1.03</v>
      </c>
      <c r="N7" s="266">
        <v>3.07</v>
      </c>
      <c r="O7" s="266">
        <v>3.02</v>
      </c>
      <c r="P7" s="101">
        <v>3.12</v>
      </c>
    </row>
    <row r="8" spans="1:16">
      <c r="A8" s="101" t="s">
        <v>872</v>
      </c>
      <c r="B8" s="266">
        <v>7.26</v>
      </c>
      <c r="C8" s="266">
        <v>7.02</v>
      </c>
      <c r="D8" s="265">
        <v>7.5</v>
      </c>
      <c r="E8" s="266">
        <v>4.58</v>
      </c>
      <c r="F8" s="266">
        <v>4.3600000000000003</v>
      </c>
      <c r="G8" s="101">
        <v>4.8099999999999996</v>
      </c>
      <c r="H8" s="266">
        <v>2.69</v>
      </c>
      <c r="I8" s="266">
        <v>2.34</v>
      </c>
      <c r="J8" s="101">
        <v>3.06</v>
      </c>
      <c r="K8" s="266">
        <v>1.61</v>
      </c>
      <c r="L8" s="266">
        <v>1.4</v>
      </c>
      <c r="M8" s="101">
        <v>1.84</v>
      </c>
      <c r="N8" s="266">
        <v>5.49</v>
      </c>
      <c r="O8" s="266">
        <v>5.35</v>
      </c>
      <c r="P8" s="101">
        <v>5.63</v>
      </c>
    </row>
    <row r="9" spans="1:16">
      <c r="A9" s="31" t="s">
        <v>1072</v>
      </c>
    </row>
    <row r="10" spans="1:16">
      <c r="A10" s="31" t="s">
        <v>873</v>
      </c>
    </row>
    <row r="11" spans="1:16" ht="17.25">
      <c r="A11" s="49" t="s">
        <v>874</v>
      </c>
    </row>
    <row r="12" spans="1:16" ht="17.25">
      <c r="A12" s="117" t="s">
        <v>875</v>
      </c>
    </row>
    <row r="13" spans="1:16" ht="54">
      <c r="A13" s="407" t="s">
        <v>566</v>
      </c>
      <c r="B13" s="264" t="s">
        <v>866</v>
      </c>
      <c r="C13" s="264" t="s">
        <v>1073</v>
      </c>
      <c r="D13" s="386" t="s">
        <v>1074</v>
      </c>
      <c r="E13" s="264" t="s">
        <v>867</v>
      </c>
      <c r="F13" s="264" t="s">
        <v>1075</v>
      </c>
      <c r="G13" s="386" t="s">
        <v>1077</v>
      </c>
      <c r="H13" s="264" t="s">
        <v>898</v>
      </c>
      <c r="I13" s="264" t="s">
        <v>1076</v>
      </c>
      <c r="J13" s="386" t="s">
        <v>1078</v>
      </c>
      <c r="K13" s="264" t="s">
        <v>899</v>
      </c>
      <c r="L13" s="264" t="s">
        <v>1079</v>
      </c>
      <c r="M13" s="386" t="s">
        <v>1080</v>
      </c>
      <c r="N13" s="264" t="s">
        <v>868</v>
      </c>
      <c r="O13" s="264" t="s">
        <v>1081</v>
      </c>
      <c r="P13" s="386" t="s">
        <v>1082</v>
      </c>
    </row>
    <row r="14" spans="1:16">
      <c r="A14" s="101" t="s">
        <v>869</v>
      </c>
      <c r="B14" s="266">
        <v>2.31</v>
      </c>
      <c r="C14" s="266">
        <v>2.21</v>
      </c>
      <c r="D14" s="265">
        <v>2.41</v>
      </c>
      <c r="E14" s="266">
        <v>1.34</v>
      </c>
      <c r="F14" s="266">
        <v>1.3</v>
      </c>
      <c r="G14" s="101">
        <v>1.39</v>
      </c>
      <c r="H14" s="266">
        <v>0.99</v>
      </c>
      <c r="I14" s="266">
        <v>0.92</v>
      </c>
      <c r="J14" s="101">
        <v>1.06</v>
      </c>
      <c r="K14" s="266">
        <v>0.88</v>
      </c>
      <c r="L14" s="266">
        <v>0.82</v>
      </c>
      <c r="M14" s="101">
        <v>0.94</v>
      </c>
      <c r="N14" s="266">
        <v>1.39</v>
      </c>
      <c r="O14" s="266">
        <v>1.36</v>
      </c>
      <c r="P14" s="101">
        <v>1.42</v>
      </c>
    </row>
    <row r="15" spans="1:16">
      <c r="A15" s="101" t="s">
        <v>870</v>
      </c>
      <c r="B15" s="266">
        <v>2.76</v>
      </c>
      <c r="C15" s="266">
        <v>2.66</v>
      </c>
      <c r="D15" s="265">
        <v>2.85</v>
      </c>
      <c r="E15" s="266">
        <v>1.77</v>
      </c>
      <c r="F15" s="266">
        <v>1.71</v>
      </c>
      <c r="G15" s="101">
        <v>1.83</v>
      </c>
      <c r="H15" s="266">
        <v>1.1399999999999999</v>
      </c>
      <c r="I15" s="266">
        <v>1.06</v>
      </c>
      <c r="J15" s="101">
        <v>1.22</v>
      </c>
      <c r="K15" s="266">
        <v>0.85</v>
      </c>
      <c r="L15" s="266">
        <v>0.79</v>
      </c>
      <c r="M15" s="101">
        <v>0.92</v>
      </c>
      <c r="N15" s="266">
        <v>1.81</v>
      </c>
      <c r="O15" s="266">
        <v>1.77</v>
      </c>
      <c r="P15" s="101">
        <v>1.85</v>
      </c>
    </row>
    <row r="16" spans="1:16">
      <c r="A16" s="101" t="s">
        <v>871</v>
      </c>
      <c r="B16" s="266">
        <v>4.51</v>
      </c>
      <c r="C16" s="266">
        <v>4.37</v>
      </c>
      <c r="D16" s="265">
        <v>4.66</v>
      </c>
      <c r="E16" s="266">
        <v>2.75</v>
      </c>
      <c r="F16" s="266">
        <v>2.64</v>
      </c>
      <c r="G16" s="101">
        <v>2.85</v>
      </c>
      <c r="H16" s="266">
        <v>1.79</v>
      </c>
      <c r="I16" s="266">
        <v>1.62</v>
      </c>
      <c r="J16" s="101">
        <v>1.97</v>
      </c>
      <c r="K16" s="266">
        <v>1.04</v>
      </c>
      <c r="L16" s="266">
        <v>0.94</v>
      </c>
      <c r="M16" s="101">
        <v>1.1399999999999999</v>
      </c>
      <c r="N16" s="266">
        <v>3.03</v>
      </c>
      <c r="O16" s="266">
        <v>2.96</v>
      </c>
      <c r="P16" s="101">
        <v>3.1</v>
      </c>
    </row>
    <row r="17" spans="1:16">
      <c r="A17" s="101" t="s">
        <v>872</v>
      </c>
      <c r="B17" s="266">
        <v>6.78</v>
      </c>
      <c r="C17" s="266">
        <v>6.35</v>
      </c>
      <c r="D17" s="265">
        <v>7.22</v>
      </c>
      <c r="E17" s="266">
        <v>3.89</v>
      </c>
      <c r="F17" s="266">
        <v>3.54</v>
      </c>
      <c r="G17" s="101">
        <v>4.26</v>
      </c>
      <c r="H17" s="266">
        <v>2.86</v>
      </c>
      <c r="I17" s="266">
        <v>2.27</v>
      </c>
      <c r="J17" s="101">
        <v>3.54</v>
      </c>
      <c r="K17" s="266">
        <v>1.76</v>
      </c>
      <c r="L17" s="266">
        <v>1.42</v>
      </c>
      <c r="M17" s="101">
        <v>2.16</v>
      </c>
      <c r="N17" s="266">
        <v>4.84</v>
      </c>
      <c r="O17" s="266">
        <v>4.6100000000000003</v>
      </c>
      <c r="P17" s="101">
        <v>5.07</v>
      </c>
    </row>
    <row r="18" spans="1:16">
      <c r="A18" s="31" t="s">
        <v>1072</v>
      </c>
    </row>
    <row r="19" spans="1:16">
      <c r="A19" s="31" t="s">
        <v>873</v>
      </c>
    </row>
    <row r="20" spans="1:16" ht="17.25">
      <c r="A20" s="49" t="s">
        <v>876</v>
      </c>
    </row>
    <row r="21" spans="1:16" ht="17.25">
      <c r="A21" s="117" t="s">
        <v>877</v>
      </c>
    </row>
    <row r="22" spans="1:16" ht="54">
      <c r="A22" s="407" t="s">
        <v>566</v>
      </c>
      <c r="B22" s="264" t="s">
        <v>866</v>
      </c>
      <c r="C22" s="264" t="s">
        <v>1073</v>
      </c>
      <c r="D22" s="386" t="s">
        <v>1074</v>
      </c>
      <c r="E22" s="264" t="s">
        <v>867</v>
      </c>
      <c r="F22" s="264" t="s">
        <v>1075</v>
      </c>
      <c r="G22" s="386" t="s">
        <v>1077</v>
      </c>
      <c r="H22" s="264" t="s">
        <v>898</v>
      </c>
      <c r="I22" s="264" t="s">
        <v>1076</v>
      </c>
      <c r="J22" s="386" t="s">
        <v>1078</v>
      </c>
      <c r="K22" s="264" t="s">
        <v>899</v>
      </c>
      <c r="L22" s="264" t="s">
        <v>1079</v>
      </c>
      <c r="M22" s="386" t="s">
        <v>1080</v>
      </c>
      <c r="N22" s="264" t="s">
        <v>868</v>
      </c>
      <c r="O22" s="264" t="s">
        <v>1081</v>
      </c>
      <c r="P22" s="386" t="s">
        <v>1082</v>
      </c>
    </row>
    <row r="23" spans="1:16">
      <c r="A23" s="101" t="s">
        <v>869</v>
      </c>
      <c r="B23" s="266">
        <v>2.96</v>
      </c>
      <c r="C23" s="266">
        <v>2.83</v>
      </c>
      <c r="D23" s="265">
        <v>3.09</v>
      </c>
      <c r="E23" s="266">
        <v>1.1499999999999999</v>
      </c>
      <c r="F23" s="266">
        <v>1.1100000000000001</v>
      </c>
      <c r="G23" s="101">
        <v>1.19</v>
      </c>
      <c r="H23" s="266">
        <v>0.73</v>
      </c>
      <c r="I23" s="266">
        <v>0.68</v>
      </c>
      <c r="J23" s="101">
        <v>0.79</v>
      </c>
      <c r="K23" s="266">
        <v>0.65</v>
      </c>
      <c r="L23" s="266">
        <v>0.61</v>
      </c>
      <c r="M23" s="101">
        <v>0.7</v>
      </c>
      <c r="N23" s="266">
        <v>1.21</v>
      </c>
      <c r="O23" s="266">
        <v>1.18</v>
      </c>
      <c r="P23" s="101">
        <v>1.24</v>
      </c>
    </row>
    <row r="24" spans="1:16">
      <c r="A24" s="101" t="s">
        <v>870</v>
      </c>
      <c r="B24" s="266">
        <v>3.31</v>
      </c>
      <c r="C24" s="266">
        <v>3.2</v>
      </c>
      <c r="D24" s="265">
        <v>3.42</v>
      </c>
      <c r="E24" s="266">
        <v>1.66</v>
      </c>
      <c r="F24" s="266">
        <v>1.61</v>
      </c>
      <c r="G24" s="101">
        <v>1.71</v>
      </c>
      <c r="H24" s="266">
        <v>0.87</v>
      </c>
      <c r="I24" s="266">
        <v>0.81</v>
      </c>
      <c r="J24" s="101">
        <v>0.94</v>
      </c>
      <c r="K24" s="266">
        <v>0.73</v>
      </c>
      <c r="L24" s="266">
        <v>0.68</v>
      </c>
      <c r="M24" s="101">
        <v>0.78</v>
      </c>
      <c r="N24" s="266">
        <v>1.73</v>
      </c>
      <c r="O24" s="266">
        <v>1.7</v>
      </c>
      <c r="P24" s="101">
        <v>1.77</v>
      </c>
    </row>
    <row r="25" spans="1:16">
      <c r="A25" s="101" t="s">
        <v>871</v>
      </c>
      <c r="B25" s="266">
        <v>4.63</v>
      </c>
      <c r="C25" s="266">
        <v>4.49</v>
      </c>
      <c r="D25" s="265">
        <v>4.76</v>
      </c>
      <c r="E25" s="266">
        <v>2.89</v>
      </c>
      <c r="F25" s="266">
        <v>2.8</v>
      </c>
      <c r="G25" s="101">
        <v>2.99</v>
      </c>
      <c r="H25" s="266">
        <v>1.47</v>
      </c>
      <c r="I25" s="266">
        <v>1.34</v>
      </c>
      <c r="J25" s="101">
        <v>1.61</v>
      </c>
      <c r="K25" s="266">
        <v>0.9</v>
      </c>
      <c r="L25" s="266">
        <v>0.82</v>
      </c>
      <c r="M25" s="101">
        <v>0.99</v>
      </c>
      <c r="N25" s="266">
        <v>3.1</v>
      </c>
      <c r="O25" s="266">
        <v>3.03</v>
      </c>
      <c r="P25" s="101">
        <v>3.16</v>
      </c>
    </row>
    <row r="26" spans="1:16">
      <c r="A26" s="101" t="s">
        <v>872</v>
      </c>
      <c r="B26" s="266">
        <v>7.46</v>
      </c>
      <c r="C26" s="266">
        <v>7.17</v>
      </c>
      <c r="D26" s="265">
        <v>7.75</v>
      </c>
      <c r="E26" s="266">
        <v>4.91</v>
      </c>
      <c r="F26" s="266">
        <v>4.6399999999999997</v>
      </c>
      <c r="G26" s="101">
        <v>5.2</v>
      </c>
      <c r="H26" s="266">
        <v>2.6</v>
      </c>
      <c r="I26" s="266">
        <v>2.19</v>
      </c>
      <c r="J26" s="101">
        <v>3.06</v>
      </c>
      <c r="K26" s="266">
        <v>1.51</v>
      </c>
      <c r="L26" s="266">
        <v>1.25</v>
      </c>
      <c r="M26" s="101">
        <v>1.81</v>
      </c>
      <c r="N26" s="266">
        <v>5.79</v>
      </c>
      <c r="O26" s="266">
        <v>5.62</v>
      </c>
      <c r="P26" s="101">
        <v>5.97</v>
      </c>
    </row>
    <row r="27" spans="1:16">
      <c r="A27" s="31" t="s">
        <v>1072</v>
      </c>
    </row>
    <row r="28" spans="1:16">
      <c r="A28" s="31" t="s">
        <v>873</v>
      </c>
    </row>
  </sheetData>
  <pageMargins left="0.7" right="0.7" top="0.75" bottom="0.75" header="0.3" footer="0.3"/>
  <drawing r:id="rId1"/>
  <tableParts count="3">
    <tablePart r:id="rId2"/>
    <tablePart r:id="rId3"/>
    <tablePart r:id="rId4"/>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1E014-78AD-4636-8CF0-926C2F364131}">
  <dimension ref="A1:P28"/>
  <sheetViews>
    <sheetView zoomScaleNormal="100" workbookViewId="0"/>
  </sheetViews>
  <sheetFormatPr defaultColWidth="9.33203125" defaultRowHeight="13.5"/>
  <cols>
    <col min="1" max="1" width="12.6640625" style="25" customWidth="1"/>
    <col min="2" max="16" width="16.5" style="25" customWidth="1"/>
    <col min="17" max="16384" width="9.33203125" style="25"/>
  </cols>
  <sheetData>
    <row r="1" spans="1:16">
      <c r="A1" s="77" t="s">
        <v>878</v>
      </c>
    </row>
    <row r="2" spans="1:16" ht="17.25">
      <c r="A2" s="49" t="s">
        <v>879</v>
      </c>
    </row>
    <row r="3" spans="1:16" ht="17.25">
      <c r="A3" s="117" t="s">
        <v>880</v>
      </c>
    </row>
    <row r="4" spans="1:16" ht="54">
      <c r="A4" s="260" t="s">
        <v>566</v>
      </c>
      <c r="B4" s="264" t="s">
        <v>1083</v>
      </c>
      <c r="C4" s="264" t="s">
        <v>1073</v>
      </c>
      <c r="D4" s="386" t="s">
        <v>1074</v>
      </c>
      <c r="E4" s="264" t="s">
        <v>1084</v>
      </c>
      <c r="F4" s="264" t="s">
        <v>1075</v>
      </c>
      <c r="G4" s="386" t="s">
        <v>1077</v>
      </c>
      <c r="H4" s="264" t="s">
        <v>1085</v>
      </c>
      <c r="I4" s="264" t="s">
        <v>1076</v>
      </c>
      <c r="J4" s="386" t="s">
        <v>1078</v>
      </c>
      <c r="K4" s="264" t="s">
        <v>1086</v>
      </c>
      <c r="L4" s="264" t="s">
        <v>1079</v>
      </c>
      <c r="M4" s="386" t="s">
        <v>1080</v>
      </c>
      <c r="N4" s="264" t="s">
        <v>1087</v>
      </c>
      <c r="O4" s="264" t="s">
        <v>1081</v>
      </c>
      <c r="P4" s="386" t="s">
        <v>1082</v>
      </c>
    </row>
    <row r="5" spans="1:16">
      <c r="A5" s="100" t="s">
        <v>869</v>
      </c>
      <c r="B5" s="387">
        <v>82.31</v>
      </c>
      <c r="C5" s="387">
        <v>82.12</v>
      </c>
      <c r="D5" s="388">
        <v>82.5</v>
      </c>
      <c r="E5" s="387">
        <v>90.84</v>
      </c>
      <c r="F5" s="387">
        <v>90.76</v>
      </c>
      <c r="G5" s="175">
        <v>90.92</v>
      </c>
      <c r="H5" s="387">
        <v>94.63</v>
      </c>
      <c r="I5" s="387">
        <v>94.53</v>
      </c>
      <c r="J5" s="175">
        <v>94.74</v>
      </c>
      <c r="K5" s="387">
        <v>95.25</v>
      </c>
      <c r="L5" s="387">
        <v>95.16</v>
      </c>
      <c r="M5" s="175">
        <v>95.34</v>
      </c>
      <c r="N5" s="387">
        <v>90.99</v>
      </c>
      <c r="O5" s="387">
        <v>90.94</v>
      </c>
      <c r="P5" s="175">
        <v>91.05</v>
      </c>
    </row>
    <row r="6" spans="1:16">
      <c r="A6" s="100" t="s">
        <v>870</v>
      </c>
      <c r="B6" s="387">
        <v>73.61</v>
      </c>
      <c r="C6" s="387">
        <v>73.42</v>
      </c>
      <c r="D6" s="388">
        <v>73.8</v>
      </c>
      <c r="E6" s="387">
        <v>82.44</v>
      </c>
      <c r="F6" s="387">
        <v>82.32</v>
      </c>
      <c r="G6" s="175">
        <v>82.55</v>
      </c>
      <c r="H6" s="387">
        <v>89.71</v>
      </c>
      <c r="I6" s="387">
        <v>89.55</v>
      </c>
      <c r="J6" s="175">
        <v>89.87</v>
      </c>
      <c r="K6" s="387">
        <v>92.72</v>
      </c>
      <c r="L6" s="387">
        <v>92.6</v>
      </c>
      <c r="M6" s="175">
        <v>92.84</v>
      </c>
      <c r="N6" s="387">
        <v>83.3</v>
      </c>
      <c r="O6" s="387">
        <v>83.22</v>
      </c>
      <c r="P6" s="175">
        <v>83.37</v>
      </c>
    </row>
    <row r="7" spans="1:16">
      <c r="A7" s="100" t="s">
        <v>871</v>
      </c>
      <c r="B7" s="387">
        <v>58.71</v>
      </c>
      <c r="C7" s="387">
        <v>58.47</v>
      </c>
      <c r="D7" s="388">
        <v>58.94</v>
      </c>
      <c r="E7" s="387">
        <v>69.14</v>
      </c>
      <c r="F7" s="387">
        <v>68.94</v>
      </c>
      <c r="G7" s="175">
        <v>69.34</v>
      </c>
      <c r="H7" s="387">
        <v>78.290000000000006</v>
      </c>
      <c r="I7" s="387">
        <v>77.94</v>
      </c>
      <c r="J7" s="175">
        <v>78.63</v>
      </c>
      <c r="K7" s="387">
        <v>85.07</v>
      </c>
      <c r="L7" s="387">
        <v>84.82</v>
      </c>
      <c r="M7" s="175">
        <v>85.3</v>
      </c>
      <c r="N7" s="387">
        <v>69.03</v>
      </c>
      <c r="O7" s="387">
        <v>68.900000000000006</v>
      </c>
      <c r="P7" s="175">
        <v>69.150000000000006</v>
      </c>
    </row>
    <row r="8" spans="1:16">
      <c r="A8" s="100" t="s">
        <v>872</v>
      </c>
      <c r="B8" s="387">
        <v>43.83</v>
      </c>
      <c r="C8" s="387">
        <v>43.36</v>
      </c>
      <c r="D8" s="388">
        <v>44.29</v>
      </c>
      <c r="E8" s="387">
        <v>54.62</v>
      </c>
      <c r="F8" s="387">
        <v>54.09</v>
      </c>
      <c r="G8" s="175">
        <v>55.15</v>
      </c>
      <c r="H8" s="387">
        <v>64.72</v>
      </c>
      <c r="I8" s="387">
        <v>63.65</v>
      </c>
      <c r="J8" s="175">
        <v>65.78</v>
      </c>
      <c r="K8" s="387">
        <v>72.63</v>
      </c>
      <c r="L8" s="387">
        <v>71.83</v>
      </c>
      <c r="M8" s="175">
        <v>73.41</v>
      </c>
      <c r="N8" s="387">
        <v>52.47</v>
      </c>
      <c r="O8" s="387">
        <v>52.17</v>
      </c>
      <c r="P8" s="175">
        <v>52.78</v>
      </c>
    </row>
    <row r="9" spans="1:16">
      <c r="A9" s="31" t="s">
        <v>468</v>
      </c>
    </row>
    <row r="10" spans="1:16">
      <c r="A10" s="31" t="s">
        <v>873</v>
      </c>
    </row>
    <row r="11" spans="1:16" ht="17.25">
      <c r="A11" s="49" t="s">
        <v>881</v>
      </c>
    </row>
    <row r="12" spans="1:16" ht="17.25">
      <c r="A12" s="117" t="s">
        <v>882</v>
      </c>
    </row>
    <row r="13" spans="1:16" ht="54">
      <c r="A13" s="260" t="s">
        <v>566</v>
      </c>
      <c r="B13" s="264" t="s">
        <v>1083</v>
      </c>
      <c r="C13" s="264" t="s">
        <v>1073</v>
      </c>
      <c r="D13" s="386" t="s">
        <v>1074</v>
      </c>
      <c r="E13" s="264" t="s">
        <v>1084</v>
      </c>
      <c r="F13" s="264" t="s">
        <v>1075</v>
      </c>
      <c r="G13" s="386" t="s">
        <v>1077</v>
      </c>
      <c r="H13" s="264" t="s">
        <v>1085</v>
      </c>
      <c r="I13" s="264" t="s">
        <v>1076</v>
      </c>
      <c r="J13" s="386" t="s">
        <v>1078</v>
      </c>
      <c r="K13" s="264" t="s">
        <v>1086</v>
      </c>
      <c r="L13" s="264" t="s">
        <v>1079</v>
      </c>
      <c r="M13" s="386" t="s">
        <v>1080</v>
      </c>
      <c r="N13" s="264" t="s">
        <v>1087</v>
      </c>
      <c r="O13" s="264" t="s">
        <v>1081</v>
      </c>
      <c r="P13" s="386" t="s">
        <v>1082</v>
      </c>
    </row>
    <row r="14" spans="1:16">
      <c r="A14" s="100" t="s">
        <v>869</v>
      </c>
      <c r="B14" s="387">
        <v>84.69</v>
      </c>
      <c r="C14" s="387">
        <v>84.45</v>
      </c>
      <c r="D14" s="388">
        <v>84.92</v>
      </c>
      <c r="E14" s="387">
        <v>91.02</v>
      </c>
      <c r="F14" s="387">
        <v>90.91</v>
      </c>
      <c r="G14" s="175">
        <v>91.13</v>
      </c>
      <c r="H14" s="387">
        <v>94.3</v>
      </c>
      <c r="I14" s="387">
        <v>94.14</v>
      </c>
      <c r="J14" s="175">
        <v>94.46</v>
      </c>
      <c r="K14" s="387">
        <v>94.73</v>
      </c>
      <c r="L14" s="387">
        <v>94.59</v>
      </c>
      <c r="M14" s="175">
        <v>94.87</v>
      </c>
      <c r="N14" s="387">
        <v>90.98</v>
      </c>
      <c r="O14" s="387">
        <v>90.9</v>
      </c>
      <c r="P14" s="175">
        <v>91.05</v>
      </c>
    </row>
    <row r="15" spans="1:16">
      <c r="A15" s="100" t="s">
        <v>870</v>
      </c>
      <c r="B15" s="387">
        <v>75.319999999999993</v>
      </c>
      <c r="C15" s="387">
        <v>75.069999999999993</v>
      </c>
      <c r="D15" s="388">
        <v>75.569999999999993</v>
      </c>
      <c r="E15" s="387">
        <v>82.86</v>
      </c>
      <c r="F15" s="387">
        <v>82.69</v>
      </c>
      <c r="G15" s="175">
        <v>83.02</v>
      </c>
      <c r="H15" s="387">
        <v>89.35</v>
      </c>
      <c r="I15" s="387">
        <v>89.11</v>
      </c>
      <c r="J15" s="175">
        <v>89.6</v>
      </c>
      <c r="K15" s="387">
        <v>92.47</v>
      </c>
      <c r="L15" s="387">
        <v>92.29</v>
      </c>
      <c r="M15" s="175">
        <v>92.65</v>
      </c>
      <c r="N15" s="387">
        <v>83.42</v>
      </c>
      <c r="O15" s="387">
        <v>83.31</v>
      </c>
      <c r="P15" s="175">
        <v>83.53</v>
      </c>
    </row>
    <row r="16" spans="1:16">
      <c r="A16" s="100" t="s">
        <v>871</v>
      </c>
      <c r="B16" s="387">
        <v>58.45</v>
      </c>
      <c r="C16" s="387">
        <v>58.1</v>
      </c>
      <c r="D16" s="388">
        <v>58.8</v>
      </c>
      <c r="E16" s="387">
        <v>70.11</v>
      </c>
      <c r="F16" s="387">
        <v>69.81</v>
      </c>
      <c r="G16" s="175">
        <v>70.400000000000006</v>
      </c>
      <c r="H16" s="387">
        <v>76.790000000000006</v>
      </c>
      <c r="I16" s="387">
        <v>76.23</v>
      </c>
      <c r="J16" s="175">
        <v>77.34</v>
      </c>
      <c r="K16" s="387">
        <v>84.79</v>
      </c>
      <c r="L16" s="387">
        <v>84.42</v>
      </c>
      <c r="M16" s="175">
        <v>85.14</v>
      </c>
      <c r="N16" s="387">
        <v>69.14</v>
      </c>
      <c r="O16" s="387">
        <v>68.95</v>
      </c>
      <c r="P16" s="175">
        <v>69.33</v>
      </c>
    </row>
    <row r="17" spans="1:16">
      <c r="A17" s="100" t="s">
        <v>872</v>
      </c>
      <c r="B17" s="387">
        <v>44.75</v>
      </c>
      <c r="C17" s="387">
        <v>43.88</v>
      </c>
      <c r="D17" s="388">
        <v>45.6</v>
      </c>
      <c r="E17" s="387">
        <v>58.03</v>
      </c>
      <c r="F17" s="387">
        <v>57.1</v>
      </c>
      <c r="G17" s="175">
        <v>58.95</v>
      </c>
      <c r="H17" s="387">
        <v>63.87</v>
      </c>
      <c r="I17" s="387">
        <v>62.01</v>
      </c>
      <c r="J17" s="175">
        <v>65.67</v>
      </c>
      <c r="K17" s="387">
        <v>73.42</v>
      </c>
      <c r="L17" s="387">
        <v>72.150000000000006</v>
      </c>
      <c r="M17" s="175">
        <v>74.650000000000006</v>
      </c>
      <c r="N17" s="387">
        <v>55.1</v>
      </c>
      <c r="O17" s="387">
        <v>54.55</v>
      </c>
      <c r="P17" s="175">
        <v>55.64</v>
      </c>
    </row>
    <row r="18" spans="1:16">
      <c r="A18" s="31" t="s">
        <v>468</v>
      </c>
    </row>
    <row r="19" spans="1:16">
      <c r="A19" s="31" t="s">
        <v>873</v>
      </c>
    </row>
    <row r="20" spans="1:16" ht="17.25">
      <c r="A20" s="49" t="s">
        <v>883</v>
      </c>
    </row>
    <row r="21" spans="1:16" ht="17.25">
      <c r="A21" s="117" t="s">
        <v>884</v>
      </c>
    </row>
    <row r="22" spans="1:16" ht="54">
      <c r="A22" s="260" t="s">
        <v>566</v>
      </c>
      <c r="B22" s="264" t="s">
        <v>1083</v>
      </c>
      <c r="C22" s="264" t="s">
        <v>1073</v>
      </c>
      <c r="D22" s="386" t="s">
        <v>1074</v>
      </c>
      <c r="E22" s="264" t="s">
        <v>1084</v>
      </c>
      <c r="F22" s="264" t="s">
        <v>1075</v>
      </c>
      <c r="G22" s="386" t="s">
        <v>1077</v>
      </c>
      <c r="H22" s="264" t="s">
        <v>1085</v>
      </c>
      <c r="I22" s="264" t="s">
        <v>1076</v>
      </c>
      <c r="J22" s="386" t="s">
        <v>1078</v>
      </c>
      <c r="K22" s="264" t="s">
        <v>1086</v>
      </c>
      <c r="L22" s="264" t="s">
        <v>1079</v>
      </c>
      <c r="M22" s="386" t="s">
        <v>1080</v>
      </c>
      <c r="N22" s="264" t="s">
        <v>1087</v>
      </c>
      <c r="O22" s="264" t="s">
        <v>1081</v>
      </c>
      <c r="P22" s="386" t="s">
        <v>1082</v>
      </c>
    </row>
    <row r="23" spans="1:16">
      <c r="A23" s="100" t="s">
        <v>869</v>
      </c>
      <c r="B23" s="387">
        <v>79.069999999999993</v>
      </c>
      <c r="C23" s="387">
        <v>78.75</v>
      </c>
      <c r="D23" s="388">
        <v>79.38</v>
      </c>
      <c r="E23" s="387">
        <v>90.67</v>
      </c>
      <c r="F23" s="387">
        <v>90.55</v>
      </c>
      <c r="G23" s="175">
        <v>90.78</v>
      </c>
      <c r="H23" s="387">
        <v>94.92</v>
      </c>
      <c r="I23" s="387">
        <v>94.78</v>
      </c>
      <c r="J23" s="175">
        <v>95.06</v>
      </c>
      <c r="K23" s="387">
        <v>95.64</v>
      </c>
      <c r="L23" s="387">
        <v>95.52</v>
      </c>
      <c r="M23" s="175">
        <v>95.75</v>
      </c>
      <c r="N23" s="387">
        <v>91.01</v>
      </c>
      <c r="O23" s="387">
        <v>90.94</v>
      </c>
      <c r="P23" s="175">
        <v>91.09</v>
      </c>
    </row>
    <row r="24" spans="1:16">
      <c r="A24" s="100" t="s">
        <v>870</v>
      </c>
      <c r="B24" s="387">
        <v>71.58</v>
      </c>
      <c r="C24" s="387">
        <v>71.3</v>
      </c>
      <c r="D24" s="388">
        <v>71.86</v>
      </c>
      <c r="E24" s="387">
        <v>82.08</v>
      </c>
      <c r="F24" s="387">
        <v>81.92</v>
      </c>
      <c r="G24" s="175">
        <v>82.24</v>
      </c>
      <c r="H24" s="387">
        <v>89.99</v>
      </c>
      <c r="I24" s="387">
        <v>89.78</v>
      </c>
      <c r="J24" s="175">
        <v>90.2</v>
      </c>
      <c r="K24" s="387">
        <v>92.93</v>
      </c>
      <c r="L24" s="387">
        <v>92.77</v>
      </c>
      <c r="M24" s="175">
        <v>93.09</v>
      </c>
      <c r="N24" s="387">
        <v>83.19</v>
      </c>
      <c r="O24" s="387">
        <v>83.08</v>
      </c>
      <c r="P24" s="175">
        <v>83.29</v>
      </c>
    </row>
    <row r="25" spans="1:16">
      <c r="A25" s="100" t="s">
        <v>871</v>
      </c>
      <c r="B25" s="387">
        <v>58.92</v>
      </c>
      <c r="C25" s="387">
        <v>58.6</v>
      </c>
      <c r="D25" s="388">
        <v>59.24</v>
      </c>
      <c r="E25" s="387">
        <v>68.39</v>
      </c>
      <c r="F25" s="387">
        <v>68.12</v>
      </c>
      <c r="G25" s="175">
        <v>68.650000000000006</v>
      </c>
      <c r="H25" s="387">
        <v>79.349999999999994</v>
      </c>
      <c r="I25" s="387">
        <v>78.900000000000006</v>
      </c>
      <c r="J25" s="175">
        <v>79.790000000000006</v>
      </c>
      <c r="K25" s="387">
        <v>85.3</v>
      </c>
      <c r="L25" s="387">
        <v>84.98</v>
      </c>
      <c r="M25" s="175">
        <v>85.62</v>
      </c>
      <c r="N25" s="387">
        <v>68.930000000000007</v>
      </c>
      <c r="O25" s="387">
        <v>68.77</v>
      </c>
      <c r="P25" s="175">
        <v>69.099999999999994</v>
      </c>
    </row>
    <row r="26" spans="1:16">
      <c r="A26" s="100" t="s">
        <v>872</v>
      </c>
      <c r="B26" s="387">
        <v>43.45</v>
      </c>
      <c r="C26" s="387">
        <v>42.9</v>
      </c>
      <c r="D26" s="388">
        <v>44</v>
      </c>
      <c r="E26" s="387">
        <v>52.97</v>
      </c>
      <c r="F26" s="387">
        <v>52.31</v>
      </c>
      <c r="G26" s="175">
        <v>53.61</v>
      </c>
      <c r="H26" s="387">
        <v>65.17</v>
      </c>
      <c r="I26" s="387">
        <v>63.84</v>
      </c>
      <c r="J26" s="175">
        <v>66.459999999999994</v>
      </c>
      <c r="K26" s="387">
        <v>72.12</v>
      </c>
      <c r="L26" s="387">
        <v>71.09</v>
      </c>
      <c r="M26" s="175">
        <v>73.13</v>
      </c>
      <c r="N26" s="387">
        <v>51.23</v>
      </c>
      <c r="O26" s="387">
        <v>50.86</v>
      </c>
      <c r="P26" s="175">
        <v>51.61</v>
      </c>
    </row>
    <row r="27" spans="1:16">
      <c r="A27" s="31" t="s">
        <v>468</v>
      </c>
    </row>
    <row r="28" spans="1:16">
      <c r="A28" s="31" t="s">
        <v>873</v>
      </c>
    </row>
  </sheetData>
  <pageMargins left="0.7" right="0.7" top="0.75" bottom="0.75" header="0.3" footer="0.3"/>
  <drawing r:id="rId1"/>
  <tableParts count="3">
    <tablePart r:id="rId2"/>
    <tablePart r:id="rId3"/>
    <tablePart r:id="rId4"/>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CAC3C-A0DD-4802-8CF9-2003F46E3474}">
  <dimension ref="A1:T863"/>
  <sheetViews>
    <sheetView zoomScaleNormal="100" workbookViewId="0"/>
  </sheetViews>
  <sheetFormatPr defaultColWidth="9.33203125" defaultRowHeight="13.5"/>
  <cols>
    <col min="1" max="1" width="6.83203125" style="25" customWidth="1"/>
    <col min="2" max="2" width="9.33203125" style="25"/>
    <col min="3" max="3" width="15.83203125" style="25" customWidth="1"/>
    <col min="4" max="4" width="29.1640625" style="25" bestFit="1" customWidth="1"/>
    <col min="5" max="5" width="10.5" style="25" customWidth="1"/>
    <col min="6" max="10" width="13.33203125" style="25" bestFit="1" customWidth="1"/>
    <col min="11" max="15" width="10.6640625" style="25" bestFit="1" customWidth="1"/>
    <col min="16" max="20" width="11" style="25" bestFit="1" customWidth="1"/>
    <col min="21" max="16384" width="9.33203125" style="25"/>
  </cols>
  <sheetData>
    <row r="1" spans="1:20">
      <c r="A1" s="77" t="s">
        <v>885</v>
      </c>
    </row>
    <row r="2" spans="1:20" ht="17.25">
      <c r="A2" s="49" t="s">
        <v>894</v>
      </c>
    </row>
    <row r="3" spans="1:20" ht="17.25">
      <c r="A3" s="117" t="s">
        <v>895</v>
      </c>
    </row>
    <row r="4" spans="1:20" ht="75.75" customHeight="1">
      <c r="A4" s="254" t="s">
        <v>244</v>
      </c>
      <c r="B4" s="319" t="s">
        <v>263</v>
      </c>
      <c r="C4" s="319" t="s">
        <v>886</v>
      </c>
      <c r="D4" s="319" t="s">
        <v>289</v>
      </c>
      <c r="E4" s="320" t="s">
        <v>235</v>
      </c>
      <c r="F4" s="259" t="s">
        <v>848</v>
      </c>
      <c r="G4" s="288" t="s">
        <v>851</v>
      </c>
      <c r="H4" s="288" t="s">
        <v>852</v>
      </c>
      <c r="I4" s="288" t="s">
        <v>896</v>
      </c>
      <c r="J4" s="257" t="s">
        <v>897</v>
      </c>
      <c r="K4" s="256" t="s">
        <v>849</v>
      </c>
      <c r="L4" s="288" t="s">
        <v>855</v>
      </c>
      <c r="M4" s="288" t="s">
        <v>856</v>
      </c>
      <c r="N4" s="288" t="s">
        <v>857</v>
      </c>
      <c r="O4" s="257" t="s">
        <v>858</v>
      </c>
      <c r="P4" s="256" t="s">
        <v>850</v>
      </c>
      <c r="Q4" s="288" t="s">
        <v>859</v>
      </c>
      <c r="R4" s="288" t="s">
        <v>860</v>
      </c>
      <c r="S4" s="288" t="s">
        <v>861</v>
      </c>
      <c r="T4" s="257" t="s">
        <v>862</v>
      </c>
    </row>
    <row r="5" spans="1:20">
      <c r="A5" s="100">
        <v>2015</v>
      </c>
      <c r="B5" s="252" t="s">
        <v>267</v>
      </c>
      <c r="C5" s="252" t="s">
        <v>887</v>
      </c>
      <c r="D5" s="252" t="s">
        <v>464</v>
      </c>
      <c r="E5" s="252" t="s">
        <v>888</v>
      </c>
      <c r="F5" s="99">
        <v>31</v>
      </c>
      <c r="G5" s="100">
        <v>27</v>
      </c>
      <c r="H5" s="100">
        <v>29</v>
      </c>
      <c r="I5" s="100">
        <v>32</v>
      </c>
      <c r="J5" s="101">
        <v>32</v>
      </c>
      <c r="K5" s="99">
        <v>29</v>
      </c>
      <c r="L5" s="100">
        <v>17</v>
      </c>
      <c r="M5" s="100">
        <v>23</v>
      </c>
      <c r="N5" s="100">
        <v>31</v>
      </c>
      <c r="O5" s="101">
        <v>32</v>
      </c>
      <c r="P5" s="99">
        <v>1</v>
      </c>
      <c r="Q5" s="100">
        <v>0</v>
      </c>
      <c r="R5" s="100">
        <v>0</v>
      </c>
      <c r="S5" s="100">
        <v>6</v>
      </c>
      <c r="T5" s="101">
        <v>11</v>
      </c>
    </row>
    <row r="6" spans="1:20">
      <c r="A6" s="100">
        <v>2015</v>
      </c>
      <c r="B6" s="252" t="s">
        <v>267</v>
      </c>
      <c r="C6" s="252" t="s">
        <v>887</v>
      </c>
      <c r="D6" s="252" t="s">
        <v>464</v>
      </c>
      <c r="E6" s="252" t="s">
        <v>554</v>
      </c>
      <c r="F6" s="99">
        <v>31</v>
      </c>
      <c r="G6" s="100">
        <v>27</v>
      </c>
      <c r="H6" s="100">
        <v>29</v>
      </c>
      <c r="I6" s="100">
        <v>32</v>
      </c>
      <c r="J6" s="101">
        <v>32</v>
      </c>
      <c r="K6" s="99">
        <v>30</v>
      </c>
      <c r="L6" s="100">
        <v>15</v>
      </c>
      <c r="M6" s="100">
        <v>22</v>
      </c>
      <c r="N6" s="100">
        <v>31</v>
      </c>
      <c r="O6" s="101">
        <v>32</v>
      </c>
      <c r="P6" s="99">
        <v>1</v>
      </c>
      <c r="Q6" s="100">
        <v>0</v>
      </c>
      <c r="R6" s="100">
        <v>0</v>
      </c>
      <c r="S6" s="100">
        <v>6</v>
      </c>
      <c r="T6" s="101">
        <v>11</v>
      </c>
    </row>
    <row r="7" spans="1:20">
      <c r="A7" s="100">
        <v>2015</v>
      </c>
      <c r="B7" s="252" t="s">
        <v>267</v>
      </c>
      <c r="C7" s="252" t="s">
        <v>887</v>
      </c>
      <c r="D7" s="252" t="s">
        <v>464</v>
      </c>
      <c r="E7" s="252" t="s">
        <v>555</v>
      </c>
      <c r="F7" s="99">
        <v>31</v>
      </c>
      <c r="G7" s="100">
        <v>26</v>
      </c>
      <c r="H7" s="100">
        <v>28</v>
      </c>
      <c r="I7" s="100">
        <v>32</v>
      </c>
      <c r="J7" s="101">
        <v>32</v>
      </c>
      <c r="K7" s="99">
        <v>29</v>
      </c>
      <c r="L7" s="100">
        <v>14</v>
      </c>
      <c r="M7" s="100">
        <v>21</v>
      </c>
      <c r="N7" s="100">
        <v>31</v>
      </c>
      <c r="O7" s="101">
        <v>32</v>
      </c>
      <c r="P7" s="99">
        <v>1</v>
      </c>
      <c r="Q7" s="100">
        <v>0</v>
      </c>
      <c r="R7" s="100">
        <v>0</v>
      </c>
      <c r="S7" s="100">
        <v>6</v>
      </c>
      <c r="T7" s="101">
        <v>12</v>
      </c>
    </row>
    <row r="8" spans="1:20">
      <c r="A8" s="100">
        <v>2015</v>
      </c>
      <c r="B8" s="252" t="s">
        <v>267</v>
      </c>
      <c r="C8" s="252" t="s">
        <v>887</v>
      </c>
      <c r="D8" s="252" t="s">
        <v>464</v>
      </c>
      <c r="E8" s="252" t="s">
        <v>556</v>
      </c>
      <c r="F8" s="99">
        <v>30</v>
      </c>
      <c r="G8" s="100">
        <v>23</v>
      </c>
      <c r="H8" s="100">
        <v>28</v>
      </c>
      <c r="I8" s="100">
        <v>32</v>
      </c>
      <c r="J8" s="101">
        <v>32</v>
      </c>
      <c r="K8" s="99">
        <v>28</v>
      </c>
      <c r="L8" s="100">
        <v>10</v>
      </c>
      <c r="M8" s="100">
        <v>18</v>
      </c>
      <c r="N8" s="100">
        <v>31</v>
      </c>
      <c r="O8" s="101">
        <v>32</v>
      </c>
      <c r="P8" s="99">
        <v>1</v>
      </c>
      <c r="Q8" s="100">
        <v>0</v>
      </c>
      <c r="R8" s="100">
        <v>0</v>
      </c>
      <c r="S8" s="100">
        <v>8</v>
      </c>
      <c r="T8" s="101">
        <v>13</v>
      </c>
    </row>
    <row r="9" spans="1:20">
      <c r="A9" s="100">
        <v>2015</v>
      </c>
      <c r="B9" s="252" t="s">
        <v>267</v>
      </c>
      <c r="C9" s="252" t="s">
        <v>887</v>
      </c>
      <c r="D9" s="252" t="s">
        <v>464</v>
      </c>
      <c r="E9" s="252" t="s">
        <v>557</v>
      </c>
      <c r="F9" s="99">
        <v>30</v>
      </c>
      <c r="G9" s="100">
        <v>20</v>
      </c>
      <c r="H9" s="100">
        <v>26</v>
      </c>
      <c r="I9" s="100">
        <v>32</v>
      </c>
      <c r="J9" s="101">
        <v>32</v>
      </c>
      <c r="K9" s="99">
        <v>27</v>
      </c>
      <c r="L9" s="100">
        <v>7</v>
      </c>
      <c r="M9" s="100">
        <v>16</v>
      </c>
      <c r="N9" s="100">
        <v>31</v>
      </c>
      <c r="O9" s="101">
        <v>32</v>
      </c>
      <c r="P9" s="99">
        <v>2</v>
      </c>
      <c r="Q9" s="100">
        <v>0</v>
      </c>
      <c r="R9" s="100">
        <v>0</v>
      </c>
      <c r="S9" s="100">
        <v>8</v>
      </c>
      <c r="T9" s="101">
        <v>13</v>
      </c>
    </row>
    <row r="10" spans="1:20">
      <c r="A10" s="100">
        <v>2015</v>
      </c>
      <c r="B10" s="252" t="s">
        <v>267</v>
      </c>
      <c r="C10" s="252" t="s">
        <v>887</v>
      </c>
      <c r="D10" s="252" t="s">
        <v>464</v>
      </c>
      <c r="E10" s="252" t="s">
        <v>558</v>
      </c>
      <c r="F10" s="99">
        <v>29</v>
      </c>
      <c r="G10" s="100">
        <v>17</v>
      </c>
      <c r="H10" s="100">
        <v>25</v>
      </c>
      <c r="I10" s="100">
        <v>32</v>
      </c>
      <c r="J10" s="101">
        <v>32</v>
      </c>
      <c r="K10" s="99">
        <v>23</v>
      </c>
      <c r="L10" s="100">
        <v>5</v>
      </c>
      <c r="M10" s="100">
        <v>12</v>
      </c>
      <c r="N10" s="100">
        <v>31</v>
      </c>
      <c r="O10" s="101">
        <v>32</v>
      </c>
      <c r="P10" s="99">
        <v>2</v>
      </c>
      <c r="Q10" s="100">
        <v>0</v>
      </c>
      <c r="R10" s="100">
        <v>0</v>
      </c>
      <c r="S10" s="100">
        <v>11</v>
      </c>
      <c r="T10" s="101">
        <v>16</v>
      </c>
    </row>
    <row r="11" spans="1:20">
      <c r="A11" s="100">
        <v>2015</v>
      </c>
      <c r="B11" s="252" t="s">
        <v>267</v>
      </c>
      <c r="C11" s="252" t="s">
        <v>887</v>
      </c>
      <c r="D11" s="252" t="s">
        <v>464</v>
      </c>
      <c r="E11" s="252" t="s">
        <v>559</v>
      </c>
      <c r="F11" s="99">
        <v>28</v>
      </c>
      <c r="G11" s="100">
        <v>11</v>
      </c>
      <c r="H11" s="100">
        <v>24</v>
      </c>
      <c r="I11" s="100">
        <v>31</v>
      </c>
      <c r="J11" s="101">
        <v>32</v>
      </c>
      <c r="K11" s="99">
        <v>19</v>
      </c>
      <c r="L11" s="100">
        <v>1</v>
      </c>
      <c r="M11" s="100">
        <v>9</v>
      </c>
      <c r="N11" s="100">
        <v>30</v>
      </c>
      <c r="O11" s="101">
        <v>32</v>
      </c>
      <c r="P11" s="99">
        <v>3</v>
      </c>
      <c r="Q11" s="100">
        <v>0</v>
      </c>
      <c r="R11" s="100">
        <v>0</v>
      </c>
      <c r="S11" s="100">
        <v>12</v>
      </c>
      <c r="T11" s="101">
        <v>17</v>
      </c>
    </row>
    <row r="12" spans="1:20">
      <c r="A12" s="100">
        <v>2015</v>
      </c>
      <c r="B12" s="252" t="s">
        <v>267</v>
      </c>
      <c r="C12" s="252" t="s">
        <v>887</v>
      </c>
      <c r="D12" s="252" t="s">
        <v>464</v>
      </c>
      <c r="E12" s="252" t="s">
        <v>560</v>
      </c>
      <c r="F12" s="99">
        <v>26</v>
      </c>
      <c r="G12" s="100">
        <v>6</v>
      </c>
      <c r="H12" s="100">
        <v>19</v>
      </c>
      <c r="I12" s="100">
        <v>30</v>
      </c>
      <c r="J12" s="101">
        <v>32</v>
      </c>
      <c r="K12" s="99">
        <v>12</v>
      </c>
      <c r="L12" s="100">
        <v>0</v>
      </c>
      <c r="M12" s="100">
        <v>5</v>
      </c>
      <c r="N12" s="100">
        <v>26</v>
      </c>
      <c r="O12" s="101">
        <v>31</v>
      </c>
      <c r="P12" s="99">
        <v>8</v>
      </c>
      <c r="Q12" s="100">
        <v>0</v>
      </c>
      <c r="R12" s="100">
        <v>1</v>
      </c>
      <c r="S12" s="100">
        <v>15</v>
      </c>
      <c r="T12" s="101">
        <v>20</v>
      </c>
    </row>
    <row r="13" spans="1:20">
      <c r="A13" s="100">
        <v>2015</v>
      </c>
      <c r="B13" s="252" t="s">
        <v>267</v>
      </c>
      <c r="C13" s="252" t="s">
        <v>887</v>
      </c>
      <c r="D13" s="252" t="s">
        <v>464</v>
      </c>
      <c r="E13" s="252" t="s">
        <v>561</v>
      </c>
      <c r="F13" s="99">
        <v>24</v>
      </c>
      <c r="G13" s="100">
        <v>4</v>
      </c>
      <c r="H13" s="100">
        <v>15</v>
      </c>
      <c r="I13" s="100">
        <v>28</v>
      </c>
      <c r="J13" s="101">
        <v>31</v>
      </c>
      <c r="K13" s="99">
        <v>8</v>
      </c>
      <c r="L13" s="100">
        <v>0</v>
      </c>
      <c r="M13" s="100">
        <v>3</v>
      </c>
      <c r="N13" s="100">
        <v>19</v>
      </c>
      <c r="O13" s="101">
        <v>30</v>
      </c>
      <c r="P13" s="99">
        <v>8</v>
      </c>
      <c r="Q13" s="100">
        <v>0</v>
      </c>
      <c r="R13" s="100">
        <v>1</v>
      </c>
      <c r="S13" s="100">
        <v>16</v>
      </c>
      <c r="T13" s="101">
        <v>20</v>
      </c>
    </row>
    <row r="14" spans="1:20">
      <c r="A14" s="100">
        <v>2015</v>
      </c>
      <c r="B14" s="252" t="s">
        <v>267</v>
      </c>
      <c r="C14" s="252" t="s">
        <v>887</v>
      </c>
      <c r="D14" s="252" t="s">
        <v>464</v>
      </c>
      <c r="E14" s="252" t="s">
        <v>562</v>
      </c>
      <c r="F14" s="99">
        <v>22</v>
      </c>
      <c r="G14" s="100">
        <v>1</v>
      </c>
      <c r="H14" s="100">
        <v>11</v>
      </c>
      <c r="I14" s="100">
        <v>28</v>
      </c>
      <c r="J14" s="101">
        <v>31</v>
      </c>
      <c r="K14" s="99">
        <v>7</v>
      </c>
      <c r="L14" s="100">
        <v>0</v>
      </c>
      <c r="M14" s="100">
        <v>1</v>
      </c>
      <c r="N14" s="100">
        <v>18</v>
      </c>
      <c r="O14" s="101">
        <v>30</v>
      </c>
      <c r="P14" s="99">
        <v>6</v>
      </c>
      <c r="Q14" s="100">
        <v>0</v>
      </c>
      <c r="R14" s="100">
        <v>1</v>
      </c>
      <c r="S14" s="100">
        <v>15</v>
      </c>
      <c r="T14" s="101">
        <v>19</v>
      </c>
    </row>
    <row r="15" spans="1:20">
      <c r="A15" s="100">
        <v>2015</v>
      </c>
      <c r="B15" s="252" t="s">
        <v>267</v>
      </c>
      <c r="C15" s="252" t="s">
        <v>887</v>
      </c>
      <c r="D15" s="252" t="s">
        <v>464</v>
      </c>
      <c r="E15" s="252" t="s">
        <v>563</v>
      </c>
      <c r="F15" s="99">
        <v>18</v>
      </c>
      <c r="G15" s="100">
        <v>0</v>
      </c>
      <c r="H15" s="100">
        <v>7</v>
      </c>
      <c r="I15" s="100">
        <v>26</v>
      </c>
      <c r="J15" s="101">
        <v>31</v>
      </c>
      <c r="K15" s="99">
        <v>4</v>
      </c>
      <c r="L15" s="100">
        <v>0</v>
      </c>
      <c r="M15" s="100">
        <v>0</v>
      </c>
      <c r="N15" s="100">
        <v>12</v>
      </c>
      <c r="O15" s="101">
        <v>29</v>
      </c>
      <c r="P15" s="99">
        <v>6</v>
      </c>
      <c r="Q15" s="100">
        <v>0</v>
      </c>
      <c r="R15" s="100">
        <v>1</v>
      </c>
      <c r="S15" s="100">
        <v>14</v>
      </c>
      <c r="T15" s="101">
        <v>20</v>
      </c>
    </row>
    <row r="16" spans="1:20">
      <c r="A16" s="100">
        <v>2015</v>
      </c>
      <c r="B16" s="252" t="s">
        <v>267</v>
      </c>
      <c r="C16" s="252" t="s">
        <v>887</v>
      </c>
      <c r="D16" s="252" t="s">
        <v>464</v>
      </c>
      <c r="E16" s="252" t="s">
        <v>564</v>
      </c>
      <c r="F16" s="99">
        <v>17</v>
      </c>
      <c r="G16" s="100">
        <v>0</v>
      </c>
      <c r="H16" s="100">
        <v>6</v>
      </c>
      <c r="I16" s="100">
        <v>25</v>
      </c>
      <c r="J16" s="101">
        <v>30</v>
      </c>
      <c r="K16" s="99">
        <v>4</v>
      </c>
      <c r="L16" s="100">
        <v>0</v>
      </c>
      <c r="M16" s="100">
        <v>0</v>
      </c>
      <c r="N16" s="100">
        <v>12</v>
      </c>
      <c r="O16" s="101">
        <v>29</v>
      </c>
      <c r="P16" s="99">
        <v>5</v>
      </c>
      <c r="Q16" s="100">
        <v>0</v>
      </c>
      <c r="R16" s="100">
        <v>1</v>
      </c>
      <c r="S16" s="100">
        <v>13</v>
      </c>
      <c r="T16" s="101">
        <v>18</v>
      </c>
    </row>
    <row r="17" spans="1:20">
      <c r="A17" s="100">
        <v>2015</v>
      </c>
      <c r="B17" s="252" t="s">
        <v>267</v>
      </c>
      <c r="C17" s="252" t="s">
        <v>887</v>
      </c>
      <c r="D17" s="252" t="s">
        <v>464</v>
      </c>
      <c r="E17" s="252" t="s">
        <v>889</v>
      </c>
      <c r="F17" s="99">
        <v>15</v>
      </c>
      <c r="G17" s="100">
        <v>0</v>
      </c>
      <c r="H17" s="100">
        <v>3</v>
      </c>
      <c r="I17" s="100">
        <v>24</v>
      </c>
      <c r="J17" s="101">
        <v>31</v>
      </c>
      <c r="K17" s="99">
        <v>3</v>
      </c>
      <c r="L17" s="100">
        <v>0</v>
      </c>
      <c r="M17" s="100">
        <v>0</v>
      </c>
      <c r="N17" s="100">
        <v>11</v>
      </c>
      <c r="O17" s="101">
        <v>29</v>
      </c>
      <c r="P17" s="99">
        <v>4</v>
      </c>
      <c r="Q17" s="100">
        <v>0</v>
      </c>
      <c r="R17" s="100">
        <v>0</v>
      </c>
      <c r="S17" s="100">
        <v>12</v>
      </c>
      <c r="T17" s="101">
        <v>17</v>
      </c>
    </row>
    <row r="18" spans="1:20">
      <c r="A18" s="100">
        <v>2015</v>
      </c>
      <c r="B18" s="252" t="s">
        <v>267</v>
      </c>
      <c r="C18" s="252" t="s">
        <v>887</v>
      </c>
      <c r="D18" s="252" t="s">
        <v>465</v>
      </c>
      <c r="E18" s="252" t="s">
        <v>888</v>
      </c>
      <c r="F18" s="99">
        <v>31</v>
      </c>
      <c r="G18" s="100">
        <v>28</v>
      </c>
      <c r="H18" s="100">
        <v>29</v>
      </c>
      <c r="I18" s="100">
        <v>32</v>
      </c>
      <c r="J18" s="101">
        <v>32</v>
      </c>
      <c r="K18" s="99">
        <v>28</v>
      </c>
      <c r="L18" s="100">
        <v>18</v>
      </c>
      <c r="M18" s="100">
        <v>23</v>
      </c>
      <c r="N18" s="100">
        <v>31</v>
      </c>
      <c r="O18" s="101">
        <v>32</v>
      </c>
      <c r="P18" s="99">
        <v>2</v>
      </c>
      <c r="Q18" s="100">
        <v>0</v>
      </c>
      <c r="R18" s="100">
        <v>0</v>
      </c>
      <c r="S18" s="100">
        <v>6</v>
      </c>
      <c r="T18" s="101">
        <v>10</v>
      </c>
    </row>
    <row r="19" spans="1:20">
      <c r="A19" s="100">
        <v>2015</v>
      </c>
      <c r="B19" s="252" t="s">
        <v>267</v>
      </c>
      <c r="C19" s="252" t="s">
        <v>887</v>
      </c>
      <c r="D19" s="252" t="s">
        <v>465</v>
      </c>
      <c r="E19" s="252" t="s">
        <v>554</v>
      </c>
      <c r="F19" s="99">
        <v>31</v>
      </c>
      <c r="G19" s="100">
        <v>28</v>
      </c>
      <c r="H19" s="100">
        <v>29</v>
      </c>
      <c r="I19" s="100">
        <v>32</v>
      </c>
      <c r="J19" s="101">
        <v>32</v>
      </c>
      <c r="K19" s="99">
        <v>29</v>
      </c>
      <c r="L19" s="100">
        <v>17</v>
      </c>
      <c r="M19" s="100">
        <v>22</v>
      </c>
      <c r="N19" s="100">
        <v>31</v>
      </c>
      <c r="O19" s="101">
        <v>32</v>
      </c>
      <c r="P19" s="99">
        <v>1</v>
      </c>
      <c r="Q19" s="100">
        <v>0</v>
      </c>
      <c r="R19" s="100">
        <v>0</v>
      </c>
      <c r="S19" s="100">
        <v>6</v>
      </c>
      <c r="T19" s="101">
        <v>11</v>
      </c>
    </row>
    <row r="20" spans="1:20">
      <c r="A20" s="100">
        <v>2015</v>
      </c>
      <c r="B20" s="252" t="s">
        <v>267</v>
      </c>
      <c r="C20" s="252" t="s">
        <v>887</v>
      </c>
      <c r="D20" s="252" t="s">
        <v>465</v>
      </c>
      <c r="E20" s="252" t="s">
        <v>555</v>
      </c>
      <c r="F20" s="99">
        <v>31</v>
      </c>
      <c r="G20" s="100">
        <v>27</v>
      </c>
      <c r="H20" s="100">
        <v>28</v>
      </c>
      <c r="I20" s="100">
        <v>32</v>
      </c>
      <c r="J20" s="101">
        <v>32</v>
      </c>
      <c r="K20" s="99">
        <v>29</v>
      </c>
      <c r="L20" s="100">
        <v>15</v>
      </c>
      <c r="M20" s="100">
        <v>21</v>
      </c>
      <c r="N20" s="100">
        <v>31</v>
      </c>
      <c r="O20" s="101">
        <v>32</v>
      </c>
      <c r="P20" s="99">
        <v>2</v>
      </c>
      <c r="Q20" s="100">
        <v>0</v>
      </c>
      <c r="R20" s="100">
        <v>0</v>
      </c>
      <c r="S20" s="100">
        <v>8</v>
      </c>
      <c r="T20" s="101">
        <v>12</v>
      </c>
    </row>
    <row r="21" spans="1:20">
      <c r="A21" s="100">
        <v>2015</v>
      </c>
      <c r="B21" s="252" t="s">
        <v>267</v>
      </c>
      <c r="C21" s="252" t="s">
        <v>887</v>
      </c>
      <c r="D21" s="252" t="s">
        <v>465</v>
      </c>
      <c r="E21" s="252" t="s">
        <v>556</v>
      </c>
      <c r="F21" s="99">
        <v>31</v>
      </c>
      <c r="G21" s="100">
        <v>25</v>
      </c>
      <c r="H21" s="100">
        <v>28</v>
      </c>
      <c r="I21" s="100">
        <v>32</v>
      </c>
      <c r="J21" s="101">
        <v>32</v>
      </c>
      <c r="K21" s="99">
        <v>27</v>
      </c>
      <c r="L21" s="100">
        <v>12</v>
      </c>
      <c r="M21" s="100">
        <v>19</v>
      </c>
      <c r="N21" s="100">
        <v>31</v>
      </c>
      <c r="O21" s="101">
        <v>32</v>
      </c>
      <c r="P21" s="99">
        <v>2</v>
      </c>
      <c r="Q21" s="100">
        <v>0</v>
      </c>
      <c r="R21" s="100">
        <v>0</v>
      </c>
      <c r="S21" s="100">
        <v>9</v>
      </c>
      <c r="T21" s="101">
        <v>13</v>
      </c>
    </row>
    <row r="22" spans="1:20">
      <c r="A22" s="100">
        <v>2015</v>
      </c>
      <c r="B22" s="252" t="s">
        <v>267</v>
      </c>
      <c r="C22" s="252" t="s">
        <v>887</v>
      </c>
      <c r="D22" s="252" t="s">
        <v>465</v>
      </c>
      <c r="E22" s="252" t="s">
        <v>557</v>
      </c>
      <c r="F22" s="99">
        <v>30</v>
      </c>
      <c r="G22" s="100">
        <v>24</v>
      </c>
      <c r="H22" s="100">
        <v>28</v>
      </c>
      <c r="I22" s="100">
        <v>32</v>
      </c>
      <c r="J22" s="101">
        <v>32</v>
      </c>
      <c r="K22" s="99">
        <v>24</v>
      </c>
      <c r="L22" s="100">
        <v>10</v>
      </c>
      <c r="M22" s="100">
        <v>16</v>
      </c>
      <c r="N22" s="100">
        <v>31</v>
      </c>
      <c r="O22" s="101">
        <v>32</v>
      </c>
      <c r="P22" s="99">
        <v>3</v>
      </c>
      <c r="Q22" s="100">
        <v>0</v>
      </c>
      <c r="R22" s="100">
        <v>0</v>
      </c>
      <c r="S22" s="100">
        <v>10</v>
      </c>
      <c r="T22" s="101">
        <v>15</v>
      </c>
    </row>
    <row r="23" spans="1:20">
      <c r="A23" s="100">
        <v>2015</v>
      </c>
      <c r="B23" s="252" t="s">
        <v>267</v>
      </c>
      <c r="C23" s="252" t="s">
        <v>887</v>
      </c>
      <c r="D23" s="252" t="s">
        <v>465</v>
      </c>
      <c r="E23" s="252" t="s">
        <v>558</v>
      </c>
      <c r="F23" s="99">
        <v>29</v>
      </c>
      <c r="G23" s="100">
        <v>22</v>
      </c>
      <c r="H23" s="100">
        <v>27</v>
      </c>
      <c r="I23" s="100">
        <v>32</v>
      </c>
      <c r="J23" s="101">
        <v>32</v>
      </c>
      <c r="K23" s="99">
        <v>21</v>
      </c>
      <c r="L23" s="100">
        <v>7</v>
      </c>
      <c r="M23" s="100">
        <v>13</v>
      </c>
      <c r="N23" s="100">
        <v>31</v>
      </c>
      <c r="O23" s="101">
        <v>32</v>
      </c>
      <c r="P23" s="99">
        <v>5</v>
      </c>
      <c r="Q23" s="100">
        <v>0</v>
      </c>
      <c r="R23" s="100">
        <v>0</v>
      </c>
      <c r="S23" s="100">
        <v>12</v>
      </c>
      <c r="T23" s="101">
        <v>17</v>
      </c>
    </row>
    <row r="24" spans="1:20">
      <c r="A24" s="100">
        <v>2015</v>
      </c>
      <c r="B24" s="252" t="s">
        <v>267</v>
      </c>
      <c r="C24" s="252" t="s">
        <v>887</v>
      </c>
      <c r="D24" s="252" t="s">
        <v>465</v>
      </c>
      <c r="E24" s="252" t="s">
        <v>559</v>
      </c>
      <c r="F24" s="99">
        <v>28</v>
      </c>
      <c r="G24" s="100">
        <v>18</v>
      </c>
      <c r="H24" s="100">
        <v>25</v>
      </c>
      <c r="I24" s="100">
        <v>31</v>
      </c>
      <c r="J24" s="101">
        <v>32</v>
      </c>
      <c r="K24" s="99">
        <v>17</v>
      </c>
      <c r="L24" s="100">
        <v>4</v>
      </c>
      <c r="M24" s="100">
        <v>10</v>
      </c>
      <c r="N24" s="100">
        <v>30</v>
      </c>
      <c r="O24" s="101">
        <v>31</v>
      </c>
      <c r="P24" s="99">
        <v>7</v>
      </c>
      <c r="Q24" s="100">
        <v>0</v>
      </c>
      <c r="R24" s="100">
        <v>1</v>
      </c>
      <c r="S24" s="100">
        <v>14</v>
      </c>
      <c r="T24" s="101">
        <v>18</v>
      </c>
    </row>
    <row r="25" spans="1:20">
      <c r="A25" s="100">
        <v>2015</v>
      </c>
      <c r="B25" s="252" t="s">
        <v>267</v>
      </c>
      <c r="C25" s="252" t="s">
        <v>887</v>
      </c>
      <c r="D25" s="252" t="s">
        <v>465</v>
      </c>
      <c r="E25" s="252" t="s">
        <v>560</v>
      </c>
      <c r="F25" s="99">
        <v>27</v>
      </c>
      <c r="G25" s="100">
        <v>11</v>
      </c>
      <c r="H25" s="100">
        <v>23</v>
      </c>
      <c r="I25" s="100">
        <v>30</v>
      </c>
      <c r="J25" s="101">
        <v>32</v>
      </c>
      <c r="K25" s="99">
        <v>13</v>
      </c>
      <c r="L25" s="100">
        <v>1</v>
      </c>
      <c r="M25" s="100">
        <v>7</v>
      </c>
      <c r="N25" s="100">
        <v>26</v>
      </c>
      <c r="O25" s="101">
        <v>31</v>
      </c>
      <c r="P25" s="99">
        <v>9</v>
      </c>
      <c r="Q25" s="100">
        <v>0</v>
      </c>
      <c r="R25" s="100">
        <v>1</v>
      </c>
      <c r="S25" s="100">
        <v>16</v>
      </c>
      <c r="T25" s="101">
        <v>20</v>
      </c>
    </row>
    <row r="26" spans="1:20">
      <c r="A26" s="100">
        <v>2015</v>
      </c>
      <c r="B26" s="252" t="s">
        <v>267</v>
      </c>
      <c r="C26" s="252" t="s">
        <v>887</v>
      </c>
      <c r="D26" s="252" t="s">
        <v>465</v>
      </c>
      <c r="E26" s="252" t="s">
        <v>561</v>
      </c>
      <c r="F26" s="99">
        <v>26</v>
      </c>
      <c r="G26" s="100">
        <v>7</v>
      </c>
      <c r="H26" s="100">
        <v>20</v>
      </c>
      <c r="I26" s="100">
        <v>29</v>
      </c>
      <c r="J26" s="101">
        <v>31</v>
      </c>
      <c r="K26" s="99">
        <v>10</v>
      </c>
      <c r="L26" s="100">
        <v>0</v>
      </c>
      <c r="M26" s="100">
        <v>4</v>
      </c>
      <c r="N26" s="100">
        <v>20</v>
      </c>
      <c r="O26" s="101">
        <v>30</v>
      </c>
      <c r="P26" s="99">
        <v>11</v>
      </c>
      <c r="Q26" s="100">
        <v>0</v>
      </c>
      <c r="R26" s="100">
        <v>2</v>
      </c>
      <c r="S26" s="100">
        <v>17</v>
      </c>
      <c r="T26" s="101">
        <v>21</v>
      </c>
    </row>
    <row r="27" spans="1:20">
      <c r="A27" s="100">
        <v>2015</v>
      </c>
      <c r="B27" s="252" t="s">
        <v>267</v>
      </c>
      <c r="C27" s="252" t="s">
        <v>887</v>
      </c>
      <c r="D27" s="252" t="s">
        <v>465</v>
      </c>
      <c r="E27" s="252" t="s">
        <v>562</v>
      </c>
      <c r="F27" s="99">
        <v>24</v>
      </c>
      <c r="G27" s="100">
        <v>3</v>
      </c>
      <c r="H27" s="100">
        <v>16</v>
      </c>
      <c r="I27" s="100">
        <v>28</v>
      </c>
      <c r="J27" s="101">
        <v>31</v>
      </c>
      <c r="K27" s="99">
        <v>7</v>
      </c>
      <c r="L27" s="100">
        <v>0</v>
      </c>
      <c r="M27" s="100">
        <v>2</v>
      </c>
      <c r="N27" s="100">
        <v>16</v>
      </c>
      <c r="O27" s="101">
        <v>30</v>
      </c>
      <c r="P27" s="99">
        <v>10</v>
      </c>
      <c r="Q27" s="100">
        <v>0</v>
      </c>
      <c r="R27" s="100">
        <v>2</v>
      </c>
      <c r="S27" s="100">
        <v>17</v>
      </c>
      <c r="T27" s="101">
        <v>21</v>
      </c>
    </row>
    <row r="28" spans="1:20">
      <c r="A28" s="100">
        <v>2015</v>
      </c>
      <c r="B28" s="252" t="s">
        <v>267</v>
      </c>
      <c r="C28" s="252" t="s">
        <v>887</v>
      </c>
      <c r="D28" s="252" t="s">
        <v>465</v>
      </c>
      <c r="E28" s="252" t="s">
        <v>563</v>
      </c>
      <c r="F28" s="99">
        <v>22</v>
      </c>
      <c r="G28" s="100">
        <v>2</v>
      </c>
      <c r="H28" s="100">
        <v>14</v>
      </c>
      <c r="I28" s="100">
        <v>27</v>
      </c>
      <c r="J28" s="101">
        <v>31</v>
      </c>
      <c r="K28" s="99">
        <v>6</v>
      </c>
      <c r="L28" s="100">
        <v>0</v>
      </c>
      <c r="M28" s="100">
        <v>1</v>
      </c>
      <c r="N28" s="100">
        <v>16</v>
      </c>
      <c r="O28" s="101">
        <v>29</v>
      </c>
      <c r="P28" s="99">
        <v>9</v>
      </c>
      <c r="Q28" s="100">
        <v>0</v>
      </c>
      <c r="R28" s="100">
        <v>2</v>
      </c>
      <c r="S28" s="100">
        <v>17</v>
      </c>
      <c r="T28" s="101">
        <v>20</v>
      </c>
    </row>
    <row r="29" spans="1:20">
      <c r="A29" s="100">
        <v>2015</v>
      </c>
      <c r="B29" s="252" t="s">
        <v>267</v>
      </c>
      <c r="C29" s="252" t="s">
        <v>887</v>
      </c>
      <c r="D29" s="252" t="s">
        <v>465</v>
      </c>
      <c r="E29" s="252" t="s">
        <v>564</v>
      </c>
      <c r="F29" s="99">
        <v>20</v>
      </c>
      <c r="G29" s="100">
        <v>1</v>
      </c>
      <c r="H29" s="100">
        <v>8</v>
      </c>
      <c r="I29" s="100">
        <v>27</v>
      </c>
      <c r="J29" s="101">
        <v>31</v>
      </c>
      <c r="K29" s="99">
        <v>6</v>
      </c>
      <c r="L29" s="100">
        <v>0</v>
      </c>
      <c r="M29" s="100">
        <v>0</v>
      </c>
      <c r="N29" s="100">
        <v>14</v>
      </c>
      <c r="O29" s="101">
        <v>28</v>
      </c>
      <c r="P29" s="99">
        <v>6</v>
      </c>
      <c r="Q29" s="100">
        <v>0</v>
      </c>
      <c r="R29" s="100">
        <v>1</v>
      </c>
      <c r="S29" s="100">
        <v>15</v>
      </c>
      <c r="T29" s="101">
        <v>19</v>
      </c>
    </row>
    <row r="30" spans="1:20">
      <c r="A30" s="100">
        <v>2015</v>
      </c>
      <c r="B30" s="252" t="s">
        <v>267</v>
      </c>
      <c r="C30" s="252" t="s">
        <v>887</v>
      </c>
      <c r="D30" s="252" t="s">
        <v>465</v>
      </c>
      <c r="E30" s="252" t="s">
        <v>889</v>
      </c>
      <c r="F30" s="99">
        <v>19</v>
      </c>
      <c r="G30" s="100">
        <v>0</v>
      </c>
      <c r="H30" s="100">
        <v>9</v>
      </c>
      <c r="I30" s="100">
        <v>26</v>
      </c>
      <c r="J30" s="101">
        <v>31</v>
      </c>
      <c r="K30" s="99">
        <v>5</v>
      </c>
      <c r="L30" s="100">
        <v>0</v>
      </c>
      <c r="M30" s="100">
        <v>0</v>
      </c>
      <c r="N30" s="100">
        <v>16</v>
      </c>
      <c r="O30" s="101">
        <v>29</v>
      </c>
      <c r="P30" s="99">
        <v>6</v>
      </c>
      <c r="Q30" s="100">
        <v>0</v>
      </c>
      <c r="R30" s="100">
        <v>1</v>
      </c>
      <c r="S30" s="100">
        <v>14</v>
      </c>
      <c r="T30" s="101">
        <v>19</v>
      </c>
    </row>
    <row r="31" spans="1:20">
      <c r="A31" s="100">
        <v>2015</v>
      </c>
      <c r="B31" s="252" t="s">
        <v>267</v>
      </c>
      <c r="C31" s="252" t="s">
        <v>887</v>
      </c>
      <c r="D31" s="252" t="s">
        <v>1088</v>
      </c>
      <c r="E31" s="252" t="s">
        <v>888</v>
      </c>
      <c r="F31" s="99">
        <v>32</v>
      </c>
      <c r="G31" s="100">
        <v>28</v>
      </c>
      <c r="H31" s="100">
        <v>29</v>
      </c>
      <c r="I31" s="100">
        <v>32</v>
      </c>
      <c r="J31" s="101">
        <v>32</v>
      </c>
      <c r="K31" s="99">
        <v>30</v>
      </c>
      <c r="L31" s="100">
        <v>20</v>
      </c>
      <c r="M31" s="100">
        <v>25</v>
      </c>
      <c r="N31" s="100">
        <v>32</v>
      </c>
      <c r="O31" s="101">
        <v>32</v>
      </c>
      <c r="P31" s="99">
        <v>1</v>
      </c>
      <c r="Q31" s="100">
        <v>0</v>
      </c>
      <c r="R31" s="100">
        <v>0</v>
      </c>
      <c r="S31" s="100">
        <v>4</v>
      </c>
      <c r="T31" s="101">
        <v>8</v>
      </c>
    </row>
    <row r="32" spans="1:20">
      <c r="A32" s="100">
        <v>2015</v>
      </c>
      <c r="B32" s="252" t="s">
        <v>267</v>
      </c>
      <c r="C32" s="252" t="s">
        <v>887</v>
      </c>
      <c r="D32" s="252" t="s">
        <v>1088</v>
      </c>
      <c r="E32" s="252" t="s">
        <v>554</v>
      </c>
      <c r="F32" s="99">
        <v>32</v>
      </c>
      <c r="G32" s="100">
        <v>28</v>
      </c>
      <c r="H32" s="100">
        <v>30</v>
      </c>
      <c r="I32" s="100">
        <v>32</v>
      </c>
      <c r="J32" s="101">
        <v>32</v>
      </c>
      <c r="K32" s="99">
        <v>30</v>
      </c>
      <c r="L32" s="100">
        <v>19</v>
      </c>
      <c r="M32" s="100">
        <v>25</v>
      </c>
      <c r="N32" s="100">
        <v>31</v>
      </c>
      <c r="O32" s="101">
        <v>32</v>
      </c>
      <c r="P32" s="99">
        <v>1</v>
      </c>
      <c r="Q32" s="100">
        <v>0</v>
      </c>
      <c r="R32" s="100">
        <v>0</v>
      </c>
      <c r="S32" s="100">
        <v>5</v>
      </c>
      <c r="T32" s="101">
        <v>10</v>
      </c>
    </row>
    <row r="33" spans="1:20">
      <c r="A33" s="100">
        <v>2015</v>
      </c>
      <c r="B33" s="252" t="s">
        <v>267</v>
      </c>
      <c r="C33" s="252" t="s">
        <v>887</v>
      </c>
      <c r="D33" s="252" t="s">
        <v>1088</v>
      </c>
      <c r="E33" s="252" t="s">
        <v>555</v>
      </c>
      <c r="F33" s="99">
        <v>31</v>
      </c>
      <c r="G33" s="100">
        <v>27</v>
      </c>
      <c r="H33" s="100">
        <v>29</v>
      </c>
      <c r="I33" s="100">
        <v>32</v>
      </c>
      <c r="J33" s="101">
        <v>32</v>
      </c>
      <c r="K33" s="99">
        <v>30</v>
      </c>
      <c r="L33" s="100">
        <v>17</v>
      </c>
      <c r="M33" s="100">
        <v>23</v>
      </c>
      <c r="N33" s="100">
        <v>31</v>
      </c>
      <c r="O33" s="101">
        <v>32</v>
      </c>
      <c r="P33" s="99">
        <v>1</v>
      </c>
      <c r="Q33" s="100">
        <v>0</v>
      </c>
      <c r="R33" s="100">
        <v>0</v>
      </c>
      <c r="S33" s="100">
        <v>6</v>
      </c>
      <c r="T33" s="101">
        <v>11</v>
      </c>
    </row>
    <row r="34" spans="1:20">
      <c r="A34" s="100">
        <v>2015</v>
      </c>
      <c r="B34" s="252" t="s">
        <v>267</v>
      </c>
      <c r="C34" s="252" t="s">
        <v>887</v>
      </c>
      <c r="D34" s="252" t="s">
        <v>1088</v>
      </c>
      <c r="E34" s="252" t="s">
        <v>556</v>
      </c>
      <c r="F34" s="99">
        <v>31</v>
      </c>
      <c r="G34" s="100">
        <v>25</v>
      </c>
      <c r="H34" s="100">
        <v>28</v>
      </c>
      <c r="I34" s="100">
        <v>32</v>
      </c>
      <c r="J34" s="101">
        <v>32</v>
      </c>
      <c r="K34" s="99">
        <v>27</v>
      </c>
      <c r="L34" s="100">
        <v>13</v>
      </c>
      <c r="M34" s="100">
        <v>20</v>
      </c>
      <c r="N34" s="100">
        <v>31</v>
      </c>
      <c r="O34" s="101">
        <v>32</v>
      </c>
      <c r="P34" s="99">
        <v>2</v>
      </c>
      <c r="Q34" s="100">
        <v>0</v>
      </c>
      <c r="R34" s="100">
        <v>0</v>
      </c>
      <c r="S34" s="100">
        <v>8</v>
      </c>
      <c r="T34" s="101">
        <v>13</v>
      </c>
    </row>
    <row r="35" spans="1:20">
      <c r="A35" s="100">
        <v>2015</v>
      </c>
      <c r="B35" s="252" t="s">
        <v>267</v>
      </c>
      <c r="C35" s="252" t="s">
        <v>887</v>
      </c>
      <c r="D35" s="252" t="s">
        <v>1088</v>
      </c>
      <c r="E35" s="252" t="s">
        <v>557</v>
      </c>
      <c r="F35" s="99">
        <v>31</v>
      </c>
      <c r="G35" s="100">
        <v>25</v>
      </c>
      <c r="H35" s="100">
        <v>28</v>
      </c>
      <c r="I35" s="100">
        <v>32</v>
      </c>
      <c r="J35" s="101">
        <v>32</v>
      </c>
      <c r="K35" s="99">
        <v>25</v>
      </c>
      <c r="L35" s="100">
        <v>11</v>
      </c>
      <c r="M35" s="100">
        <v>17</v>
      </c>
      <c r="N35" s="100">
        <v>31</v>
      </c>
      <c r="O35" s="101">
        <v>32</v>
      </c>
      <c r="P35" s="99">
        <v>3</v>
      </c>
      <c r="Q35" s="100">
        <v>0</v>
      </c>
      <c r="R35" s="100">
        <v>0</v>
      </c>
      <c r="S35" s="100">
        <v>10</v>
      </c>
      <c r="T35" s="101">
        <v>15</v>
      </c>
    </row>
    <row r="36" spans="1:20">
      <c r="A36" s="100">
        <v>2015</v>
      </c>
      <c r="B36" s="252" t="s">
        <v>267</v>
      </c>
      <c r="C36" s="252" t="s">
        <v>887</v>
      </c>
      <c r="D36" s="252" t="s">
        <v>1088</v>
      </c>
      <c r="E36" s="252" t="s">
        <v>558</v>
      </c>
      <c r="F36" s="99">
        <v>30</v>
      </c>
      <c r="G36" s="100">
        <v>23</v>
      </c>
      <c r="H36" s="100">
        <v>27</v>
      </c>
      <c r="I36" s="100">
        <v>32</v>
      </c>
      <c r="J36" s="101">
        <v>32</v>
      </c>
      <c r="K36" s="99">
        <v>22</v>
      </c>
      <c r="L36" s="100">
        <v>8</v>
      </c>
      <c r="M36" s="100">
        <v>15</v>
      </c>
      <c r="N36" s="100">
        <v>31</v>
      </c>
      <c r="O36" s="101">
        <v>32</v>
      </c>
      <c r="P36" s="99">
        <v>5</v>
      </c>
      <c r="Q36" s="100">
        <v>0</v>
      </c>
      <c r="R36" s="100">
        <v>1</v>
      </c>
      <c r="S36" s="100">
        <v>12</v>
      </c>
      <c r="T36" s="101">
        <v>16</v>
      </c>
    </row>
    <row r="37" spans="1:20">
      <c r="A37" s="100">
        <v>2015</v>
      </c>
      <c r="B37" s="252" t="s">
        <v>267</v>
      </c>
      <c r="C37" s="252" t="s">
        <v>887</v>
      </c>
      <c r="D37" s="252" t="s">
        <v>1088</v>
      </c>
      <c r="E37" s="252" t="s">
        <v>559</v>
      </c>
      <c r="F37" s="99">
        <v>29</v>
      </c>
      <c r="G37" s="100">
        <v>21</v>
      </c>
      <c r="H37" s="100">
        <v>27</v>
      </c>
      <c r="I37" s="100">
        <v>32</v>
      </c>
      <c r="J37" s="101">
        <v>32</v>
      </c>
      <c r="K37" s="99">
        <v>19</v>
      </c>
      <c r="L37" s="100">
        <v>7</v>
      </c>
      <c r="M37" s="100">
        <v>12</v>
      </c>
      <c r="N37" s="100">
        <v>30</v>
      </c>
      <c r="O37" s="101">
        <v>32</v>
      </c>
      <c r="P37" s="99">
        <v>6</v>
      </c>
      <c r="Q37" s="100">
        <v>0</v>
      </c>
      <c r="R37" s="100">
        <v>1</v>
      </c>
      <c r="S37" s="100">
        <v>13</v>
      </c>
      <c r="T37" s="101">
        <v>18</v>
      </c>
    </row>
    <row r="38" spans="1:20">
      <c r="A38" s="100">
        <v>2015</v>
      </c>
      <c r="B38" s="252" t="s">
        <v>267</v>
      </c>
      <c r="C38" s="252" t="s">
        <v>887</v>
      </c>
      <c r="D38" s="252" t="s">
        <v>1088</v>
      </c>
      <c r="E38" s="252" t="s">
        <v>560</v>
      </c>
      <c r="F38" s="99">
        <v>28</v>
      </c>
      <c r="G38" s="100">
        <v>18</v>
      </c>
      <c r="H38" s="100">
        <v>25</v>
      </c>
      <c r="I38" s="100">
        <v>31</v>
      </c>
      <c r="J38" s="101">
        <v>32</v>
      </c>
      <c r="K38" s="99">
        <v>15</v>
      </c>
      <c r="L38" s="100">
        <v>3</v>
      </c>
      <c r="M38" s="100">
        <v>9</v>
      </c>
      <c r="N38" s="100">
        <v>26</v>
      </c>
      <c r="O38" s="101">
        <v>31</v>
      </c>
      <c r="P38" s="99">
        <v>10</v>
      </c>
      <c r="Q38" s="100">
        <v>0</v>
      </c>
      <c r="R38" s="100">
        <v>1</v>
      </c>
      <c r="S38" s="100">
        <v>16</v>
      </c>
      <c r="T38" s="101">
        <v>20</v>
      </c>
    </row>
    <row r="39" spans="1:20">
      <c r="A39" s="100">
        <v>2015</v>
      </c>
      <c r="B39" s="252" t="s">
        <v>267</v>
      </c>
      <c r="C39" s="252" t="s">
        <v>887</v>
      </c>
      <c r="D39" s="252" t="s">
        <v>1088</v>
      </c>
      <c r="E39" s="252" t="s">
        <v>561</v>
      </c>
      <c r="F39" s="99">
        <v>27</v>
      </c>
      <c r="G39" s="100">
        <v>13</v>
      </c>
      <c r="H39" s="100">
        <v>22</v>
      </c>
      <c r="I39" s="100">
        <v>30</v>
      </c>
      <c r="J39" s="101">
        <v>32</v>
      </c>
      <c r="K39" s="99">
        <v>12</v>
      </c>
      <c r="L39" s="100">
        <v>0</v>
      </c>
      <c r="M39" s="100">
        <v>6</v>
      </c>
      <c r="N39" s="100">
        <v>22</v>
      </c>
      <c r="O39" s="101">
        <v>30</v>
      </c>
      <c r="P39" s="99">
        <v>10</v>
      </c>
      <c r="Q39" s="100">
        <v>0</v>
      </c>
      <c r="R39" s="100">
        <v>2</v>
      </c>
      <c r="S39" s="100">
        <v>18</v>
      </c>
      <c r="T39" s="101">
        <v>22</v>
      </c>
    </row>
    <row r="40" spans="1:20">
      <c r="A40" s="100">
        <v>2015</v>
      </c>
      <c r="B40" s="252" t="s">
        <v>267</v>
      </c>
      <c r="C40" s="252" t="s">
        <v>887</v>
      </c>
      <c r="D40" s="252" t="s">
        <v>1088</v>
      </c>
      <c r="E40" s="252" t="s">
        <v>562</v>
      </c>
      <c r="F40" s="99">
        <v>26</v>
      </c>
      <c r="G40" s="100">
        <v>8</v>
      </c>
      <c r="H40" s="100">
        <v>19</v>
      </c>
      <c r="I40" s="100">
        <v>28</v>
      </c>
      <c r="J40" s="101">
        <v>32</v>
      </c>
      <c r="K40" s="99">
        <v>9</v>
      </c>
      <c r="L40" s="100">
        <v>0</v>
      </c>
      <c r="M40" s="100">
        <v>3</v>
      </c>
      <c r="N40" s="100">
        <v>20</v>
      </c>
      <c r="O40" s="101">
        <v>30</v>
      </c>
      <c r="P40" s="99">
        <v>11</v>
      </c>
      <c r="Q40" s="100">
        <v>0</v>
      </c>
      <c r="R40" s="100">
        <v>3</v>
      </c>
      <c r="S40" s="100">
        <v>18</v>
      </c>
      <c r="T40" s="101">
        <v>22</v>
      </c>
    </row>
    <row r="41" spans="1:20">
      <c r="A41" s="100">
        <v>2015</v>
      </c>
      <c r="B41" s="252" t="s">
        <v>267</v>
      </c>
      <c r="C41" s="252" t="s">
        <v>887</v>
      </c>
      <c r="D41" s="252" t="s">
        <v>1088</v>
      </c>
      <c r="E41" s="252" t="s">
        <v>563</v>
      </c>
      <c r="F41" s="99">
        <v>24</v>
      </c>
      <c r="G41" s="100">
        <v>5</v>
      </c>
      <c r="H41" s="100">
        <v>15</v>
      </c>
      <c r="I41" s="100">
        <v>28</v>
      </c>
      <c r="J41" s="101">
        <v>31</v>
      </c>
      <c r="K41" s="99">
        <v>7</v>
      </c>
      <c r="L41" s="100">
        <v>0</v>
      </c>
      <c r="M41" s="100">
        <v>1</v>
      </c>
      <c r="N41" s="100">
        <v>19</v>
      </c>
      <c r="O41" s="101">
        <v>30</v>
      </c>
      <c r="P41" s="99">
        <v>9</v>
      </c>
      <c r="Q41" s="100">
        <v>0</v>
      </c>
      <c r="R41" s="100">
        <v>2</v>
      </c>
      <c r="S41" s="100">
        <v>17</v>
      </c>
      <c r="T41" s="101">
        <v>22</v>
      </c>
    </row>
    <row r="42" spans="1:20">
      <c r="A42" s="100">
        <v>2015</v>
      </c>
      <c r="B42" s="252" t="s">
        <v>267</v>
      </c>
      <c r="C42" s="252" t="s">
        <v>887</v>
      </c>
      <c r="D42" s="252" t="s">
        <v>1088</v>
      </c>
      <c r="E42" s="252" t="s">
        <v>564</v>
      </c>
      <c r="F42" s="99">
        <v>23</v>
      </c>
      <c r="G42" s="100">
        <v>6</v>
      </c>
      <c r="H42" s="100">
        <v>17</v>
      </c>
      <c r="I42" s="100">
        <v>28</v>
      </c>
      <c r="J42" s="101">
        <v>32</v>
      </c>
      <c r="K42" s="99">
        <v>7</v>
      </c>
      <c r="L42" s="100">
        <v>0</v>
      </c>
      <c r="M42" s="100">
        <v>2</v>
      </c>
      <c r="N42" s="100">
        <v>19</v>
      </c>
      <c r="O42" s="101">
        <v>30</v>
      </c>
      <c r="P42" s="99">
        <v>11</v>
      </c>
      <c r="Q42" s="100">
        <v>0</v>
      </c>
      <c r="R42" s="100">
        <v>2</v>
      </c>
      <c r="S42" s="100">
        <v>17</v>
      </c>
      <c r="T42" s="101">
        <v>20</v>
      </c>
    </row>
    <row r="43" spans="1:20">
      <c r="A43" s="100">
        <v>2015</v>
      </c>
      <c r="B43" s="252" t="s">
        <v>267</v>
      </c>
      <c r="C43" s="252" t="s">
        <v>887</v>
      </c>
      <c r="D43" s="252" t="s">
        <v>1088</v>
      </c>
      <c r="E43" s="252" t="s">
        <v>889</v>
      </c>
      <c r="F43" s="99">
        <v>20</v>
      </c>
      <c r="G43" s="100">
        <v>3</v>
      </c>
      <c r="H43" s="100">
        <v>12</v>
      </c>
      <c r="I43" s="100">
        <v>26</v>
      </c>
      <c r="J43" s="101">
        <v>31</v>
      </c>
      <c r="K43" s="99">
        <v>5</v>
      </c>
      <c r="L43" s="100">
        <v>0</v>
      </c>
      <c r="M43" s="100">
        <v>0</v>
      </c>
      <c r="N43" s="100">
        <v>12</v>
      </c>
      <c r="O43" s="101">
        <v>29</v>
      </c>
      <c r="P43" s="99">
        <v>10</v>
      </c>
      <c r="Q43" s="100">
        <v>0</v>
      </c>
      <c r="R43" s="100">
        <v>2</v>
      </c>
      <c r="S43" s="100">
        <v>15</v>
      </c>
      <c r="T43" s="101">
        <v>19</v>
      </c>
    </row>
    <row r="44" spans="1:20">
      <c r="A44" s="100">
        <v>2015</v>
      </c>
      <c r="B44" s="252" t="s">
        <v>267</v>
      </c>
      <c r="C44" s="252" t="s">
        <v>887</v>
      </c>
      <c r="D44" s="252" t="s">
        <v>1089</v>
      </c>
      <c r="E44" s="252" t="s">
        <v>888</v>
      </c>
      <c r="F44" s="99">
        <v>32</v>
      </c>
      <c r="G44" s="100">
        <v>28</v>
      </c>
      <c r="H44" s="100">
        <v>30</v>
      </c>
      <c r="I44" s="100">
        <v>32</v>
      </c>
      <c r="J44" s="101">
        <v>32</v>
      </c>
      <c r="K44" s="99">
        <v>30</v>
      </c>
      <c r="L44" s="100">
        <v>22</v>
      </c>
      <c r="M44" s="100">
        <v>26</v>
      </c>
      <c r="N44" s="100">
        <v>32</v>
      </c>
      <c r="O44" s="101">
        <v>32</v>
      </c>
      <c r="P44" s="99">
        <v>1</v>
      </c>
      <c r="Q44" s="100">
        <v>0</v>
      </c>
      <c r="R44" s="100">
        <v>0</v>
      </c>
      <c r="S44" s="100">
        <v>4</v>
      </c>
      <c r="T44" s="101">
        <v>7</v>
      </c>
    </row>
    <row r="45" spans="1:20">
      <c r="A45" s="100">
        <v>2015</v>
      </c>
      <c r="B45" s="252" t="s">
        <v>267</v>
      </c>
      <c r="C45" s="252" t="s">
        <v>887</v>
      </c>
      <c r="D45" s="252" t="s">
        <v>1089</v>
      </c>
      <c r="E45" s="252" t="s">
        <v>554</v>
      </c>
      <c r="F45" s="99">
        <v>32</v>
      </c>
      <c r="G45" s="100">
        <v>28</v>
      </c>
      <c r="H45" s="100">
        <v>30</v>
      </c>
      <c r="I45" s="100">
        <v>32</v>
      </c>
      <c r="J45" s="101">
        <v>32</v>
      </c>
      <c r="K45" s="99">
        <v>30</v>
      </c>
      <c r="L45" s="100">
        <v>20</v>
      </c>
      <c r="M45" s="100">
        <v>25</v>
      </c>
      <c r="N45" s="100">
        <v>32</v>
      </c>
      <c r="O45" s="101">
        <v>32</v>
      </c>
      <c r="P45" s="99">
        <v>1</v>
      </c>
      <c r="Q45" s="100">
        <v>0</v>
      </c>
      <c r="R45" s="100">
        <v>0</v>
      </c>
      <c r="S45" s="100">
        <v>4</v>
      </c>
      <c r="T45" s="101">
        <v>9</v>
      </c>
    </row>
    <row r="46" spans="1:20">
      <c r="A46" s="100">
        <v>2015</v>
      </c>
      <c r="B46" s="252" t="s">
        <v>267</v>
      </c>
      <c r="C46" s="252" t="s">
        <v>887</v>
      </c>
      <c r="D46" s="252" t="s">
        <v>1089</v>
      </c>
      <c r="E46" s="252" t="s">
        <v>555</v>
      </c>
      <c r="F46" s="99">
        <v>32</v>
      </c>
      <c r="G46" s="100">
        <v>28</v>
      </c>
      <c r="H46" s="100">
        <v>29</v>
      </c>
      <c r="I46" s="100">
        <v>32</v>
      </c>
      <c r="J46" s="101">
        <v>32</v>
      </c>
      <c r="K46" s="99">
        <v>30</v>
      </c>
      <c r="L46" s="100">
        <v>18</v>
      </c>
      <c r="M46" s="100">
        <v>23</v>
      </c>
      <c r="N46" s="100">
        <v>31</v>
      </c>
      <c r="O46" s="101">
        <v>32</v>
      </c>
      <c r="P46" s="99">
        <v>1</v>
      </c>
      <c r="Q46" s="100">
        <v>0</v>
      </c>
      <c r="R46" s="100">
        <v>0</v>
      </c>
      <c r="S46" s="100">
        <v>6</v>
      </c>
      <c r="T46" s="101">
        <v>11</v>
      </c>
    </row>
    <row r="47" spans="1:20">
      <c r="A47" s="100">
        <v>2015</v>
      </c>
      <c r="B47" s="252" t="s">
        <v>267</v>
      </c>
      <c r="C47" s="252" t="s">
        <v>887</v>
      </c>
      <c r="D47" s="252" t="s">
        <v>1089</v>
      </c>
      <c r="E47" s="252" t="s">
        <v>556</v>
      </c>
      <c r="F47" s="99">
        <v>31</v>
      </c>
      <c r="G47" s="100">
        <v>27</v>
      </c>
      <c r="H47" s="100">
        <v>28</v>
      </c>
      <c r="I47" s="100">
        <v>32</v>
      </c>
      <c r="J47" s="101">
        <v>32</v>
      </c>
      <c r="K47" s="99">
        <v>28</v>
      </c>
      <c r="L47" s="100">
        <v>14</v>
      </c>
      <c r="M47" s="100">
        <v>20</v>
      </c>
      <c r="N47" s="100">
        <v>31</v>
      </c>
      <c r="O47" s="101">
        <v>32</v>
      </c>
      <c r="P47" s="99">
        <v>2</v>
      </c>
      <c r="Q47" s="100">
        <v>0</v>
      </c>
      <c r="R47" s="100">
        <v>0</v>
      </c>
      <c r="S47" s="100">
        <v>8</v>
      </c>
      <c r="T47" s="101">
        <v>13</v>
      </c>
    </row>
    <row r="48" spans="1:20">
      <c r="A48" s="100">
        <v>2015</v>
      </c>
      <c r="B48" s="252" t="s">
        <v>267</v>
      </c>
      <c r="C48" s="252" t="s">
        <v>887</v>
      </c>
      <c r="D48" s="252" t="s">
        <v>1089</v>
      </c>
      <c r="E48" s="252" t="s">
        <v>557</v>
      </c>
      <c r="F48" s="99">
        <v>31</v>
      </c>
      <c r="G48" s="100">
        <v>25</v>
      </c>
      <c r="H48" s="100">
        <v>28</v>
      </c>
      <c r="I48" s="100">
        <v>32</v>
      </c>
      <c r="J48" s="101">
        <v>32</v>
      </c>
      <c r="K48" s="99">
        <v>26</v>
      </c>
      <c r="L48" s="100">
        <v>12</v>
      </c>
      <c r="M48" s="100">
        <v>18</v>
      </c>
      <c r="N48" s="100">
        <v>31</v>
      </c>
      <c r="O48" s="101">
        <v>32</v>
      </c>
      <c r="P48" s="99">
        <v>2</v>
      </c>
      <c r="Q48" s="100">
        <v>0</v>
      </c>
      <c r="R48" s="100">
        <v>0</v>
      </c>
      <c r="S48" s="100">
        <v>9</v>
      </c>
      <c r="T48" s="101">
        <v>14</v>
      </c>
    </row>
    <row r="49" spans="1:20">
      <c r="A49" s="100">
        <v>2015</v>
      </c>
      <c r="B49" s="252" t="s">
        <v>267</v>
      </c>
      <c r="C49" s="252" t="s">
        <v>887</v>
      </c>
      <c r="D49" s="252" t="s">
        <v>1089</v>
      </c>
      <c r="E49" s="252" t="s">
        <v>558</v>
      </c>
      <c r="F49" s="99">
        <v>30</v>
      </c>
      <c r="G49" s="100">
        <v>24</v>
      </c>
      <c r="H49" s="100">
        <v>28</v>
      </c>
      <c r="I49" s="100">
        <v>32</v>
      </c>
      <c r="J49" s="101">
        <v>32</v>
      </c>
      <c r="K49" s="99">
        <v>24</v>
      </c>
      <c r="L49" s="100">
        <v>10</v>
      </c>
      <c r="M49" s="100">
        <v>16</v>
      </c>
      <c r="N49" s="100">
        <v>31</v>
      </c>
      <c r="O49" s="101">
        <v>32</v>
      </c>
      <c r="P49" s="99">
        <v>4</v>
      </c>
      <c r="Q49" s="100">
        <v>0</v>
      </c>
      <c r="R49" s="100">
        <v>0</v>
      </c>
      <c r="S49" s="100">
        <v>11</v>
      </c>
      <c r="T49" s="101">
        <v>15</v>
      </c>
    </row>
    <row r="50" spans="1:20">
      <c r="A50" s="100">
        <v>2015</v>
      </c>
      <c r="B50" s="252" t="s">
        <v>267</v>
      </c>
      <c r="C50" s="252" t="s">
        <v>887</v>
      </c>
      <c r="D50" s="252" t="s">
        <v>1089</v>
      </c>
      <c r="E50" s="252" t="s">
        <v>559</v>
      </c>
      <c r="F50" s="99">
        <v>29</v>
      </c>
      <c r="G50" s="100">
        <v>21</v>
      </c>
      <c r="H50" s="100">
        <v>27</v>
      </c>
      <c r="I50" s="100">
        <v>32</v>
      </c>
      <c r="J50" s="101">
        <v>32</v>
      </c>
      <c r="K50" s="99">
        <v>21</v>
      </c>
      <c r="L50" s="100">
        <v>7</v>
      </c>
      <c r="M50" s="100">
        <v>13</v>
      </c>
      <c r="N50" s="100">
        <v>31</v>
      </c>
      <c r="O50" s="101">
        <v>32</v>
      </c>
      <c r="P50" s="99">
        <v>5</v>
      </c>
      <c r="Q50" s="100">
        <v>0</v>
      </c>
      <c r="R50" s="100">
        <v>1</v>
      </c>
      <c r="S50" s="100">
        <v>13</v>
      </c>
      <c r="T50" s="101">
        <v>17</v>
      </c>
    </row>
    <row r="51" spans="1:20">
      <c r="A51" s="100">
        <v>2015</v>
      </c>
      <c r="B51" s="252" t="s">
        <v>267</v>
      </c>
      <c r="C51" s="252" t="s">
        <v>887</v>
      </c>
      <c r="D51" s="252" t="s">
        <v>1089</v>
      </c>
      <c r="E51" s="252" t="s">
        <v>560</v>
      </c>
      <c r="F51" s="99">
        <v>28</v>
      </c>
      <c r="G51" s="100">
        <v>18</v>
      </c>
      <c r="H51" s="100">
        <v>26</v>
      </c>
      <c r="I51" s="100">
        <v>31</v>
      </c>
      <c r="J51" s="101">
        <v>32</v>
      </c>
      <c r="K51" s="99">
        <v>16</v>
      </c>
      <c r="L51" s="100">
        <v>3</v>
      </c>
      <c r="M51" s="100">
        <v>10</v>
      </c>
      <c r="N51" s="100">
        <v>27</v>
      </c>
      <c r="O51" s="101">
        <v>31</v>
      </c>
      <c r="P51" s="99">
        <v>9</v>
      </c>
      <c r="Q51" s="100">
        <v>0</v>
      </c>
      <c r="R51" s="100">
        <v>1</v>
      </c>
      <c r="S51" s="100">
        <v>16</v>
      </c>
      <c r="T51" s="101">
        <v>19</v>
      </c>
    </row>
    <row r="52" spans="1:20">
      <c r="A52" s="100">
        <v>2015</v>
      </c>
      <c r="B52" s="252" t="s">
        <v>267</v>
      </c>
      <c r="C52" s="252" t="s">
        <v>887</v>
      </c>
      <c r="D52" s="252" t="s">
        <v>1089</v>
      </c>
      <c r="E52" s="252" t="s">
        <v>561</v>
      </c>
      <c r="F52" s="99">
        <v>28</v>
      </c>
      <c r="G52" s="100">
        <v>16</v>
      </c>
      <c r="H52" s="100">
        <v>25</v>
      </c>
      <c r="I52" s="100">
        <v>30</v>
      </c>
      <c r="J52" s="101">
        <v>32</v>
      </c>
      <c r="K52" s="99">
        <v>12</v>
      </c>
      <c r="L52" s="100">
        <v>1</v>
      </c>
      <c r="M52" s="100">
        <v>7</v>
      </c>
      <c r="N52" s="100">
        <v>25</v>
      </c>
      <c r="O52" s="101">
        <v>31</v>
      </c>
      <c r="P52" s="99">
        <v>11</v>
      </c>
      <c r="Q52" s="100">
        <v>0</v>
      </c>
      <c r="R52" s="100">
        <v>2</v>
      </c>
      <c r="S52" s="100">
        <v>17</v>
      </c>
      <c r="T52" s="101">
        <v>21</v>
      </c>
    </row>
    <row r="53" spans="1:20">
      <c r="A53" s="100">
        <v>2015</v>
      </c>
      <c r="B53" s="252" t="s">
        <v>267</v>
      </c>
      <c r="C53" s="252" t="s">
        <v>887</v>
      </c>
      <c r="D53" s="252" t="s">
        <v>1089</v>
      </c>
      <c r="E53" s="252" t="s">
        <v>562</v>
      </c>
      <c r="F53" s="99">
        <v>27</v>
      </c>
      <c r="G53" s="100">
        <v>15</v>
      </c>
      <c r="H53" s="100">
        <v>23</v>
      </c>
      <c r="I53" s="100">
        <v>29</v>
      </c>
      <c r="J53" s="101">
        <v>32</v>
      </c>
      <c r="K53" s="99">
        <v>11</v>
      </c>
      <c r="L53" s="100">
        <v>0</v>
      </c>
      <c r="M53" s="100">
        <v>5</v>
      </c>
      <c r="N53" s="100">
        <v>23</v>
      </c>
      <c r="O53" s="101">
        <v>30</v>
      </c>
      <c r="P53" s="99">
        <v>12</v>
      </c>
      <c r="Q53" s="100">
        <v>0</v>
      </c>
      <c r="R53" s="100">
        <v>3</v>
      </c>
      <c r="S53" s="100">
        <v>18</v>
      </c>
      <c r="T53" s="101">
        <v>22</v>
      </c>
    </row>
    <row r="54" spans="1:20">
      <c r="A54" s="100">
        <v>2015</v>
      </c>
      <c r="B54" s="252" t="s">
        <v>267</v>
      </c>
      <c r="C54" s="252" t="s">
        <v>887</v>
      </c>
      <c r="D54" s="252" t="s">
        <v>1089</v>
      </c>
      <c r="E54" s="252" t="s">
        <v>563</v>
      </c>
      <c r="F54" s="99">
        <v>26</v>
      </c>
      <c r="G54" s="100">
        <v>11</v>
      </c>
      <c r="H54" s="100">
        <v>21</v>
      </c>
      <c r="I54" s="100">
        <v>28</v>
      </c>
      <c r="J54" s="101">
        <v>32</v>
      </c>
      <c r="K54" s="99">
        <v>9</v>
      </c>
      <c r="L54" s="100">
        <v>0</v>
      </c>
      <c r="M54" s="100">
        <v>4</v>
      </c>
      <c r="N54" s="100">
        <v>21</v>
      </c>
      <c r="O54" s="101">
        <v>30</v>
      </c>
      <c r="P54" s="99">
        <v>12</v>
      </c>
      <c r="Q54" s="100">
        <v>0</v>
      </c>
      <c r="R54" s="100">
        <v>2</v>
      </c>
      <c r="S54" s="100">
        <v>19</v>
      </c>
      <c r="T54" s="101">
        <v>21</v>
      </c>
    </row>
    <row r="55" spans="1:20">
      <c r="A55" s="100">
        <v>2015</v>
      </c>
      <c r="B55" s="252" t="s">
        <v>267</v>
      </c>
      <c r="C55" s="252" t="s">
        <v>887</v>
      </c>
      <c r="D55" s="252" t="s">
        <v>1089</v>
      </c>
      <c r="E55" s="252" t="s">
        <v>564</v>
      </c>
      <c r="F55" s="99">
        <v>24</v>
      </c>
      <c r="G55" s="100">
        <v>7</v>
      </c>
      <c r="H55" s="100">
        <v>18</v>
      </c>
      <c r="I55" s="100">
        <v>28</v>
      </c>
      <c r="J55" s="101">
        <v>31</v>
      </c>
      <c r="K55" s="99">
        <v>7</v>
      </c>
      <c r="L55" s="100">
        <v>0</v>
      </c>
      <c r="M55" s="100">
        <v>1</v>
      </c>
      <c r="N55" s="100">
        <v>15</v>
      </c>
      <c r="O55" s="101">
        <v>29</v>
      </c>
      <c r="P55" s="99">
        <v>13</v>
      </c>
      <c r="Q55" s="100">
        <v>1</v>
      </c>
      <c r="R55" s="100">
        <v>4</v>
      </c>
      <c r="S55" s="100">
        <v>18</v>
      </c>
      <c r="T55" s="101">
        <v>22</v>
      </c>
    </row>
    <row r="56" spans="1:20">
      <c r="A56" s="100">
        <v>2015</v>
      </c>
      <c r="B56" s="252" t="s">
        <v>267</v>
      </c>
      <c r="C56" s="252" t="s">
        <v>887</v>
      </c>
      <c r="D56" s="252" t="s">
        <v>1089</v>
      </c>
      <c r="E56" s="252" t="s">
        <v>889</v>
      </c>
      <c r="F56" s="99">
        <v>23</v>
      </c>
      <c r="G56" s="100">
        <v>3</v>
      </c>
      <c r="H56" s="100">
        <v>14</v>
      </c>
      <c r="I56" s="100">
        <v>28</v>
      </c>
      <c r="J56" s="101">
        <v>32</v>
      </c>
      <c r="K56" s="99">
        <v>6</v>
      </c>
      <c r="L56" s="100">
        <v>0</v>
      </c>
      <c r="M56" s="100">
        <v>1</v>
      </c>
      <c r="N56" s="100">
        <v>17</v>
      </c>
      <c r="O56" s="101">
        <v>30</v>
      </c>
      <c r="P56" s="99">
        <v>11</v>
      </c>
      <c r="Q56" s="100">
        <v>1</v>
      </c>
      <c r="R56" s="100">
        <v>2</v>
      </c>
      <c r="S56" s="100">
        <v>17</v>
      </c>
      <c r="T56" s="101">
        <v>20</v>
      </c>
    </row>
    <row r="57" spans="1:20">
      <c r="A57" s="100">
        <v>2015</v>
      </c>
      <c r="B57" s="252" t="s">
        <v>267</v>
      </c>
      <c r="C57" s="252" t="s">
        <v>891</v>
      </c>
      <c r="D57" s="252" t="s">
        <v>464</v>
      </c>
      <c r="E57" s="252" t="s">
        <v>888</v>
      </c>
      <c r="F57" s="99">
        <v>30</v>
      </c>
      <c r="G57" s="100">
        <v>27</v>
      </c>
      <c r="H57" s="100">
        <v>28</v>
      </c>
      <c r="I57" s="100">
        <v>32</v>
      </c>
      <c r="J57" s="101">
        <v>32</v>
      </c>
      <c r="K57" s="99">
        <v>25</v>
      </c>
      <c r="L57" s="100">
        <v>16</v>
      </c>
      <c r="M57" s="100">
        <v>21</v>
      </c>
      <c r="N57" s="100">
        <v>28</v>
      </c>
      <c r="O57" s="101">
        <v>31</v>
      </c>
      <c r="P57" s="99">
        <v>4</v>
      </c>
      <c r="Q57" s="100">
        <v>0</v>
      </c>
      <c r="R57" s="100">
        <v>1</v>
      </c>
      <c r="S57" s="100">
        <v>8</v>
      </c>
      <c r="T57" s="101">
        <v>13</v>
      </c>
    </row>
    <row r="58" spans="1:20">
      <c r="A58" s="100">
        <v>2015</v>
      </c>
      <c r="B58" s="252" t="s">
        <v>267</v>
      </c>
      <c r="C58" s="252" t="s">
        <v>891</v>
      </c>
      <c r="D58" s="252" t="s">
        <v>464</v>
      </c>
      <c r="E58" s="252" t="s">
        <v>554</v>
      </c>
      <c r="F58" s="99">
        <v>30</v>
      </c>
      <c r="G58" s="100">
        <v>27</v>
      </c>
      <c r="H58" s="100">
        <v>28</v>
      </c>
      <c r="I58" s="100">
        <v>32</v>
      </c>
      <c r="J58" s="101">
        <v>32</v>
      </c>
      <c r="K58" s="99">
        <v>24</v>
      </c>
      <c r="L58" s="100">
        <v>15</v>
      </c>
      <c r="M58" s="100">
        <v>19</v>
      </c>
      <c r="N58" s="100">
        <v>28</v>
      </c>
      <c r="O58" s="101">
        <v>31</v>
      </c>
      <c r="P58" s="99">
        <v>6</v>
      </c>
      <c r="Q58" s="100">
        <v>0</v>
      </c>
      <c r="R58" s="100">
        <v>2</v>
      </c>
      <c r="S58" s="100">
        <v>10</v>
      </c>
      <c r="T58" s="101">
        <v>14</v>
      </c>
    </row>
    <row r="59" spans="1:20">
      <c r="A59" s="100">
        <v>2015</v>
      </c>
      <c r="B59" s="252" t="s">
        <v>267</v>
      </c>
      <c r="C59" s="252" t="s">
        <v>891</v>
      </c>
      <c r="D59" s="252" t="s">
        <v>464</v>
      </c>
      <c r="E59" s="252" t="s">
        <v>555</v>
      </c>
      <c r="F59" s="99">
        <v>29</v>
      </c>
      <c r="G59" s="100">
        <v>26</v>
      </c>
      <c r="H59" s="100">
        <v>28</v>
      </c>
      <c r="I59" s="100">
        <v>31</v>
      </c>
      <c r="J59" s="101">
        <v>32</v>
      </c>
      <c r="K59" s="99">
        <v>22</v>
      </c>
      <c r="L59" s="100">
        <v>13</v>
      </c>
      <c r="M59" s="100">
        <v>17</v>
      </c>
      <c r="N59" s="100">
        <v>27</v>
      </c>
      <c r="O59" s="101">
        <v>30</v>
      </c>
      <c r="P59" s="99">
        <v>7</v>
      </c>
      <c r="Q59" s="100">
        <v>0</v>
      </c>
      <c r="R59" s="100">
        <v>3</v>
      </c>
      <c r="S59" s="100">
        <v>11</v>
      </c>
      <c r="T59" s="101">
        <v>15</v>
      </c>
    </row>
    <row r="60" spans="1:20">
      <c r="A60" s="100">
        <v>2015</v>
      </c>
      <c r="B60" s="252" t="s">
        <v>267</v>
      </c>
      <c r="C60" s="252" t="s">
        <v>891</v>
      </c>
      <c r="D60" s="252" t="s">
        <v>464</v>
      </c>
      <c r="E60" s="252" t="s">
        <v>556</v>
      </c>
      <c r="F60" s="99">
        <v>29</v>
      </c>
      <c r="G60" s="100">
        <v>25</v>
      </c>
      <c r="H60" s="100">
        <v>27</v>
      </c>
      <c r="I60" s="100">
        <v>31</v>
      </c>
      <c r="J60" s="101">
        <v>32</v>
      </c>
      <c r="K60" s="99">
        <v>20</v>
      </c>
      <c r="L60" s="100">
        <v>11</v>
      </c>
      <c r="M60" s="100">
        <v>16</v>
      </c>
      <c r="N60" s="100">
        <v>24</v>
      </c>
      <c r="O60" s="101">
        <v>28</v>
      </c>
      <c r="P60" s="99">
        <v>9</v>
      </c>
      <c r="Q60" s="100">
        <v>1</v>
      </c>
      <c r="R60" s="100">
        <v>5</v>
      </c>
      <c r="S60" s="100">
        <v>12</v>
      </c>
      <c r="T60" s="101">
        <v>16</v>
      </c>
    </row>
    <row r="61" spans="1:20">
      <c r="A61" s="100">
        <v>2015</v>
      </c>
      <c r="B61" s="252" t="s">
        <v>267</v>
      </c>
      <c r="C61" s="252" t="s">
        <v>891</v>
      </c>
      <c r="D61" s="252" t="s">
        <v>464</v>
      </c>
      <c r="E61" s="252" t="s">
        <v>557</v>
      </c>
      <c r="F61" s="99">
        <v>28</v>
      </c>
      <c r="G61" s="100">
        <v>24</v>
      </c>
      <c r="H61" s="100">
        <v>27</v>
      </c>
      <c r="I61" s="100">
        <v>30</v>
      </c>
      <c r="J61" s="101">
        <v>32</v>
      </c>
      <c r="K61" s="99">
        <v>18</v>
      </c>
      <c r="L61" s="100">
        <v>9</v>
      </c>
      <c r="M61" s="100">
        <v>13</v>
      </c>
      <c r="N61" s="100">
        <v>22</v>
      </c>
      <c r="O61" s="101">
        <v>27</v>
      </c>
      <c r="P61" s="99">
        <v>10</v>
      </c>
      <c r="Q61" s="100">
        <v>2</v>
      </c>
      <c r="R61" s="100">
        <v>7</v>
      </c>
      <c r="S61" s="100">
        <v>14</v>
      </c>
      <c r="T61" s="101">
        <v>17</v>
      </c>
    </row>
    <row r="62" spans="1:20">
      <c r="A62" s="100">
        <v>2015</v>
      </c>
      <c r="B62" s="252" t="s">
        <v>267</v>
      </c>
      <c r="C62" s="252" t="s">
        <v>891</v>
      </c>
      <c r="D62" s="252" t="s">
        <v>464</v>
      </c>
      <c r="E62" s="252" t="s">
        <v>558</v>
      </c>
      <c r="F62" s="99">
        <v>28</v>
      </c>
      <c r="G62" s="100">
        <v>24</v>
      </c>
      <c r="H62" s="100">
        <v>27</v>
      </c>
      <c r="I62" s="100">
        <v>30</v>
      </c>
      <c r="J62" s="101">
        <v>32</v>
      </c>
      <c r="K62" s="99">
        <v>15</v>
      </c>
      <c r="L62" s="100">
        <v>7</v>
      </c>
      <c r="M62" s="100">
        <v>11</v>
      </c>
      <c r="N62" s="100">
        <v>19</v>
      </c>
      <c r="O62" s="101">
        <v>24</v>
      </c>
      <c r="P62" s="99">
        <v>12</v>
      </c>
      <c r="Q62" s="100">
        <v>4</v>
      </c>
      <c r="R62" s="100">
        <v>9</v>
      </c>
      <c r="S62" s="100">
        <v>16</v>
      </c>
      <c r="T62" s="101">
        <v>19</v>
      </c>
    </row>
    <row r="63" spans="1:20">
      <c r="A63" s="100">
        <v>2015</v>
      </c>
      <c r="B63" s="252" t="s">
        <v>267</v>
      </c>
      <c r="C63" s="252" t="s">
        <v>891</v>
      </c>
      <c r="D63" s="252" t="s">
        <v>464</v>
      </c>
      <c r="E63" s="252" t="s">
        <v>559</v>
      </c>
      <c r="F63" s="99">
        <v>28</v>
      </c>
      <c r="G63" s="100">
        <v>23</v>
      </c>
      <c r="H63" s="100">
        <v>26</v>
      </c>
      <c r="I63" s="100">
        <v>29</v>
      </c>
      <c r="J63" s="101">
        <v>31</v>
      </c>
      <c r="K63" s="99">
        <v>12</v>
      </c>
      <c r="L63" s="100">
        <v>4</v>
      </c>
      <c r="M63" s="100">
        <v>8</v>
      </c>
      <c r="N63" s="100">
        <v>16</v>
      </c>
      <c r="O63" s="101">
        <v>21</v>
      </c>
      <c r="P63" s="99">
        <v>15</v>
      </c>
      <c r="Q63" s="100">
        <v>6</v>
      </c>
      <c r="R63" s="100">
        <v>11</v>
      </c>
      <c r="S63" s="100">
        <v>18</v>
      </c>
      <c r="T63" s="101">
        <v>21</v>
      </c>
    </row>
    <row r="64" spans="1:20">
      <c r="A64" s="100">
        <v>2015</v>
      </c>
      <c r="B64" s="252" t="s">
        <v>267</v>
      </c>
      <c r="C64" s="252" t="s">
        <v>891</v>
      </c>
      <c r="D64" s="252" t="s">
        <v>464</v>
      </c>
      <c r="E64" s="252" t="s">
        <v>560</v>
      </c>
      <c r="F64" s="99">
        <v>27</v>
      </c>
      <c r="G64" s="100">
        <v>20</v>
      </c>
      <c r="H64" s="100">
        <v>24</v>
      </c>
      <c r="I64" s="100">
        <v>28</v>
      </c>
      <c r="J64" s="101">
        <v>30</v>
      </c>
      <c r="K64" s="99">
        <v>9</v>
      </c>
      <c r="L64" s="100">
        <v>2</v>
      </c>
      <c r="M64" s="100">
        <v>6</v>
      </c>
      <c r="N64" s="100">
        <v>14</v>
      </c>
      <c r="O64" s="101">
        <v>18</v>
      </c>
      <c r="P64" s="99">
        <v>16</v>
      </c>
      <c r="Q64" s="100">
        <v>7</v>
      </c>
      <c r="R64" s="100">
        <v>12</v>
      </c>
      <c r="S64" s="100">
        <v>20</v>
      </c>
      <c r="T64" s="101">
        <v>23</v>
      </c>
    </row>
    <row r="65" spans="1:20">
      <c r="A65" s="100">
        <v>2015</v>
      </c>
      <c r="B65" s="252" t="s">
        <v>267</v>
      </c>
      <c r="C65" s="252" t="s">
        <v>891</v>
      </c>
      <c r="D65" s="252" t="s">
        <v>464</v>
      </c>
      <c r="E65" s="252" t="s">
        <v>561</v>
      </c>
      <c r="F65" s="99">
        <v>25</v>
      </c>
      <c r="G65" s="100">
        <v>16</v>
      </c>
      <c r="H65" s="100">
        <v>22</v>
      </c>
      <c r="I65" s="100">
        <v>28</v>
      </c>
      <c r="J65" s="101">
        <v>29</v>
      </c>
      <c r="K65" s="99">
        <v>7</v>
      </c>
      <c r="L65" s="100">
        <v>0</v>
      </c>
      <c r="M65" s="100">
        <v>3</v>
      </c>
      <c r="N65" s="100">
        <v>11</v>
      </c>
      <c r="O65" s="101">
        <v>15</v>
      </c>
      <c r="P65" s="99">
        <v>17</v>
      </c>
      <c r="Q65" s="100">
        <v>8</v>
      </c>
      <c r="R65" s="100">
        <v>13</v>
      </c>
      <c r="S65" s="100">
        <v>20</v>
      </c>
      <c r="T65" s="101">
        <v>23</v>
      </c>
    </row>
    <row r="66" spans="1:20">
      <c r="A66" s="100">
        <v>2015</v>
      </c>
      <c r="B66" s="252" t="s">
        <v>267</v>
      </c>
      <c r="C66" s="252" t="s">
        <v>891</v>
      </c>
      <c r="D66" s="252" t="s">
        <v>464</v>
      </c>
      <c r="E66" s="252" t="s">
        <v>562</v>
      </c>
      <c r="F66" s="99">
        <v>24</v>
      </c>
      <c r="G66" s="100">
        <v>12</v>
      </c>
      <c r="H66" s="100">
        <v>19</v>
      </c>
      <c r="I66" s="100">
        <v>27</v>
      </c>
      <c r="J66" s="101">
        <v>28</v>
      </c>
      <c r="K66" s="99">
        <v>6</v>
      </c>
      <c r="L66" s="100">
        <v>0</v>
      </c>
      <c r="M66" s="100">
        <v>2</v>
      </c>
      <c r="N66" s="100">
        <v>9</v>
      </c>
      <c r="O66" s="101">
        <v>14</v>
      </c>
      <c r="P66" s="99">
        <v>16</v>
      </c>
      <c r="Q66" s="100">
        <v>6</v>
      </c>
      <c r="R66" s="100">
        <v>12</v>
      </c>
      <c r="S66" s="100">
        <v>20</v>
      </c>
      <c r="T66" s="101">
        <v>23</v>
      </c>
    </row>
    <row r="67" spans="1:20">
      <c r="A67" s="100">
        <v>2015</v>
      </c>
      <c r="B67" s="252" t="s">
        <v>267</v>
      </c>
      <c r="C67" s="252" t="s">
        <v>891</v>
      </c>
      <c r="D67" s="252" t="s">
        <v>464</v>
      </c>
      <c r="E67" s="252" t="s">
        <v>563</v>
      </c>
      <c r="F67" s="99">
        <v>22</v>
      </c>
      <c r="G67" s="100">
        <v>9</v>
      </c>
      <c r="H67" s="100">
        <v>17</v>
      </c>
      <c r="I67" s="100">
        <v>25</v>
      </c>
      <c r="J67" s="101">
        <v>28</v>
      </c>
      <c r="K67" s="99">
        <v>5</v>
      </c>
      <c r="L67" s="100">
        <v>0</v>
      </c>
      <c r="M67" s="100">
        <v>1</v>
      </c>
      <c r="N67" s="100">
        <v>8</v>
      </c>
      <c r="O67" s="101">
        <v>12</v>
      </c>
      <c r="P67" s="99">
        <v>15</v>
      </c>
      <c r="Q67" s="100">
        <v>5</v>
      </c>
      <c r="R67" s="100">
        <v>11</v>
      </c>
      <c r="S67" s="100">
        <v>19</v>
      </c>
      <c r="T67" s="101">
        <v>22</v>
      </c>
    </row>
    <row r="68" spans="1:20">
      <c r="A68" s="100">
        <v>2015</v>
      </c>
      <c r="B68" s="252" t="s">
        <v>267</v>
      </c>
      <c r="C68" s="252" t="s">
        <v>891</v>
      </c>
      <c r="D68" s="252" t="s">
        <v>464</v>
      </c>
      <c r="E68" s="252" t="s">
        <v>564</v>
      </c>
      <c r="F68" s="99">
        <v>20</v>
      </c>
      <c r="G68" s="100">
        <v>7</v>
      </c>
      <c r="H68" s="100">
        <v>15</v>
      </c>
      <c r="I68" s="100">
        <v>24</v>
      </c>
      <c r="J68" s="101">
        <v>27</v>
      </c>
      <c r="K68" s="99">
        <v>4</v>
      </c>
      <c r="L68" s="100">
        <v>0</v>
      </c>
      <c r="M68" s="100">
        <v>1</v>
      </c>
      <c r="N68" s="100">
        <v>7</v>
      </c>
      <c r="O68" s="101">
        <v>11</v>
      </c>
      <c r="P68" s="99">
        <v>15</v>
      </c>
      <c r="Q68" s="100">
        <v>4</v>
      </c>
      <c r="R68" s="100">
        <v>10</v>
      </c>
      <c r="S68" s="100">
        <v>18</v>
      </c>
      <c r="T68" s="101">
        <v>21</v>
      </c>
    </row>
    <row r="69" spans="1:20">
      <c r="A69" s="100">
        <v>2015</v>
      </c>
      <c r="B69" s="252" t="s">
        <v>267</v>
      </c>
      <c r="C69" s="252" t="s">
        <v>891</v>
      </c>
      <c r="D69" s="252" t="s">
        <v>464</v>
      </c>
      <c r="E69" s="252" t="s">
        <v>889</v>
      </c>
      <c r="F69" s="99">
        <v>19</v>
      </c>
      <c r="G69" s="100">
        <v>6</v>
      </c>
      <c r="H69" s="100">
        <v>13</v>
      </c>
      <c r="I69" s="100">
        <v>23</v>
      </c>
      <c r="J69" s="101">
        <v>26</v>
      </c>
      <c r="K69" s="99">
        <v>4</v>
      </c>
      <c r="L69" s="100">
        <v>0</v>
      </c>
      <c r="M69" s="100">
        <v>0</v>
      </c>
      <c r="N69" s="100">
        <v>7</v>
      </c>
      <c r="O69" s="101">
        <v>11</v>
      </c>
      <c r="P69" s="99">
        <v>13</v>
      </c>
      <c r="Q69" s="100">
        <v>3</v>
      </c>
      <c r="R69" s="100">
        <v>8</v>
      </c>
      <c r="S69" s="100">
        <v>17</v>
      </c>
      <c r="T69" s="101">
        <v>20</v>
      </c>
    </row>
    <row r="70" spans="1:20">
      <c r="A70" s="100">
        <v>2015</v>
      </c>
      <c r="B70" s="252" t="s">
        <v>267</v>
      </c>
      <c r="C70" s="252" t="s">
        <v>891</v>
      </c>
      <c r="D70" s="252" t="s">
        <v>465</v>
      </c>
      <c r="E70" s="252" t="s">
        <v>888</v>
      </c>
      <c r="F70" s="99">
        <v>30</v>
      </c>
      <c r="G70" s="100">
        <v>28</v>
      </c>
      <c r="H70" s="100">
        <v>28</v>
      </c>
      <c r="I70" s="100">
        <v>32</v>
      </c>
      <c r="J70" s="101">
        <v>32</v>
      </c>
      <c r="K70" s="99">
        <v>26</v>
      </c>
      <c r="L70" s="100">
        <v>20</v>
      </c>
      <c r="M70" s="100">
        <v>23</v>
      </c>
      <c r="N70" s="100">
        <v>29</v>
      </c>
      <c r="O70" s="101">
        <v>31</v>
      </c>
      <c r="P70" s="99">
        <v>3</v>
      </c>
      <c r="Q70" s="100">
        <v>0</v>
      </c>
      <c r="R70" s="100">
        <v>1</v>
      </c>
      <c r="S70" s="100">
        <v>6</v>
      </c>
      <c r="T70" s="101">
        <v>10</v>
      </c>
    </row>
    <row r="71" spans="1:20">
      <c r="A71" s="100">
        <v>2015</v>
      </c>
      <c r="B71" s="252" t="s">
        <v>267</v>
      </c>
      <c r="C71" s="252" t="s">
        <v>891</v>
      </c>
      <c r="D71" s="252" t="s">
        <v>465</v>
      </c>
      <c r="E71" s="252" t="s">
        <v>554</v>
      </c>
      <c r="F71" s="99">
        <v>30</v>
      </c>
      <c r="G71" s="100">
        <v>28</v>
      </c>
      <c r="H71" s="100">
        <v>28</v>
      </c>
      <c r="I71" s="100">
        <v>32</v>
      </c>
      <c r="J71" s="101">
        <v>32</v>
      </c>
      <c r="K71" s="99">
        <v>25</v>
      </c>
      <c r="L71" s="100">
        <v>17</v>
      </c>
      <c r="M71" s="100">
        <v>21</v>
      </c>
      <c r="N71" s="100">
        <v>28</v>
      </c>
      <c r="O71" s="101">
        <v>30</v>
      </c>
      <c r="P71" s="99">
        <v>5</v>
      </c>
      <c r="Q71" s="100">
        <v>0</v>
      </c>
      <c r="R71" s="100">
        <v>2</v>
      </c>
      <c r="S71" s="100">
        <v>8</v>
      </c>
      <c r="T71" s="101">
        <v>12</v>
      </c>
    </row>
    <row r="72" spans="1:20">
      <c r="A72" s="100">
        <v>2015</v>
      </c>
      <c r="B72" s="252" t="s">
        <v>267</v>
      </c>
      <c r="C72" s="252" t="s">
        <v>891</v>
      </c>
      <c r="D72" s="252" t="s">
        <v>465</v>
      </c>
      <c r="E72" s="252" t="s">
        <v>555</v>
      </c>
      <c r="F72" s="99">
        <v>30</v>
      </c>
      <c r="G72" s="100">
        <v>27</v>
      </c>
      <c r="H72" s="100">
        <v>28</v>
      </c>
      <c r="I72" s="100">
        <v>32</v>
      </c>
      <c r="J72" s="101">
        <v>32</v>
      </c>
      <c r="K72" s="99">
        <v>23</v>
      </c>
      <c r="L72" s="100">
        <v>15</v>
      </c>
      <c r="M72" s="100">
        <v>19</v>
      </c>
      <c r="N72" s="100">
        <v>27</v>
      </c>
      <c r="O72" s="101">
        <v>30</v>
      </c>
      <c r="P72" s="99">
        <v>7</v>
      </c>
      <c r="Q72" s="100">
        <v>1</v>
      </c>
      <c r="R72" s="100">
        <v>3</v>
      </c>
      <c r="S72" s="100">
        <v>10</v>
      </c>
      <c r="T72" s="101">
        <v>13</v>
      </c>
    </row>
    <row r="73" spans="1:20">
      <c r="A73" s="100">
        <v>2015</v>
      </c>
      <c r="B73" s="252" t="s">
        <v>267</v>
      </c>
      <c r="C73" s="252" t="s">
        <v>891</v>
      </c>
      <c r="D73" s="252" t="s">
        <v>465</v>
      </c>
      <c r="E73" s="252" t="s">
        <v>556</v>
      </c>
      <c r="F73" s="99">
        <v>29</v>
      </c>
      <c r="G73" s="100">
        <v>27</v>
      </c>
      <c r="H73" s="100">
        <v>28</v>
      </c>
      <c r="I73" s="100">
        <v>31</v>
      </c>
      <c r="J73" s="101">
        <v>32</v>
      </c>
      <c r="K73" s="99">
        <v>21</v>
      </c>
      <c r="L73" s="100">
        <v>13</v>
      </c>
      <c r="M73" s="100">
        <v>17</v>
      </c>
      <c r="N73" s="100">
        <v>25</v>
      </c>
      <c r="O73" s="101">
        <v>28</v>
      </c>
      <c r="P73" s="99">
        <v>8</v>
      </c>
      <c r="Q73" s="100">
        <v>1</v>
      </c>
      <c r="R73" s="100">
        <v>5</v>
      </c>
      <c r="S73" s="100">
        <v>12</v>
      </c>
      <c r="T73" s="101">
        <v>15</v>
      </c>
    </row>
    <row r="74" spans="1:20">
      <c r="A74" s="100">
        <v>2015</v>
      </c>
      <c r="B74" s="252" t="s">
        <v>267</v>
      </c>
      <c r="C74" s="252" t="s">
        <v>891</v>
      </c>
      <c r="D74" s="252" t="s">
        <v>465</v>
      </c>
      <c r="E74" s="252" t="s">
        <v>557</v>
      </c>
      <c r="F74" s="99">
        <v>29</v>
      </c>
      <c r="G74" s="100">
        <v>26</v>
      </c>
      <c r="H74" s="100">
        <v>28</v>
      </c>
      <c r="I74" s="100">
        <v>31</v>
      </c>
      <c r="J74" s="101">
        <v>32</v>
      </c>
      <c r="K74" s="99">
        <v>19</v>
      </c>
      <c r="L74" s="100">
        <v>11</v>
      </c>
      <c r="M74" s="100">
        <v>15</v>
      </c>
      <c r="N74" s="100">
        <v>22</v>
      </c>
      <c r="O74" s="101">
        <v>27</v>
      </c>
      <c r="P74" s="99">
        <v>10</v>
      </c>
      <c r="Q74" s="100">
        <v>3</v>
      </c>
      <c r="R74" s="100">
        <v>7</v>
      </c>
      <c r="S74" s="100">
        <v>13</v>
      </c>
      <c r="T74" s="101">
        <v>17</v>
      </c>
    </row>
    <row r="75" spans="1:20">
      <c r="A75" s="100">
        <v>2015</v>
      </c>
      <c r="B75" s="252" t="s">
        <v>267</v>
      </c>
      <c r="C75" s="252" t="s">
        <v>891</v>
      </c>
      <c r="D75" s="252" t="s">
        <v>465</v>
      </c>
      <c r="E75" s="252" t="s">
        <v>558</v>
      </c>
      <c r="F75" s="99">
        <v>28</v>
      </c>
      <c r="G75" s="100">
        <v>25</v>
      </c>
      <c r="H75" s="100">
        <v>27</v>
      </c>
      <c r="I75" s="100">
        <v>30</v>
      </c>
      <c r="J75" s="101">
        <v>32</v>
      </c>
      <c r="K75" s="99">
        <v>16</v>
      </c>
      <c r="L75" s="100">
        <v>9</v>
      </c>
      <c r="M75" s="100">
        <v>12</v>
      </c>
      <c r="N75" s="100">
        <v>20</v>
      </c>
      <c r="O75" s="101">
        <v>24</v>
      </c>
      <c r="P75" s="99">
        <v>12</v>
      </c>
      <c r="Q75" s="100">
        <v>4</v>
      </c>
      <c r="R75" s="100">
        <v>9</v>
      </c>
      <c r="S75" s="100">
        <v>15</v>
      </c>
      <c r="T75" s="101">
        <v>19</v>
      </c>
    </row>
    <row r="76" spans="1:20">
      <c r="A76" s="100">
        <v>2015</v>
      </c>
      <c r="B76" s="252" t="s">
        <v>267</v>
      </c>
      <c r="C76" s="252" t="s">
        <v>891</v>
      </c>
      <c r="D76" s="252" t="s">
        <v>465</v>
      </c>
      <c r="E76" s="252" t="s">
        <v>559</v>
      </c>
      <c r="F76" s="99">
        <v>28</v>
      </c>
      <c r="G76" s="100">
        <v>24</v>
      </c>
      <c r="H76" s="100">
        <v>27</v>
      </c>
      <c r="I76" s="100">
        <v>30</v>
      </c>
      <c r="J76" s="101">
        <v>31</v>
      </c>
      <c r="K76" s="99">
        <v>13</v>
      </c>
      <c r="L76" s="100">
        <v>6</v>
      </c>
      <c r="M76" s="100">
        <v>9</v>
      </c>
      <c r="N76" s="100">
        <v>17</v>
      </c>
      <c r="O76" s="101">
        <v>22</v>
      </c>
      <c r="P76" s="99">
        <v>14</v>
      </c>
      <c r="Q76" s="100">
        <v>6</v>
      </c>
      <c r="R76" s="100">
        <v>10</v>
      </c>
      <c r="S76" s="100">
        <v>18</v>
      </c>
      <c r="T76" s="101">
        <v>21</v>
      </c>
    </row>
    <row r="77" spans="1:20">
      <c r="A77" s="100">
        <v>2015</v>
      </c>
      <c r="B77" s="252" t="s">
        <v>267</v>
      </c>
      <c r="C77" s="252" t="s">
        <v>891</v>
      </c>
      <c r="D77" s="252" t="s">
        <v>465</v>
      </c>
      <c r="E77" s="252" t="s">
        <v>560</v>
      </c>
      <c r="F77" s="99">
        <v>28</v>
      </c>
      <c r="G77" s="100">
        <v>22</v>
      </c>
      <c r="H77" s="100">
        <v>25</v>
      </c>
      <c r="I77" s="100">
        <v>29</v>
      </c>
      <c r="J77" s="101">
        <v>31</v>
      </c>
      <c r="K77" s="99">
        <v>11</v>
      </c>
      <c r="L77" s="100">
        <v>3</v>
      </c>
      <c r="M77" s="100">
        <v>7</v>
      </c>
      <c r="N77" s="100">
        <v>15</v>
      </c>
      <c r="O77" s="101">
        <v>19</v>
      </c>
      <c r="P77" s="99">
        <v>16</v>
      </c>
      <c r="Q77" s="100">
        <v>8</v>
      </c>
      <c r="R77" s="100">
        <v>12</v>
      </c>
      <c r="S77" s="100">
        <v>19</v>
      </c>
      <c r="T77" s="101">
        <v>22</v>
      </c>
    </row>
    <row r="78" spans="1:20">
      <c r="A78" s="100">
        <v>2015</v>
      </c>
      <c r="B78" s="252" t="s">
        <v>267</v>
      </c>
      <c r="C78" s="252" t="s">
        <v>891</v>
      </c>
      <c r="D78" s="252" t="s">
        <v>465</v>
      </c>
      <c r="E78" s="252" t="s">
        <v>561</v>
      </c>
      <c r="F78" s="99">
        <v>27</v>
      </c>
      <c r="G78" s="100">
        <v>20</v>
      </c>
      <c r="H78" s="100">
        <v>24</v>
      </c>
      <c r="I78" s="100">
        <v>28</v>
      </c>
      <c r="J78" s="101">
        <v>30</v>
      </c>
      <c r="K78" s="99">
        <v>8</v>
      </c>
      <c r="L78" s="100">
        <v>1</v>
      </c>
      <c r="M78" s="100">
        <v>5</v>
      </c>
      <c r="N78" s="100">
        <v>12</v>
      </c>
      <c r="O78" s="101">
        <v>16</v>
      </c>
      <c r="P78" s="99">
        <v>17</v>
      </c>
      <c r="Q78" s="100">
        <v>8</v>
      </c>
      <c r="R78" s="100">
        <v>13</v>
      </c>
      <c r="S78" s="100">
        <v>20</v>
      </c>
      <c r="T78" s="101">
        <v>23</v>
      </c>
    </row>
    <row r="79" spans="1:20">
      <c r="A79" s="100">
        <v>2015</v>
      </c>
      <c r="B79" s="252" t="s">
        <v>267</v>
      </c>
      <c r="C79" s="252" t="s">
        <v>891</v>
      </c>
      <c r="D79" s="252" t="s">
        <v>465</v>
      </c>
      <c r="E79" s="252" t="s">
        <v>562</v>
      </c>
      <c r="F79" s="99">
        <v>25</v>
      </c>
      <c r="G79" s="100">
        <v>16</v>
      </c>
      <c r="H79" s="100">
        <v>22</v>
      </c>
      <c r="I79" s="100">
        <v>28</v>
      </c>
      <c r="J79" s="101">
        <v>29</v>
      </c>
      <c r="K79" s="99">
        <v>7</v>
      </c>
      <c r="L79" s="100">
        <v>0</v>
      </c>
      <c r="M79" s="100">
        <v>3</v>
      </c>
      <c r="N79" s="100">
        <v>11</v>
      </c>
      <c r="O79" s="101">
        <v>15</v>
      </c>
      <c r="P79" s="99">
        <v>17</v>
      </c>
      <c r="Q79" s="100">
        <v>8</v>
      </c>
      <c r="R79" s="100">
        <v>13</v>
      </c>
      <c r="S79" s="100">
        <v>20</v>
      </c>
      <c r="T79" s="101">
        <v>23</v>
      </c>
    </row>
    <row r="80" spans="1:20">
      <c r="A80" s="100">
        <v>2015</v>
      </c>
      <c r="B80" s="252" t="s">
        <v>267</v>
      </c>
      <c r="C80" s="252" t="s">
        <v>891</v>
      </c>
      <c r="D80" s="252" t="s">
        <v>465</v>
      </c>
      <c r="E80" s="252" t="s">
        <v>563</v>
      </c>
      <c r="F80" s="99">
        <v>24</v>
      </c>
      <c r="G80" s="100">
        <v>13</v>
      </c>
      <c r="H80" s="100">
        <v>20</v>
      </c>
      <c r="I80" s="100">
        <v>27</v>
      </c>
      <c r="J80" s="101">
        <v>28</v>
      </c>
      <c r="K80" s="99">
        <v>6</v>
      </c>
      <c r="L80" s="100">
        <v>0</v>
      </c>
      <c r="M80" s="100">
        <v>2</v>
      </c>
      <c r="N80" s="100">
        <v>9</v>
      </c>
      <c r="O80" s="101">
        <v>14</v>
      </c>
      <c r="P80" s="99">
        <v>16</v>
      </c>
      <c r="Q80" s="100">
        <v>6</v>
      </c>
      <c r="R80" s="100">
        <v>12</v>
      </c>
      <c r="S80" s="100">
        <v>20</v>
      </c>
      <c r="T80" s="101">
        <v>22</v>
      </c>
    </row>
    <row r="81" spans="1:20">
      <c r="A81" s="100">
        <v>2015</v>
      </c>
      <c r="B81" s="252" t="s">
        <v>267</v>
      </c>
      <c r="C81" s="252" t="s">
        <v>891</v>
      </c>
      <c r="D81" s="252" t="s">
        <v>465</v>
      </c>
      <c r="E81" s="252" t="s">
        <v>564</v>
      </c>
      <c r="F81" s="99">
        <v>23</v>
      </c>
      <c r="G81" s="100">
        <v>11</v>
      </c>
      <c r="H81" s="100">
        <v>18</v>
      </c>
      <c r="I81" s="100">
        <v>26</v>
      </c>
      <c r="J81" s="101">
        <v>28</v>
      </c>
      <c r="K81" s="99">
        <v>5</v>
      </c>
      <c r="L81" s="100">
        <v>0</v>
      </c>
      <c r="M81" s="100">
        <v>2</v>
      </c>
      <c r="N81" s="100">
        <v>8</v>
      </c>
      <c r="O81" s="101">
        <v>13</v>
      </c>
      <c r="P81" s="99">
        <v>16</v>
      </c>
      <c r="Q81" s="100">
        <v>6</v>
      </c>
      <c r="R81" s="100">
        <v>12</v>
      </c>
      <c r="S81" s="100">
        <v>19</v>
      </c>
      <c r="T81" s="101">
        <v>22</v>
      </c>
    </row>
    <row r="82" spans="1:20">
      <c r="A82" s="100">
        <v>2015</v>
      </c>
      <c r="B82" s="252" t="s">
        <v>267</v>
      </c>
      <c r="C82" s="252" t="s">
        <v>891</v>
      </c>
      <c r="D82" s="252" t="s">
        <v>465</v>
      </c>
      <c r="E82" s="252" t="s">
        <v>889</v>
      </c>
      <c r="F82" s="99">
        <v>21</v>
      </c>
      <c r="G82" s="100">
        <v>8</v>
      </c>
      <c r="H82" s="100">
        <v>16</v>
      </c>
      <c r="I82" s="100">
        <v>25</v>
      </c>
      <c r="J82" s="101">
        <v>27</v>
      </c>
      <c r="K82" s="99">
        <v>4</v>
      </c>
      <c r="L82" s="100">
        <v>0</v>
      </c>
      <c r="M82" s="100">
        <v>1</v>
      </c>
      <c r="N82" s="100">
        <v>8</v>
      </c>
      <c r="O82" s="101">
        <v>12</v>
      </c>
      <c r="P82" s="99">
        <v>15</v>
      </c>
      <c r="Q82" s="100">
        <v>5</v>
      </c>
      <c r="R82" s="100">
        <v>10</v>
      </c>
      <c r="S82" s="100">
        <v>18</v>
      </c>
      <c r="T82" s="101">
        <v>21</v>
      </c>
    </row>
    <row r="83" spans="1:20">
      <c r="A83" s="100">
        <v>2015</v>
      </c>
      <c r="B83" s="252" t="s">
        <v>267</v>
      </c>
      <c r="C83" s="252" t="s">
        <v>891</v>
      </c>
      <c r="D83" s="252" t="s">
        <v>1088</v>
      </c>
      <c r="E83" s="252" t="s">
        <v>888</v>
      </c>
      <c r="F83" s="99">
        <v>30</v>
      </c>
      <c r="G83" s="100">
        <v>28</v>
      </c>
      <c r="H83" s="100">
        <v>28</v>
      </c>
      <c r="I83" s="100">
        <v>32</v>
      </c>
      <c r="J83" s="101">
        <v>32</v>
      </c>
      <c r="K83" s="99">
        <v>27</v>
      </c>
      <c r="L83" s="100">
        <v>21</v>
      </c>
      <c r="M83" s="100">
        <v>24</v>
      </c>
      <c r="N83" s="100">
        <v>29</v>
      </c>
      <c r="O83" s="101">
        <v>31</v>
      </c>
      <c r="P83" s="99">
        <v>2</v>
      </c>
      <c r="Q83" s="100">
        <v>0</v>
      </c>
      <c r="R83" s="100">
        <v>0</v>
      </c>
      <c r="S83" s="100">
        <v>5</v>
      </c>
      <c r="T83" s="101">
        <v>8</v>
      </c>
    </row>
    <row r="84" spans="1:20">
      <c r="A84" s="100">
        <v>2015</v>
      </c>
      <c r="B84" s="252" t="s">
        <v>267</v>
      </c>
      <c r="C84" s="252" t="s">
        <v>891</v>
      </c>
      <c r="D84" s="252" t="s">
        <v>1088</v>
      </c>
      <c r="E84" s="252" t="s">
        <v>554</v>
      </c>
      <c r="F84" s="99">
        <v>30</v>
      </c>
      <c r="G84" s="100">
        <v>28</v>
      </c>
      <c r="H84" s="100">
        <v>28</v>
      </c>
      <c r="I84" s="100">
        <v>32</v>
      </c>
      <c r="J84" s="101">
        <v>32</v>
      </c>
      <c r="K84" s="99">
        <v>26</v>
      </c>
      <c r="L84" s="100">
        <v>19</v>
      </c>
      <c r="M84" s="100">
        <v>22</v>
      </c>
      <c r="N84" s="100">
        <v>28</v>
      </c>
      <c r="O84" s="101">
        <v>31</v>
      </c>
      <c r="P84" s="99">
        <v>4</v>
      </c>
      <c r="Q84" s="100">
        <v>0</v>
      </c>
      <c r="R84" s="100">
        <v>1</v>
      </c>
      <c r="S84" s="100">
        <v>7</v>
      </c>
      <c r="T84" s="101">
        <v>11</v>
      </c>
    </row>
    <row r="85" spans="1:20">
      <c r="A85" s="100">
        <v>2015</v>
      </c>
      <c r="B85" s="252" t="s">
        <v>267</v>
      </c>
      <c r="C85" s="252" t="s">
        <v>891</v>
      </c>
      <c r="D85" s="252" t="s">
        <v>1088</v>
      </c>
      <c r="E85" s="252" t="s">
        <v>555</v>
      </c>
      <c r="F85" s="99">
        <v>30</v>
      </c>
      <c r="G85" s="100">
        <v>28</v>
      </c>
      <c r="H85" s="100">
        <v>28</v>
      </c>
      <c r="I85" s="100">
        <v>32</v>
      </c>
      <c r="J85" s="101">
        <v>32</v>
      </c>
      <c r="K85" s="99">
        <v>24</v>
      </c>
      <c r="L85" s="100">
        <v>16</v>
      </c>
      <c r="M85" s="100">
        <v>20</v>
      </c>
      <c r="N85" s="100">
        <v>28</v>
      </c>
      <c r="O85" s="101">
        <v>30</v>
      </c>
      <c r="P85" s="99">
        <v>6</v>
      </c>
      <c r="Q85" s="100">
        <v>0</v>
      </c>
      <c r="R85" s="100">
        <v>2</v>
      </c>
      <c r="S85" s="100">
        <v>9</v>
      </c>
      <c r="T85" s="101">
        <v>13</v>
      </c>
    </row>
    <row r="86" spans="1:20">
      <c r="A86" s="100">
        <v>2015</v>
      </c>
      <c r="B86" s="252" t="s">
        <v>267</v>
      </c>
      <c r="C86" s="252" t="s">
        <v>891</v>
      </c>
      <c r="D86" s="252" t="s">
        <v>1088</v>
      </c>
      <c r="E86" s="252" t="s">
        <v>556</v>
      </c>
      <c r="F86" s="99">
        <v>30</v>
      </c>
      <c r="G86" s="100">
        <v>27</v>
      </c>
      <c r="H86" s="100">
        <v>28</v>
      </c>
      <c r="I86" s="100">
        <v>31</v>
      </c>
      <c r="J86" s="101">
        <v>32</v>
      </c>
      <c r="K86" s="99">
        <v>22</v>
      </c>
      <c r="L86" s="100">
        <v>15</v>
      </c>
      <c r="M86" s="100">
        <v>18</v>
      </c>
      <c r="N86" s="100">
        <v>26</v>
      </c>
      <c r="O86" s="101">
        <v>29</v>
      </c>
      <c r="P86" s="99">
        <v>7</v>
      </c>
      <c r="Q86" s="100">
        <v>1</v>
      </c>
      <c r="R86" s="100">
        <v>4</v>
      </c>
      <c r="S86" s="100">
        <v>11</v>
      </c>
      <c r="T86" s="101">
        <v>14</v>
      </c>
    </row>
    <row r="87" spans="1:20">
      <c r="A87" s="100">
        <v>2015</v>
      </c>
      <c r="B87" s="252" t="s">
        <v>267</v>
      </c>
      <c r="C87" s="252" t="s">
        <v>891</v>
      </c>
      <c r="D87" s="252" t="s">
        <v>1088</v>
      </c>
      <c r="E87" s="252" t="s">
        <v>557</v>
      </c>
      <c r="F87" s="99">
        <v>29</v>
      </c>
      <c r="G87" s="100">
        <v>27</v>
      </c>
      <c r="H87" s="100">
        <v>28</v>
      </c>
      <c r="I87" s="100">
        <v>31</v>
      </c>
      <c r="J87" s="101">
        <v>32</v>
      </c>
      <c r="K87" s="99">
        <v>20</v>
      </c>
      <c r="L87" s="100">
        <v>13</v>
      </c>
      <c r="M87" s="100">
        <v>16</v>
      </c>
      <c r="N87" s="100">
        <v>24</v>
      </c>
      <c r="O87" s="101">
        <v>28</v>
      </c>
      <c r="P87" s="99">
        <v>9</v>
      </c>
      <c r="Q87" s="100">
        <v>2</v>
      </c>
      <c r="R87" s="100">
        <v>6</v>
      </c>
      <c r="S87" s="100">
        <v>12</v>
      </c>
      <c r="T87" s="101">
        <v>15</v>
      </c>
    </row>
    <row r="88" spans="1:20">
      <c r="A88" s="100">
        <v>2015</v>
      </c>
      <c r="B88" s="252" t="s">
        <v>267</v>
      </c>
      <c r="C88" s="252" t="s">
        <v>891</v>
      </c>
      <c r="D88" s="252" t="s">
        <v>1088</v>
      </c>
      <c r="E88" s="252" t="s">
        <v>558</v>
      </c>
      <c r="F88" s="99">
        <v>29</v>
      </c>
      <c r="G88" s="100">
        <v>26</v>
      </c>
      <c r="H88" s="100">
        <v>28</v>
      </c>
      <c r="I88" s="100">
        <v>31</v>
      </c>
      <c r="J88" s="101">
        <v>32</v>
      </c>
      <c r="K88" s="99">
        <v>18</v>
      </c>
      <c r="L88" s="100">
        <v>10</v>
      </c>
      <c r="M88" s="100">
        <v>14</v>
      </c>
      <c r="N88" s="100">
        <v>21</v>
      </c>
      <c r="O88" s="101">
        <v>26</v>
      </c>
      <c r="P88" s="99">
        <v>11</v>
      </c>
      <c r="Q88" s="100">
        <v>4</v>
      </c>
      <c r="R88" s="100">
        <v>8</v>
      </c>
      <c r="S88" s="100">
        <v>15</v>
      </c>
      <c r="T88" s="101">
        <v>18</v>
      </c>
    </row>
    <row r="89" spans="1:20">
      <c r="A89" s="100">
        <v>2015</v>
      </c>
      <c r="B89" s="252" t="s">
        <v>267</v>
      </c>
      <c r="C89" s="252" t="s">
        <v>891</v>
      </c>
      <c r="D89" s="252" t="s">
        <v>1088</v>
      </c>
      <c r="E89" s="252" t="s">
        <v>559</v>
      </c>
      <c r="F89" s="99">
        <v>28</v>
      </c>
      <c r="G89" s="100">
        <v>25</v>
      </c>
      <c r="H89" s="100">
        <v>27</v>
      </c>
      <c r="I89" s="100">
        <v>30</v>
      </c>
      <c r="J89" s="101">
        <v>32</v>
      </c>
      <c r="K89" s="99">
        <v>15</v>
      </c>
      <c r="L89" s="100">
        <v>7</v>
      </c>
      <c r="M89" s="100">
        <v>11</v>
      </c>
      <c r="N89" s="100">
        <v>19</v>
      </c>
      <c r="O89" s="101">
        <v>23</v>
      </c>
      <c r="P89" s="99">
        <v>13</v>
      </c>
      <c r="Q89" s="100">
        <v>5</v>
      </c>
      <c r="R89" s="100">
        <v>10</v>
      </c>
      <c r="S89" s="100">
        <v>17</v>
      </c>
      <c r="T89" s="101">
        <v>20</v>
      </c>
    </row>
    <row r="90" spans="1:20">
      <c r="A90" s="100">
        <v>2015</v>
      </c>
      <c r="B90" s="252" t="s">
        <v>267</v>
      </c>
      <c r="C90" s="252" t="s">
        <v>891</v>
      </c>
      <c r="D90" s="252" t="s">
        <v>1088</v>
      </c>
      <c r="E90" s="252" t="s">
        <v>560</v>
      </c>
      <c r="F90" s="99">
        <v>28</v>
      </c>
      <c r="G90" s="100">
        <v>24</v>
      </c>
      <c r="H90" s="100">
        <v>26</v>
      </c>
      <c r="I90" s="100">
        <v>29</v>
      </c>
      <c r="J90" s="101">
        <v>31</v>
      </c>
      <c r="K90" s="99">
        <v>12</v>
      </c>
      <c r="L90" s="100">
        <v>5</v>
      </c>
      <c r="M90" s="100">
        <v>8</v>
      </c>
      <c r="N90" s="100">
        <v>16</v>
      </c>
      <c r="O90" s="101">
        <v>20</v>
      </c>
      <c r="P90" s="99">
        <v>16</v>
      </c>
      <c r="Q90" s="100">
        <v>8</v>
      </c>
      <c r="R90" s="100">
        <v>12</v>
      </c>
      <c r="S90" s="100">
        <v>19</v>
      </c>
      <c r="T90" s="101">
        <v>22</v>
      </c>
    </row>
    <row r="91" spans="1:20">
      <c r="A91" s="100">
        <v>2015</v>
      </c>
      <c r="B91" s="252" t="s">
        <v>267</v>
      </c>
      <c r="C91" s="252" t="s">
        <v>891</v>
      </c>
      <c r="D91" s="252" t="s">
        <v>1088</v>
      </c>
      <c r="E91" s="252" t="s">
        <v>561</v>
      </c>
      <c r="F91" s="99">
        <v>27</v>
      </c>
      <c r="G91" s="100">
        <v>22</v>
      </c>
      <c r="H91" s="100">
        <v>25</v>
      </c>
      <c r="I91" s="100">
        <v>29</v>
      </c>
      <c r="J91" s="101">
        <v>30</v>
      </c>
      <c r="K91" s="99">
        <v>9</v>
      </c>
      <c r="L91" s="100">
        <v>2</v>
      </c>
      <c r="M91" s="100">
        <v>6</v>
      </c>
      <c r="N91" s="100">
        <v>13</v>
      </c>
      <c r="O91" s="101">
        <v>17</v>
      </c>
      <c r="P91" s="99">
        <v>17</v>
      </c>
      <c r="Q91" s="100">
        <v>9</v>
      </c>
      <c r="R91" s="100">
        <v>13</v>
      </c>
      <c r="S91" s="100">
        <v>21</v>
      </c>
      <c r="T91" s="101">
        <v>23</v>
      </c>
    </row>
    <row r="92" spans="1:20">
      <c r="A92" s="100">
        <v>2015</v>
      </c>
      <c r="B92" s="252" t="s">
        <v>267</v>
      </c>
      <c r="C92" s="252" t="s">
        <v>891</v>
      </c>
      <c r="D92" s="252" t="s">
        <v>1088</v>
      </c>
      <c r="E92" s="252" t="s">
        <v>562</v>
      </c>
      <c r="F92" s="99">
        <v>26</v>
      </c>
      <c r="G92" s="100">
        <v>19</v>
      </c>
      <c r="H92" s="100">
        <v>23</v>
      </c>
      <c r="I92" s="100">
        <v>28</v>
      </c>
      <c r="J92" s="101">
        <v>29</v>
      </c>
      <c r="K92" s="99">
        <v>7</v>
      </c>
      <c r="L92" s="100">
        <v>1</v>
      </c>
      <c r="M92" s="100">
        <v>4</v>
      </c>
      <c r="N92" s="100">
        <v>11</v>
      </c>
      <c r="O92" s="101">
        <v>15</v>
      </c>
      <c r="P92" s="99">
        <v>17</v>
      </c>
      <c r="Q92" s="100">
        <v>9</v>
      </c>
      <c r="R92" s="100">
        <v>14</v>
      </c>
      <c r="S92" s="100">
        <v>21</v>
      </c>
      <c r="T92" s="101">
        <v>23</v>
      </c>
    </row>
    <row r="93" spans="1:20">
      <c r="A93" s="100">
        <v>2015</v>
      </c>
      <c r="B93" s="252" t="s">
        <v>267</v>
      </c>
      <c r="C93" s="252" t="s">
        <v>891</v>
      </c>
      <c r="D93" s="252" t="s">
        <v>1088</v>
      </c>
      <c r="E93" s="252" t="s">
        <v>563</v>
      </c>
      <c r="F93" s="99">
        <v>25</v>
      </c>
      <c r="G93" s="100">
        <v>16</v>
      </c>
      <c r="H93" s="100">
        <v>21</v>
      </c>
      <c r="I93" s="100">
        <v>27</v>
      </c>
      <c r="J93" s="101">
        <v>28</v>
      </c>
      <c r="K93" s="99">
        <v>6</v>
      </c>
      <c r="L93" s="100">
        <v>0</v>
      </c>
      <c r="M93" s="100">
        <v>3</v>
      </c>
      <c r="N93" s="100">
        <v>10</v>
      </c>
      <c r="O93" s="101">
        <v>14</v>
      </c>
      <c r="P93" s="99">
        <v>17</v>
      </c>
      <c r="Q93" s="100">
        <v>8</v>
      </c>
      <c r="R93" s="100">
        <v>13</v>
      </c>
      <c r="S93" s="100">
        <v>20</v>
      </c>
      <c r="T93" s="101">
        <v>23</v>
      </c>
    </row>
    <row r="94" spans="1:20">
      <c r="A94" s="100">
        <v>2015</v>
      </c>
      <c r="B94" s="252" t="s">
        <v>267</v>
      </c>
      <c r="C94" s="252" t="s">
        <v>891</v>
      </c>
      <c r="D94" s="252" t="s">
        <v>1088</v>
      </c>
      <c r="E94" s="252" t="s">
        <v>564</v>
      </c>
      <c r="F94" s="99">
        <v>24</v>
      </c>
      <c r="G94" s="100">
        <v>14</v>
      </c>
      <c r="H94" s="100">
        <v>20</v>
      </c>
      <c r="I94" s="100">
        <v>26</v>
      </c>
      <c r="J94" s="101">
        <v>28</v>
      </c>
      <c r="K94" s="99">
        <v>6</v>
      </c>
      <c r="L94" s="100">
        <v>0</v>
      </c>
      <c r="M94" s="100">
        <v>2</v>
      </c>
      <c r="N94" s="100">
        <v>9</v>
      </c>
      <c r="O94" s="101">
        <v>13</v>
      </c>
      <c r="P94" s="99">
        <v>16</v>
      </c>
      <c r="Q94" s="100">
        <v>7</v>
      </c>
      <c r="R94" s="100">
        <v>13</v>
      </c>
      <c r="S94" s="100">
        <v>20</v>
      </c>
      <c r="T94" s="101">
        <v>22</v>
      </c>
    </row>
    <row r="95" spans="1:20">
      <c r="A95" s="100">
        <v>2015</v>
      </c>
      <c r="B95" s="252" t="s">
        <v>267</v>
      </c>
      <c r="C95" s="252" t="s">
        <v>891</v>
      </c>
      <c r="D95" s="252" t="s">
        <v>1088</v>
      </c>
      <c r="E95" s="252" t="s">
        <v>889</v>
      </c>
      <c r="F95" s="99">
        <v>22</v>
      </c>
      <c r="G95" s="100">
        <v>10</v>
      </c>
      <c r="H95" s="100">
        <v>17</v>
      </c>
      <c r="I95" s="100">
        <v>25</v>
      </c>
      <c r="J95" s="101">
        <v>28</v>
      </c>
      <c r="K95" s="99">
        <v>5</v>
      </c>
      <c r="L95" s="100">
        <v>0</v>
      </c>
      <c r="M95" s="100">
        <v>1</v>
      </c>
      <c r="N95" s="100">
        <v>8</v>
      </c>
      <c r="O95" s="101">
        <v>12</v>
      </c>
      <c r="P95" s="99">
        <v>16</v>
      </c>
      <c r="Q95" s="100">
        <v>6</v>
      </c>
      <c r="R95" s="100">
        <v>11</v>
      </c>
      <c r="S95" s="100">
        <v>19</v>
      </c>
      <c r="T95" s="101">
        <v>22</v>
      </c>
    </row>
    <row r="96" spans="1:20">
      <c r="A96" s="100">
        <v>2015</v>
      </c>
      <c r="B96" s="252" t="s">
        <v>267</v>
      </c>
      <c r="C96" s="252" t="s">
        <v>891</v>
      </c>
      <c r="D96" s="252" t="s">
        <v>1089</v>
      </c>
      <c r="E96" s="252" t="s">
        <v>888</v>
      </c>
      <c r="F96" s="99">
        <v>30</v>
      </c>
      <c r="G96" s="100">
        <v>28</v>
      </c>
      <c r="H96" s="100">
        <v>28</v>
      </c>
      <c r="I96" s="100">
        <v>32</v>
      </c>
      <c r="J96" s="101">
        <v>32</v>
      </c>
      <c r="K96" s="99">
        <v>28</v>
      </c>
      <c r="L96" s="100">
        <v>22</v>
      </c>
      <c r="M96" s="100">
        <v>25</v>
      </c>
      <c r="N96" s="100">
        <v>30</v>
      </c>
      <c r="O96" s="101">
        <v>32</v>
      </c>
      <c r="P96" s="99">
        <v>2</v>
      </c>
      <c r="Q96" s="100">
        <v>0</v>
      </c>
      <c r="R96" s="100">
        <v>0</v>
      </c>
      <c r="S96" s="100">
        <v>4</v>
      </c>
      <c r="T96" s="101">
        <v>8</v>
      </c>
    </row>
    <row r="97" spans="1:20">
      <c r="A97" s="100">
        <v>2015</v>
      </c>
      <c r="B97" s="252" t="s">
        <v>267</v>
      </c>
      <c r="C97" s="252" t="s">
        <v>891</v>
      </c>
      <c r="D97" s="252" t="s">
        <v>1089</v>
      </c>
      <c r="E97" s="252" t="s">
        <v>554</v>
      </c>
      <c r="F97" s="99">
        <v>30</v>
      </c>
      <c r="G97" s="100">
        <v>28</v>
      </c>
      <c r="H97" s="100">
        <v>28</v>
      </c>
      <c r="I97" s="100">
        <v>32</v>
      </c>
      <c r="J97" s="101">
        <v>32</v>
      </c>
      <c r="K97" s="99">
        <v>27</v>
      </c>
      <c r="L97" s="100">
        <v>20</v>
      </c>
      <c r="M97" s="100">
        <v>23</v>
      </c>
      <c r="N97" s="100">
        <v>29</v>
      </c>
      <c r="O97" s="101">
        <v>31</v>
      </c>
      <c r="P97" s="99">
        <v>3</v>
      </c>
      <c r="Q97" s="100">
        <v>0</v>
      </c>
      <c r="R97" s="100">
        <v>1</v>
      </c>
      <c r="S97" s="100">
        <v>6</v>
      </c>
      <c r="T97" s="101">
        <v>10</v>
      </c>
    </row>
    <row r="98" spans="1:20">
      <c r="A98" s="100">
        <v>2015</v>
      </c>
      <c r="B98" s="252" t="s">
        <v>267</v>
      </c>
      <c r="C98" s="252" t="s">
        <v>891</v>
      </c>
      <c r="D98" s="252" t="s">
        <v>1089</v>
      </c>
      <c r="E98" s="252" t="s">
        <v>555</v>
      </c>
      <c r="F98" s="99">
        <v>30</v>
      </c>
      <c r="G98" s="100">
        <v>28</v>
      </c>
      <c r="H98" s="100">
        <v>28</v>
      </c>
      <c r="I98" s="100">
        <v>32</v>
      </c>
      <c r="J98" s="101">
        <v>32</v>
      </c>
      <c r="K98" s="99">
        <v>25</v>
      </c>
      <c r="L98" s="100">
        <v>17</v>
      </c>
      <c r="M98" s="100">
        <v>21</v>
      </c>
      <c r="N98" s="100">
        <v>28</v>
      </c>
      <c r="O98" s="101">
        <v>31</v>
      </c>
      <c r="P98" s="99">
        <v>5</v>
      </c>
      <c r="Q98" s="100">
        <v>0</v>
      </c>
      <c r="R98" s="100">
        <v>2</v>
      </c>
      <c r="S98" s="100">
        <v>8</v>
      </c>
      <c r="T98" s="101">
        <v>12</v>
      </c>
    </row>
    <row r="99" spans="1:20">
      <c r="A99" s="100">
        <v>2015</v>
      </c>
      <c r="B99" s="252" t="s">
        <v>267</v>
      </c>
      <c r="C99" s="252" t="s">
        <v>891</v>
      </c>
      <c r="D99" s="252" t="s">
        <v>1089</v>
      </c>
      <c r="E99" s="252" t="s">
        <v>556</v>
      </c>
      <c r="F99" s="99">
        <v>30</v>
      </c>
      <c r="G99" s="100">
        <v>27</v>
      </c>
      <c r="H99" s="100">
        <v>28</v>
      </c>
      <c r="I99" s="100">
        <v>32</v>
      </c>
      <c r="J99" s="101">
        <v>32</v>
      </c>
      <c r="K99" s="99">
        <v>23</v>
      </c>
      <c r="L99" s="100">
        <v>16</v>
      </c>
      <c r="M99" s="100">
        <v>19</v>
      </c>
      <c r="N99" s="100">
        <v>27</v>
      </c>
      <c r="O99" s="101">
        <v>29</v>
      </c>
      <c r="P99" s="99">
        <v>7</v>
      </c>
      <c r="Q99" s="100">
        <v>1</v>
      </c>
      <c r="R99" s="100">
        <v>3</v>
      </c>
      <c r="S99" s="100">
        <v>10</v>
      </c>
      <c r="T99" s="101">
        <v>13</v>
      </c>
    </row>
    <row r="100" spans="1:20">
      <c r="A100" s="100">
        <v>2015</v>
      </c>
      <c r="B100" s="252" t="s">
        <v>267</v>
      </c>
      <c r="C100" s="252" t="s">
        <v>891</v>
      </c>
      <c r="D100" s="252" t="s">
        <v>1089</v>
      </c>
      <c r="E100" s="252" t="s">
        <v>557</v>
      </c>
      <c r="F100" s="99">
        <v>29</v>
      </c>
      <c r="G100" s="100">
        <v>27</v>
      </c>
      <c r="H100" s="100">
        <v>28</v>
      </c>
      <c r="I100" s="100">
        <v>31</v>
      </c>
      <c r="J100" s="101">
        <v>32</v>
      </c>
      <c r="K100" s="99">
        <v>21</v>
      </c>
      <c r="L100" s="100">
        <v>13</v>
      </c>
      <c r="M100" s="100">
        <v>17</v>
      </c>
      <c r="N100" s="100">
        <v>24</v>
      </c>
      <c r="O100" s="101">
        <v>28</v>
      </c>
      <c r="P100" s="99">
        <v>9</v>
      </c>
      <c r="Q100" s="100">
        <v>1</v>
      </c>
      <c r="R100" s="100">
        <v>5</v>
      </c>
      <c r="S100" s="100">
        <v>12</v>
      </c>
      <c r="T100" s="101">
        <v>15</v>
      </c>
    </row>
    <row r="101" spans="1:20">
      <c r="A101" s="100">
        <v>2015</v>
      </c>
      <c r="B101" s="252" t="s">
        <v>267</v>
      </c>
      <c r="C101" s="252" t="s">
        <v>891</v>
      </c>
      <c r="D101" s="252" t="s">
        <v>1089</v>
      </c>
      <c r="E101" s="252" t="s">
        <v>558</v>
      </c>
      <c r="F101" s="99">
        <v>29</v>
      </c>
      <c r="G101" s="100">
        <v>26</v>
      </c>
      <c r="H101" s="100">
        <v>28</v>
      </c>
      <c r="I101" s="100">
        <v>31</v>
      </c>
      <c r="J101" s="101">
        <v>32</v>
      </c>
      <c r="K101" s="99">
        <v>18</v>
      </c>
      <c r="L101" s="100">
        <v>11</v>
      </c>
      <c r="M101" s="100">
        <v>15</v>
      </c>
      <c r="N101" s="100">
        <v>22</v>
      </c>
      <c r="O101" s="101">
        <v>27</v>
      </c>
      <c r="P101" s="99">
        <v>10</v>
      </c>
      <c r="Q101" s="100">
        <v>2</v>
      </c>
      <c r="R101" s="100">
        <v>7</v>
      </c>
      <c r="S101" s="100">
        <v>14</v>
      </c>
      <c r="T101" s="101">
        <v>17</v>
      </c>
    </row>
    <row r="102" spans="1:20">
      <c r="A102" s="100">
        <v>2015</v>
      </c>
      <c r="B102" s="252" t="s">
        <v>267</v>
      </c>
      <c r="C102" s="252" t="s">
        <v>891</v>
      </c>
      <c r="D102" s="252" t="s">
        <v>1089</v>
      </c>
      <c r="E102" s="252" t="s">
        <v>559</v>
      </c>
      <c r="F102" s="99">
        <v>28</v>
      </c>
      <c r="G102" s="100">
        <v>26</v>
      </c>
      <c r="H102" s="100">
        <v>28</v>
      </c>
      <c r="I102" s="100">
        <v>30</v>
      </c>
      <c r="J102" s="101">
        <v>32</v>
      </c>
      <c r="K102" s="99">
        <v>16</v>
      </c>
      <c r="L102" s="100">
        <v>8</v>
      </c>
      <c r="M102" s="100">
        <v>12</v>
      </c>
      <c r="N102" s="100">
        <v>20</v>
      </c>
      <c r="O102" s="101">
        <v>24</v>
      </c>
      <c r="P102" s="99">
        <v>13</v>
      </c>
      <c r="Q102" s="100">
        <v>4</v>
      </c>
      <c r="R102" s="100">
        <v>9</v>
      </c>
      <c r="S102" s="100">
        <v>16</v>
      </c>
      <c r="T102" s="101">
        <v>19</v>
      </c>
    </row>
    <row r="103" spans="1:20">
      <c r="A103" s="100">
        <v>2015</v>
      </c>
      <c r="B103" s="252" t="s">
        <v>267</v>
      </c>
      <c r="C103" s="252" t="s">
        <v>891</v>
      </c>
      <c r="D103" s="252" t="s">
        <v>1089</v>
      </c>
      <c r="E103" s="252" t="s">
        <v>560</v>
      </c>
      <c r="F103" s="99">
        <v>28</v>
      </c>
      <c r="G103" s="100">
        <v>25</v>
      </c>
      <c r="H103" s="100">
        <v>27</v>
      </c>
      <c r="I103" s="100">
        <v>30</v>
      </c>
      <c r="J103" s="101">
        <v>31</v>
      </c>
      <c r="K103" s="99">
        <v>13</v>
      </c>
      <c r="L103" s="100">
        <v>6</v>
      </c>
      <c r="M103" s="100">
        <v>9</v>
      </c>
      <c r="N103" s="100">
        <v>17</v>
      </c>
      <c r="O103" s="101">
        <v>21</v>
      </c>
      <c r="P103" s="99">
        <v>15</v>
      </c>
      <c r="Q103" s="100">
        <v>7</v>
      </c>
      <c r="R103" s="100">
        <v>11</v>
      </c>
      <c r="S103" s="100">
        <v>18</v>
      </c>
      <c r="T103" s="101">
        <v>22</v>
      </c>
    </row>
    <row r="104" spans="1:20">
      <c r="A104" s="100">
        <v>2015</v>
      </c>
      <c r="B104" s="252" t="s">
        <v>267</v>
      </c>
      <c r="C104" s="252" t="s">
        <v>891</v>
      </c>
      <c r="D104" s="252" t="s">
        <v>1089</v>
      </c>
      <c r="E104" s="252" t="s">
        <v>561</v>
      </c>
      <c r="F104" s="99">
        <v>28</v>
      </c>
      <c r="G104" s="100">
        <v>24</v>
      </c>
      <c r="H104" s="100">
        <v>26</v>
      </c>
      <c r="I104" s="100">
        <v>29</v>
      </c>
      <c r="J104" s="101">
        <v>31</v>
      </c>
      <c r="K104" s="99">
        <v>10</v>
      </c>
      <c r="L104" s="100">
        <v>3</v>
      </c>
      <c r="M104" s="100">
        <v>7</v>
      </c>
      <c r="N104" s="100">
        <v>14</v>
      </c>
      <c r="O104" s="101">
        <v>19</v>
      </c>
      <c r="P104" s="99">
        <v>17</v>
      </c>
      <c r="Q104" s="100">
        <v>8</v>
      </c>
      <c r="R104" s="100">
        <v>13</v>
      </c>
      <c r="S104" s="100">
        <v>20</v>
      </c>
      <c r="T104" s="101">
        <v>23</v>
      </c>
    </row>
    <row r="105" spans="1:20">
      <c r="A105" s="100">
        <v>2015</v>
      </c>
      <c r="B105" s="252" t="s">
        <v>267</v>
      </c>
      <c r="C105" s="252" t="s">
        <v>891</v>
      </c>
      <c r="D105" s="252" t="s">
        <v>1089</v>
      </c>
      <c r="E105" s="252" t="s">
        <v>562</v>
      </c>
      <c r="F105" s="99">
        <v>27</v>
      </c>
      <c r="G105" s="100">
        <v>22</v>
      </c>
      <c r="H105" s="100">
        <v>25</v>
      </c>
      <c r="I105" s="100">
        <v>28</v>
      </c>
      <c r="J105" s="101">
        <v>30</v>
      </c>
      <c r="K105" s="99">
        <v>9</v>
      </c>
      <c r="L105" s="100">
        <v>2</v>
      </c>
      <c r="M105" s="100">
        <v>5</v>
      </c>
      <c r="N105" s="100">
        <v>13</v>
      </c>
      <c r="O105" s="101">
        <v>17</v>
      </c>
      <c r="P105" s="99">
        <v>17</v>
      </c>
      <c r="Q105" s="100">
        <v>9</v>
      </c>
      <c r="R105" s="100">
        <v>14</v>
      </c>
      <c r="S105" s="100">
        <v>21</v>
      </c>
      <c r="T105" s="101">
        <v>23</v>
      </c>
    </row>
    <row r="106" spans="1:20">
      <c r="A106" s="100">
        <v>2015</v>
      </c>
      <c r="B106" s="252" t="s">
        <v>267</v>
      </c>
      <c r="C106" s="252" t="s">
        <v>891</v>
      </c>
      <c r="D106" s="252" t="s">
        <v>1089</v>
      </c>
      <c r="E106" s="252" t="s">
        <v>563</v>
      </c>
      <c r="F106" s="99">
        <v>26</v>
      </c>
      <c r="G106" s="100">
        <v>19</v>
      </c>
      <c r="H106" s="100">
        <v>23</v>
      </c>
      <c r="I106" s="100">
        <v>28</v>
      </c>
      <c r="J106" s="101">
        <v>29</v>
      </c>
      <c r="K106" s="99">
        <v>7</v>
      </c>
      <c r="L106" s="100">
        <v>1</v>
      </c>
      <c r="M106" s="100">
        <v>4</v>
      </c>
      <c r="N106" s="100">
        <v>11</v>
      </c>
      <c r="O106" s="101">
        <v>15</v>
      </c>
      <c r="P106" s="99">
        <v>18</v>
      </c>
      <c r="Q106" s="100">
        <v>9</v>
      </c>
      <c r="R106" s="100">
        <v>14</v>
      </c>
      <c r="S106" s="100">
        <v>21</v>
      </c>
      <c r="T106" s="101">
        <v>23</v>
      </c>
    </row>
    <row r="107" spans="1:20">
      <c r="A107" s="100">
        <v>2015</v>
      </c>
      <c r="B107" s="252" t="s">
        <v>267</v>
      </c>
      <c r="C107" s="252" t="s">
        <v>891</v>
      </c>
      <c r="D107" s="252" t="s">
        <v>1089</v>
      </c>
      <c r="E107" s="252" t="s">
        <v>564</v>
      </c>
      <c r="F107" s="99">
        <v>25</v>
      </c>
      <c r="G107" s="100">
        <v>17</v>
      </c>
      <c r="H107" s="100">
        <v>22</v>
      </c>
      <c r="I107" s="100">
        <v>27</v>
      </c>
      <c r="J107" s="101">
        <v>28</v>
      </c>
      <c r="K107" s="99">
        <v>6</v>
      </c>
      <c r="L107" s="100">
        <v>0</v>
      </c>
      <c r="M107" s="100">
        <v>3</v>
      </c>
      <c r="N107" s="100">
        <v>10</v>
      </c>
      <c r="O107" s="101">
        <v>14</v>
      </c>
      <c r="P107" s="99">
        <v>17</v>
      </c>
      <c r="Q107" s="100">
        <v>8</v>
      </c>
      <c r="R107" s="100">
        <v>13</v>
      </c>
      <c r="S107" s="100">
        <v>20</v>
      </c>
      <c r="T107" s="101">
        <v>23</v>
      </c>
    </row>
    <row r="108" spans="1:20">
      <c r="A108" s="100">
        <v>2015</v>
      </c>
      <c r="B108" s="252" t="s">
        <v>267</v>
      </c>
      <c r="C108" s="252" t="s">
        <v>891</v>
      </c>
      <c r="D108" s="252" t="s">
        <v>1089</v>
      </c>
      <c r="E108" s="252" t="s">
        <v>889</v>
      </c>
      <c r="F108" s="99">
        <v>24</v>
      </c>
      <c r="G108" s="100">
        <v>14</v>
      </c>
      <c r="H108" s="100">
        <v>20</v>
      </c>
      <c r="I108" s="100">
        <v>27</v>
      </c>
      <c r="J108" s="101">
        <v>28</v>
      </c>
      <c r="K108" s="99">
        <v>6</v>
      </c>
      <c r="L108" s="100">
        <v>0</v>
      </c>
      <c r="M108" s="100">
        <v>2</v>
      </c>
      <c r="N108" s="100">
        <v>9</v>
      </c>
      <c r="O108" s="101">
        <v>13</v>
      </c>
      <c r="P108" s="99">
        <v>17</v>
      </c>
      <c r="Q108" s="100">
        <v>7</v>
      </c>
      <c r="R108" s="100">
        <v>13</v>
      </c>
      <c r="S108" s="100">
        <v>20</v>
      </c>
      <c r="T108" s="101">
        <v>22</v>
      </c>
    </row>
    <row r="109" spans="1:20">
      <c r="A109" s="100">
        <v>2015</v>
      </c>
      <c r="B109" s="252" t="s">
        <v>261</v>
      </c>
      <c r="C109" s="252" t="s">
        <v>887</v>
      </c>
      <c r="D109" s="252" t="s">
        <v>464</v>
      </c>
      <c r="E109" s="252" t="s">
        <v>888</v>
      </c>
      <c r="F109" s="99">
        <v>31</v>
      </c>
      <c r="G109" s="100">
        <v>27</v>
      </c>
      <c r="H109" s="100">
        <v>28</v>
      </c>
      <c r="I109" s="100">
        <v>32</v>
      </c>
      <c r="J109" s="101">
        <v>32</v>
      </c>
      <c r="K109" s="99">
        <v>29</v>
      </c>
      <c r="L109" s="100">
        <v>17</v>
      </c>
      <c r="M109" s="100">
        <v>23</v>
      </c>
      <c r="N109" s="100">
        <v>31</v>
      </c>
      <c r="O109" s="101">
        <v>32</v>
      </c>
      <c r="P109" s="99">
        <v>1</v>
      </c>
      <c r="Q109" s="100">
        <v>0</v>
      </c>
      <c r="R109" s="100">
        <v>0</v>
      </c>
      <c r="S109" s="100">
        <v>6</v>
      </c>
      <c r="T109" s="101">
        <v>10</v>
      </c>
    </row>
    <row r="110" spans="1:20">
      <c r="A110" s="100">
        <v>2015</v>
      </c>
      <c r="B110" s="252" t="s">
        <v>261</v>
      </c>
      <c r="C110" s="252" t="s">
        <v>887</v>
      </c>
      <c r="D110" s="252" t="s">
        <v>464</v>
      </c>
      <c r="E110" s="252" t="s">
        <v>554</v>
      </c>
      <c r="F110" s="99">
        <v>31</v>
      </c>
      <c r="G110" s="100">
        <v>26</v>
      </c>
      <c r="H110" s="100">
        <v>28</v>
      </c>
      <c r="I110" s="100">
        <v>32</v>
      </c>
      <c r="J110" s="101">
        <v>32</v>
      </c>
      <c r="K110" s="99">
        <v>29</v>
      </c>
      <c r="L110" s="100">
        <v>15</v>
      </c>
      <c r="M110" s="100">
        <v>21</v>
      </c>
      <c r="N110" s="100">
        <v>31</v>
      </c>
      <c r="O110" s="101">
        <v>32</v>
      </c>
      <c r="P110" s="99">
        <v>1</v>
      </c>
      <c r="Q110" s="100">
        <v>0</v>
      </c>
      <c r="R110" s="100">
        <v>0</v>
      </c>
      <c r="S110" s="100">
        <v>6</v>
      </c>
      <c r="T110" s="101">
        <v>12</v>
      </c>
    </row>
    <row r="111" spans="1:20">
      <c r="A111" s="100">
        <v>2015</v>
      </c>
      <c r="B111" s="252" t="s">
        <v>261</v>
      </c>
      <c r="C111" s="252" t="s">
        <v>887</v>
      </c>
      <c r="D111" s="252" t="s">
        <v>464</v>
      </c>
      <c r="E111" s="252" t="s">
        <v>555</v>
      </c>
      <c r="F111" s="99">
        <v>31</v>
      </c>
      <c r="G111" s="100">
        <v>25</v>
      </c>
      <c r="H111" s="100">
        <v>28</v>
      </c>
      <c r="I111" s="100">
        <v>32</v>
      </c>
      <c r="J111" s="101">
        <v>32</v>
      </c>
      <c r="K111" s="99">
        <v>28</v>
      </c>
      <c r="L111" s="100">
        <v>14</v>
      </c>
      <c r="M111" s="100">
        <v>20</v>
      </c>
      <c r="N111" s="100">
        <v>31</v>
      </c>
      <c r="O111" s="101">
        <v>32</v>
      </c>
      <c r="P111" s="99">
        <v>2</v>
      </c>
      <c r="Q111" s="100">
        <v>0</v>
      </c>
      <c r="R111" s="100">
        <v>0</v>
      </c>
      <c r="S111" s="100">
        <v>7</v>
      </c>
      <c r="T111" s="101">
        <v>12</v>
      </c>
    </row>
    <row r="112" spans="1:20">
      <c r="A112" s="100">
        <v>2015</v>
      </c>
      <c r="B112" s="252" t="s">
        <v>261</v>
      </c>
      <c r="C112" s="252" t="s">
        <v>887</v>
      </c>
      <c r="D112" s="252" t="s">
        <v>464</v>
      </c>
      <c r="E112" s="252" t="s">
        <v>556</v>
      </c>
      <c r="F112" s="99">
        <v>30</v>
      </c>
      <c r="G112" s="100">
        <v>22</v>
      </c>
      <c r="H112" s="100">
        <v>27</v>
      </c>
      <c r="I112" s="100">
        <v>32</v>
      </c>
      <c r="J112" s="101">
        <v>32</v>
      </c>
      <c r="K112" s="99">
        <v>27</v>
      </c>
      <c r="L112" s="100">
        <v>10</v>
      </c>
      <c r="M112" s="100">
        <v>17</v>
      </c>
      <c r="N112" s="100">
        <v>31</v>
      </c>
      <c r="O112" s="101">
        <v>32</v>
      </c>
      <c r="P112" s="99">
        <v>2</v>
      </c>
      <c r="Q112" s="100">
        <v>0</v>
      </c>
      <c r="R112" s="100">
        <v>0</v>
      </c>
      <c r="S112" s="100">
        <v>8</v>
      </c>
      <c r="T112" s="101">
        <v>13</v>
      </c>
    </row>
    <row r="113" spans="1:20">
      <c r="A113" s="100">
        <v>2015</v>
      </c>
      <c r="B113" s="252" t="s">
        <v>261</v>
      </c>
      <c r="C113" s="252" t="s">
        <v>887</v>
      </c>
      <c r="D113" s="252" t="s">
        <v>464</v>
      </c>
      <c r="E113" s="252" t="s">
        <v>557</v>
      </c>
      <c r="F113" s="99">
        <v>29</v>
      </c>
      <c r="G113" s="100">
        <v>20</v>
      </c>
      <c r="H113" s="100">
        <v>25</v>
      </c>
      <c r="I113" s="100">
        <v>32</v>
      </c>
      <c r="J113" s="101">
        <v>32</v>
      </c>
      <c r="K113" s="99">
        <v>24</v>
      </c>
      <c r="L113" s="100">
        <v>7</v>
      </c>
      <c r="M113" s="100">
        <v>14</v>
      </c>
      <c r="N113" s="100">
        <v>31</v>
      </c>
      <c r="O113" s="101">
        <v>32</v>
      </c>
      <c r="P113" s="99">
        <v>3</v>
      </c>
      <c r="Q113" s="100">
        <v>0</v>
      </c>
      <c r="R113" s="100">
        <v>0</v>
      </c>
      <c r="S113" s="100">
        <v>10</v>
      </c>
      <c r="T113" s="101">
        <v>14</v>
      </c>
    </row>
    <row r="114" spans="1:20">
      <c r="A114" s="100">
        <v>2015</v>
      </c>
      <c r="B114" s="252" t="s">
        <v>261</v>
      </c>
      <c r="C114" s="252" t="s">
        <v>887</v>
      </c>
      <c r="D114" s="252" t="s">
        <v>464</v>
      </c>
      <c r="E114" s="252" t="s">
        <v>558</v>
      </c>
      <c r="F114" s="99">
        <v>28</v>
      </c>
      <c r="G114" s="100">
        <v>18</v>
      </c>
      <c r="H114" s="100">
        <v>24</v>
      </c>
      <c r="I114" s="100">
        <v>31</v>
      </c>
      <c r="J114" s="101">
        <v>32</v>
      </c>
      <c r="K114" s="99">
        <v>21</v>
      </c>
      <c r="L114" s="100">
        <v>6</v>
      </c>
      <c r="M114" s="100">
        <v>12</v>
      </c>
      <c r="N114" s="100">
        <v>31</v>
      </c>
      <c r="O114" s="101">
        <v>32</v>
      </c>
      <c r="P114" s="99">
        <v>3</v>
      </c>
      <c r="Q114" s="100">
        <v>0</v>
      </c>
      <c r="R114" s="100">
        <v>0</v>
      </c>
      <c r="S114" s="100">
        <v>11</v>
      </c>
      <c r="T114" s="101">
        <v>16</v>
      </c>
    </row>
    <row r="115" spans="1:20">
      <c r="A115" s="100">
        <v>2015</v>
      </c>
      <c r="B115" s="252" t="s">
        <v>261</v>
      </c>
      <c r="C115" s="252" t="s">
        <v>887</v>
      </c>
      <c r="D115" s="252" t="s">
        <v>464</v>
      </c>
      <c r="E115" s="252" t="s">
        <v>559</v>
      </c>
      <c r="F115" s="99">
        <v>27</v>
      </c>
      <c r="G115" s="100">
        <v>10</v>
      </c>
      <c r="H115" s="100">
        <v>22</v>
      </c>
      <c r="I115" s="100">
        <v>31</v>
      </c>
      <c r="J115" s="101">
        <v>32</v>
      </c>
      <c r="K115" s="99">
        <v>17</v>
      </c>
      <c r="L115" s="100">
        <v>2</v>
      </c>
      <c r="M115" s="100">
        <v>9</v>
      </c>
      <c r="N115" s="100">
        <v>30</v>
      </c>
      <c r="O115" s="101">
        <v>32</v>
      </c>
      <c r="P115" s="99">
        <v>4</v>
      </c>
      <c r="Q115" s="100">
        <v>0</v>
      </c>
      <c r="R115" s="100">
        <v>0</v>
      </c>
      <c r="S115" s="100">
        <v>12</v>
      </c>
      <c r="T115" s="101">
        <v>18</v>
      </c>
    </row>
    <row r="116" spans="1:20">
      <c r="A116" s="100">
        <v>2015</v>
      </c>
      <c r="B116" s="252" t="s">
        <v>261</v>
      </c>
      <c r="C116" s="252" t="s">
        <v>887</v>
      </c>
      <c r="D116" s="252" t="s">
        <v>464</v>
      </c>
      <c r="E116" s="252" t="s">
        <v>560</v>
      </c>
      <c r="F116" s="99">
        <v>25</v>
      </c>
      <c r="G116" s="100">
        <v>6</v>
      </c>
      <c r="H116" s="100">
        <v>18</v>
      </c>
      <c r="I116" s="100">
        <v>30</v>
      </c>
      <c r="J116" s="101">
        <v>32</v>
      </c>
      <c r="K116" s="99">
        <v>11</v>
      </c>
      <c r="L116" s="100">
        <v>0</v>
      </c>
      <c r="M116" s="100">
        <v>5</v>
      </c>
      <c r="N116" s="100">
        <v>27</v>
      </c>
      <c r="O116" s="101">
        <v>31</v>
      </c>
      <c r="P116" s="99">
        <v>6</v>
      </c>
      <c r="Q116" s="100">
        <v>0</v>
      </c>
      <c r="R116" s="100">
        <v>1</v>
      </c>
      <c r="S116" s="100">
        <v>14</v>
      </c>
      <c r="T116" s="101">
        <v>19</v>
      </c>
    </row>
    <row r="117" spans="1:20">
      <c r="A117" s="100">
        <v>2015</v>
      </c>
      <c r="B117" s="252" t="s">
        <v>261</v>
      </c>
      <c r="C117" s="252" t="s">
        <v>887</v>
      </c>
      <c r="D117" s="252" t="s">
        <v>464</v>
      </c>
      <c r="E117" s="252" t="s">
        <v>561</v>
      </c>
      <c r="F117" s="99">
        <v>23</v>
      </c>
      <c r="G117" s="100">
        <v>2</v>
      </c>
      <c r="H117" s="100">
        <v>13</v>
      </c>
      <c r="I117" s="100">
        <v>27</v>
      </c>
      <c r="J117" s="101">
        <v>31</v>
      </c>
      <c r="K117" s="99">
        <v>7</v>
      </c>
      <c r="L117" s="100">
        <v>0</v>
      </c>
      <c r="M117" s="100">
        <v>2</v>
      </c>
      <c r="N117" s="100">
        <v>17</v>
      </c>
      <c r="O117" s="101">
        <v>30</v>
      </c>
      <c r="P117" s="99">
        <v>8</v>
      </c>
      <c r="Q117" s="100">
        <v>0</v>
      </c>
      <c r="R117" s="100">
        <v>1</v>
      </c>
      <c r="S117" s="100">
        <v>16</v>
      </c>
      <c r="T117" s="101">
        <v>20</v>
      </c>
    </row>
    <row r="118" spans="1:20">
      <c r="A118" s="100">
        <v>2015</v>
      </c>
      <c r="B118" s="252" t="s">
        <v>261</v>
      </c>
      <c r="C118" s="252" t="s">
        <v>887</v>
      </c>
      <c r="D118" s="252" t="s">
        <v>464</v>
      </c>
      <c r="E118" s="252" t="s">
        <v>562</v>
      </c>
      <c r="F118" s="99">
        <v>20</v>
      </c>
      <c r="G118" s="100">
        <v>0</v>
      </c>
      <c r="H118" s="100">
        <v>9</v>
      </c>
      <c r="I118" s="100">
        <v>26</v>
      </c>
      <c r="J118" s="101">
        <v>31</v>
      </c>
      <c r="K118" s="99">
        <v>5</v>
      </c>
      <c r="L118" s="100">
        <v>0</v>
      </c>
      <c r="M118" s="100">
        <v>0</v>
      </c>
      <c r="N118" s="100">
        <v>13</v>
      </c>
      <c r="O118" s="101">
        <v>29</v>
      </c>
      <c r="P118" s="99">
        <v>8</v>
      </c>
      <c r="Q118" s="100">
        <v>0</v>
      </c>
      <c r="R118" s="100">
        <v>1</v>
      </c>
      <c r="S118" s="100">
        <v>15</v>
      </c>
      <c r="T118" s="101">
        <v>20</v>
      </c>
    </row>
    <row r="119" spans="1:20">
      <c r="A119" s="100">
        <v>2015</v>
      </c>
      <c r="B119" s="252" t="s">
        <v>261</v>
      </c>
      <c r="C119" s="252" t="s">
        <v>887</v>
      </c>
      <c r="D119" s="252" t="s">
        <v>464</v>
      </c>
      <c r="E119" s="252" t="s">
        <v>563</v>
      </c>
      <c r="F119" s="99">
        <v>18</v>
      </c>
      <c r="G119" s="100">
        <v>0</v>
      </c>
      <c r="H119" s="100">
        <v>6</v>
      </c>
      <c r="I119" s="100">
        <v>25</v>
      </c>
      <c r="J119" s="101">
        <v>31</v>
      </c>
      <c r="K119" s="99">
        <v>4</v>
      </c>
      <c r="L119" s="100">
        <v>0</v>
      </c>
      <c r="M119" s="100">
        <v>0</v>
      </c>
      <c r="N119" s="100">
        <v>11</v>
      </c>
      <c r="O119" s="101">
        <v>29</v>
      </c>
      <c r="P119" s="99">
        <v>6</v>
      </c>
      <c r="Q119" s="100">
        <v>0</v>
      </c>
      <c r="R119" s="100">
        <v>1</v>
      </c>
      <c r="S119" s="100">
        <v>14</v>
      </c>
      <c r="T119" s="101">
        <v>19</v>
      </c>
    </row>
    <row r="120" spans="1:20">
      <c r="A120" s="100">
        <v>2015</v>
      </c>
      <c r="B120" s="252" t="s">
        <v>261</v>
      </c>
      <c r="C120" s="252" t="s">
        <v>887</v>
      </c>
      <c r="D120" s="252" t="s">
        <v>464</v>
      </c>
      <c r="E120" s="252" t="s">
        <v>564</v>
      </c>
      <c r="F120" s="99">
        <v>17</v>
      </c>
      <c r="G120" s="100">
        <v>0</v>
      </c>
      <c r="H120" s="100">
        <v>6</v>
      </c>
      <c r="I120" s="100">
        <v>24</v>
      </c>
      <c r="J120" s="101">
        <v>31</v>
      </c>
      <c r="K120" s="99">
        <v>4</v>
      </c>
      <c r="L120" s="100">
        <v>0</v>
      </c>
      <c r="M120" s="100">
        <v>0</v>
      </c>
      <c r="N120" s="100">
        <v>10</v>
      </c>
      <c r="O120" s="101">
        <v>29</v>
      </c>
      <c r="P120" s="99">
        <v>5</v>
      </c>
      <c r="Q120" s="100">
        <v>0</v>
      </c>
      <c r="R120" s="100">
        <v>1</v>
      </c>
      <c r="S120" s="100">
        <v>15</v>
      </c>
      <c r="T120" s="101">
        <v>18</v>
      </c>
    </row>
    <row r="121" spans="1:20">
      <c r="A121" s="100">
        <v>2015</v>
      </c>
      <c r="B121" s="252" t="s">
        <v>261</v>
      </c>
      <c r="C121" s="252" t="s">
        <v>887</v>
      </c>
      <c r="D121" s="252" t="s">
        <v>464</v>
      </c>
      <c r="E121" s="252" t="s">
        <v>889</v>
      </c>
      <c r="F121" s="99">
        <v>15</v>
      </c>
      <c r="G121" s="100">
        <v>0</v>
      </c>
      <c r="H121" s="100">
        <v>5</v>
      </c>
      <c r="I121" s="100">
        <v>23</v>
      </c>
      <c r="J121" s="101">
        <v>31</v>
      </c>
      <c r="K121" s="99">
        <v>3</v>
      </c>
      <c r="L121" s="100">
        <v>0</v>
      </c>
      <c r="M121" s="100">
        <v>0</v>
      </c>
      <c r="N121" s="100">
        <v>9</v>
      </c>
      <c r="O121" s="101">
        <v>29</v>
      </c>
      <c r="P121" s="99">
        <v>5</v>
      </c>
      <c r="Q121" s="100">
        <v>0</v>
      </c>
      <c r="R121" s="100">
        <v>0</v>
      </c>
      <c r="S121" s="100">
        <v>13</v>
      </c>
      <c r="T121" s="101">
        <v>18</v>
      </c>
    </row>
    <row r="122" spans="1:20">
      <c r="A122" s="100">
        <v>2015</v>
      </c>
      <c r="B122" s="252" t="s">
        <v>261</v>
      </c>
      <c r="C122" s="252" t="s">
        <v>887</v>
      </c>
      <c r="D122" s="252" t="s">
        <v>465</v>
      </c>
      <c r="E122" s="252" t="s">
        <v>888</v>
      </c>
      <c r="F122" s="99">
        <v>31</v>
      </c>
      <c r="G122" s="100">
        <v>27</v>
      </c>
      <c r="H122" s="100">
        <v>28</v>
      </c>
      <c r="I122" s="100">
        <v>32</v>
      </c>
      <c r="J122" s="101">
        <v>32</v>
      </c>
      <c r="K122" s="99">
        <v>28</v>
      </c>
      <c r="L122" s="100">
        <v>18</v>
      </c>
      <c r="M122" s="100">
        <v>23</v>
      </c>
      <c r="N122" s="100">
        <v>31</v>
      </c>
      <c r="O122" s="101">
        <v>32</v>
      </c>
      <c r="P122" s="99">
        <v>2</v>
      </c>
      <c r="Q122" s="100">
        <v>0</v>
      </c>
      <c r="R122" s="100">
        <v>0</v>
      </c>
      <c r="S122" s="100">
        <v>6</v>
      </c>
      <c r="T122" s="101">
        <v>10</v>
      </c>
    </row>
    <row r="123" spans="1:20">
      <c r="A123" s="100">
        <v>2015</v>
      </c>
      <c r="B123" s="252" t="s">
        <v>261</v>
      </c>
      <c r="C123" s="252" t="s">
        <v>887</v>
      </c>
      <c r="D123" s="252" t="s">
        <v>465</v>
      </c>
      <c r="E123" s="252" t="s">
        <v>554</v>
      </c>
      <c r="F123" s="99">
        <v>31</v>
      </c>
      <c r="G123" s="100">
        <v>27</v>
      </c>
      <c r="H123" s="100">
        <v>28</v>
      </c>
      <c r="I123" s="100">
        <v>32</v>
      </c>
      <c r="J123" s="101">
        <v>32</v>
      </c>
      <c r="K123" s="99">
        <v>28</v>
      </c>
      <c r="L123" s="100">
        <v>16</v>
      </c>
      <c r="M123" s="100">
        <v>22</v>
      </c>
      <c r="N123" s="100">
        <v>31</v>
      </c>
      <c r="O123" s="101">
        <v>32</v>
      </c>
      <c r="P123" s="99">
        <v>2</v>
      </c>
      <c r="Q123" s="100">
        <v>0</v>
      </c>
      <c r="R123" s="100">
        <v>0</v>
      </c>
      <c r="S123" s="100">
        <v>7</v>
      </c>
      <c r="T123" s="101">
        <v>12</v>
      </c>
    </row>
    <row r="124" spans="1:20">
      <c r="A124" s="100">
        <v>2015</v>
      </c>
      <c r="B124" s="252" t="s">
        <v>261</v>
      </c>
      <c r="C124" s="252" t="s">
        <v>887</v>
      </c>
      <c r="D124" s="252" t="s">
        <v>465</v>
      </c>
      <c r="E124" s="252" t="s">
        <v>555</v>
      </c>
      <c r="F124" s="99">
        <v>31</v>
      </c>
      <c r="G124" s="100">
        <v>26</v>
      </c>
      <c r="H124" s="100">
        <v>28</v>
      </c>
      <c r="I124" s="100">
        <v>32</v>
      </c>
      <c r="J124" s="101">
        <v>32</v>
      </c>
      <c r="K124" s="99">
        <v>27</v>
      </c>
      <c r="L124" s="100">
        <v>13</v>
      </c>
      <c r="M124" s="100">
        <v>20</v>
      </c>
      <c r="N124" s="100">
        <v>31</v>
      </c>
      <c r="O124" s="101">
        <v>32</v>
      </c>
      <c r="P124" s="99">
        <v>3</v>
      </c>
      <c r="Q124" s="100">
        <v>0</v>
      </c>
      <c r="R124" s="100">
        <v>0</v>
      </c>
      <c r="S124" s="100">
        <v>9</v>
      </c>
      <c r="T124" s="101">
        <v>13</v>
      </c>
    </row>
    <row r="125" spans="1:20">
      <c r="A125" s="100">
        <v>2015</v>
      </c>
      <c r="B125" s="252" t="s">
        <v>261</v>
      </c>
      <c r="C125" s="252" t="s">
        <v>887</v>
      </c>
      <c r="D125" s="252" t="s">
        <v>465</v>
      </c>
      <c r="E125" s="252" t="s">
        <v>556</v>
      </c>
      <c r="F125" s="99">
        <v>30</v>
      </c>
      <c r="G125" s="100">
        <v>25</v>
      </c>
      <c r="H125" s="100">
        <v>28</v>
      </c>
      <c r="I125" s="100">
        <v>32</v>
      </c>
      <c r="J125" s="101">
        <v>32</v>
      </c>
      <c r="K125" s="99">
        <v>24</v>
      </c>
      <c r="L125" s="100">
        <v>11</v>
      </c>
      <c r="M125" s="100">
        <v>17</v>
      </c>
      <c r="N125" s="100">
        <v>31</v>
      </c>
      <c r="O125" s="101">
        <v>32</v>
      </c>
      <c r="P125" s="99">
        <v>4</v>
      </c>
      <c r="Q125" s="100">
        <v>0</v>
      </c>
      <c r="R125" s="100">
        <v>1</v>
      </c>
      <c r="S125" s="100">
        <v>10</v>
      </c>
      <c r="T125" s="101">
        <v>14</v>
      </c>
    </row>
    <row r="126" spans="1:20">
      <c r="A126" s="100">
        <v>2015</v>
      </c>
      <c r="B126" s="252" t="s">
        <v>261</v>
      </c>
      <c r="C126" s="252" t="s">
        <v>887</v>
      </c>
      <c r="D126" s="252" t="s">
        <v>465</v>
      </c>
      <c r="E126" s="252" t="s">
        <v>557</v>
      </c>
      <c r="F126" s="99">
        <v>29</v>
      </c>
      <c r="G126" s="100">
        <v>23</v>
      </c>
      <c r="H126" s="100">
        <v>27</v>
      </c>
      <c r="I126" s="100">
        <v>32</v>
      </c>
      <c r="J126" s="101">
        <v>32</v>
      </c>
      <c r="K126" s="99">
        <v>21</v>
      </c>
      <c r="L126" s="100">
        <v>9</v>
      </c>
      <c r="M126" s="100">
        <v>15</v>
      </c>
      <c r="N126" s="100">
        <v>31</v>
      </c>
      <c r="O126" s="101">
        <v>32</v>
      </c>
      <c r="P126" s="99">
        <v>6</v>
      </c>
      <c r="Q126" s="100">
        <v>0</v>
      </c>
      <c r="R126" s="100">
        <v>1</v>
      </c>
      <c r="S126" s="100">
        <v>11</v>
      </c>
      <c r="T126" s="101">
        <v>15</v>
      </c>
    </row>
    <row r="127" spans="1:20">
      <c r="A127" s="100">
        <v>2015</v>
      </c>
      <c r="B127" s="252" t="s">
        <v>261</v>
      </c>
      <c r="C127" s="252" t="s">
        <v>887</v>
      </c>
      <c r="D127" s="252" t="s">
        <v>465</v>
      </c>
      <c r="E127" s="252" t="s">
        <v>558</v>
      </c>
      <c r="F127" s="99">
        <v>28</v>
      </c>
      <c r="G127" s="100">
        <v>22</v>
      </c>
      <c r="H127" s="100">
        <v>26</v>
      </c>
      <c r="I127" s="100">
        <v>31</v>
      </c>
      <c r="J127" s="101">
        <v>32</v>
      </c>
      <c r="K127" s="99">
        <v>19</v>
      </c>
      <c r="L127" s="100">
        <v>7</v>
      </c>
      <c r="M127" s="100">
        <v>12</v>
      </c>
      <c r="N127" s="100">
        <v>30</v>
      </c>
      <c r="O127" s="101">
        <v>31</v>
      </c>
      <c r="P127" s="99">
        <v>7</v>
      </c>
      <c r="Q127" s="100">
        <v>0</v>
      </c>
      <c r="R127" s="100">
        <v>1</v>
      </c>
      <c r="S127" s="100">
        <v>13</v>
      </c>
      <c r="T127" s="101">
        <v>17</v>
      </c>
    </row>
    <row r="128" spans="1:20">
      <c r="A128" s="100">
        <v>2015</v>
      </c>
      <c r="B128" s="252" t="s">
        <v>261</v>
      </c>
      <c r="C128" s="252" t="s">
        <v>887</v>
      </c>
      <c r="D128" s="252" t="s">
        <v>465</v>
      </c>
      <c r="E128" s="252" t="s">
        <v>559</v>
      </c>
      <c r="F128" s="99">
        <v>28</v>
      </c>
      <c r="G128" s="100">
        <v>18</v>
      </c>
      <c r="H128" s="100">
        <v>25</v>
      </c>
      <c r="I128" s="100">
        <v>31</v>
      </c>
      <c r="J128" s="101">
        <v>32</v>
      </c>
      <c r="K128" s="99">
        <v>16</v>
      </c>
      <c r="L128" s="100">
        <v>4</v>
      </c>
      <c r="M128" s="100">
        <v>10</v>
      </c>
      <c r="N128" s="100">
        <v>29</v>
      </c>
      <c r="O128" s="101">
        <v>31</v>
      </c>
      <c r="P128" s="99">
        <v>9</v>
      </c>
      <c r="Q128" s="100">
        <v>0</v>
      </c>
      <c r="R128" s="100">
        <v>1</v>
      </c>
      <c r="S128" s="100">
        <v>15</v>
      </c>
      <c r="T128" s="101">
        <v>19</v>
      </c>
    </row>
    <row r="129" spans="1:20">
      <c r="A129" s="100">
        <v>2015</v>
      </c>
      <c r="B129" s="252" t="s">
        <v>261</v>
      </c>
      <c r="C129" s="252" t="s">
        <v>887</v>
      </c>
      <c r="D129" s="252" t="s">
        <v>465</v>
      </c>
      <c r="E129" s="252" t="s">
        <v>560</v>
      </c>
      <c r="F129" s="99">
        <v>27</v>
      </c>
      <c r="G129" s="100">
        <v>12</v>
      </c>
      <c r="H129" s="100">
        <v>22</v>
      </c>
      <c r="I129" s="100">
        <v>29</v>
      </c>
      <c r="J129" s="101">
        <v>32</v>
      </c>
      <c r="K129" s="99">
        <v>12</v>
      </c>
      <c r="L129" s="100">
        <v>1</v>
      </c>
      <c r="M129" s="100">
        <v>6</v>
      </c>
      <c r="N129" s="100">
        <v>24</v>
      </c>
      <c r="O129" s="101">
        <v>31</v>
      </c>
      <c r="P129" s="99">
        <v>10</v>
      </c>
      <c r="Q129" s="100">
        <v>0</v>
      </c>
      <c r="R129" s="100">
        <v>2</v>
      </c>
      <c r="S129" s="100">
        <v>16</v>
      </c>
      <c r="T129" s="101">
        <v>20</v>
      </c>
    </row>
    <row r="130" spans="1:20">
      <c r="A130" s="100">
        <v>2015</v>
      </c>
      <c r="B130" s="252" t="s">
        <v>261</v>
      </c>
      <c r="C130" s="252" t="s">
        <v>887</v>
      </c>
      <c r="D130" s="252" t="s">
        <v>465</v>
      </c>
      <c r="E130" s="252" t="s">
        <v>561</v>
      </c>
      <c r="F130" s="99">
        <v>25</v>
      </c>
      <c r="G130" s="100">
        <v>7</v>
      </c>
      <c r="H130" s="100">
        <v>19</v>
      </c>
      <c r="I130" s="100">
        <v>28</v>
      </c>
      <c r="J130" s="101">
        <v>31</v>
      </c>
      <c r="K130" s="99">
        <v>8</v>
      </c>
      <c r="L130" s="100">
        <v>0</v>
      </c>
      <c r="M130" s="100">
        <v>4</v>
      </c>
      <c r="N130" s="100">
        <v>18</v>
      </c>
      <c r="O130" s="101">
        <v>30</v>
      </c>
      <c r="P130" s="99">
        <v>12</v>
      </c>
      <c r="Q130" s="100">
        <v>0</v>
      </c>
      <c r="R130" s="100">
        <v>2</v>
      </c>
      <c r="S130" s="100">
        <v>18</v>
      </c>
      <c r="T130" s="101">
        <v>21</v>
      </c>
    </row>
    <row r="131" spans="1:20">
      <c r="A131" s="100">
        <v>2015</v>
      </c>
      <c r="B131" s="252" t="s">
        <v>261</v>
      </c>
      <c r="C131" s="252" t="s">
        <v>887</v>
      </c>
      <c r="D131" s="252" t="s">
        <v>465</v>
      </c>
      <c r="E131" s="252" t="s">
        <v>562</v>
      </c>
      <c r="F131" s="99">
        <v>23</v>
      </c>
      <c r="G131" s="100">
        <v>3</v>
      </c>
      <c r="H131" s="100">
        <v>14</v>
      </c>
      <c r="I131" s="100">
        <v>27</v>
      </c>
      <c r="J131" s="101">
        <v>31</v>
      </c>
      <c r="K131" s="99">
        <v>6</v>
      </c>
      <c r="L131" s="100">
        <v>0</v>
      </c>
      <c r="M131" s="100">
        <v>2</v>
      </c>
      <c r="N131" s="100">
        <v>13</v>
      </c>
      <c r="O131" s="101">
        <v>29</v>
      </c>
      <c r="P131" s="99">
        <v>11</v>
      </c>
      <c r="Q131" s="100">
        <v>0</v>
      </c>
      <c r="R131" s="100">
        <v>2</v>
      </c>
      <c r="S131" s="100">
        <v>17</v>
      </c>
      <c r="T131" s="101">
        <v>21</v>
      </c>
    </row>
    <row r="132" spans="1:20">
      <c r="A132" s="100">
        <v>2015</v>
      </c>
      <c r="B132" s="252" t="s">
        <v>261</v>
      </c>
      <c r="C132" s="252" t="s">
        <v>887</v>
      </c>
      <c r="D132" s="252" t="s">
        <v>465</v>
      </c>
      <c r="E132" s="252" t="s">
        <v>563</v>
      </c>
      <c r="F132" s="99">
        <v>21</v>
      </c>
      <c r="G132" s="100">
        <v>0</v>
      </c>
      <c r="H132" s="100">
        <v>10</v>
      </c>
      <c r="I132" s="100">
        <v>26</v>
      </c>
      <c r="J132" s="101">
        <v>31</v>
      </c>
      <c r="K132" s="99">
        <v>5</v>
      </c>
      <c r="L132" s="100">
        <v>0</v>
      </c>
      <c r="M132" s="100">
        <v>0</v>
      </c>
      <c r="N132" s="100">
        <v>12</v>
      </c>
      <c r="O132" s="101">
        <v>29</v>
      </c>
      <c r="P132" s="99">
        <v>9</v>
      </c>
      <c r="Q132" s="100">
        <v>0</v>
      </c>
      <c r="R132" s="100">
        <v>1</v>
      </c>
      <c r="S132" s="100">
        <v>17</v>
      </c>
      <c r="T132" s="101">
        <v>20</v>
      </c>
    </row>
    <row r="133" spans="1:20">
      <c r="A133" s="100">
        <v>2015</v>
      </c>
      <c r="B133" s="252" t="s">
        <v>261</v>
      </c>
      <c r="C133" s="252" t="s">
        <v>887</v>
      </c>
      <c r="D133" s="252" t="s">
        <v>465</v>
      </c>
      <c r="E133" s="252" t="s">
        <v>564</v>
      </c>
      <c r="F133" s="99">
        <v>19</v>
      </c>
      <c r="G133" s="100">
        <v>0</v>
      </c>
      <c r="H133" s="100">
        <v>8</v>
      </c>
      <c r="I133" s="100">
        <v>25</v>
      </c>
      <c r="J133" s="101">
        <v>30</v>
      </c>
      <c r="K133" s="99">
        <v>4</v>
      </c>
      <c r="L133" s="100">
        <v>0</v>
      </c>
      <c r="M133" s="100">
        <v>0</v>
      </c>
      <c r="N133" s="100">
        <v>10</v>
      </c>
      <c r="O133" s="101">
        <v>28</v>
      </c>
      <c r="P133" s="99">
        <v>8</v>
      </c>
      <c r="Q133" s="100">
        <v>0</v>
      </c>
      <c r="R133" s="100">
        <v>1</v>
      </c>
      <c r="S133" s="100">
        <v>16</v>
      </c>
      <c r="T133" s="101">
        <v>19</v>
      </c>
    </row>
    <row r="134" spans="1:20">
      <c r="A134" s="100">
        <v>2015</v>
      </c>
      <c r="B134" s="252" t="s">
        <v>261</v>
      </c>
      <c r="C134" s="252" t="s">
        <v>887</v>
      </c>
      <c r="D134" s="252" t="s">
        <v>465</v>
      </c>
      <c r="E134" s="252" t="s">
        <v>889</v>
      </c>
      <c r="F134" s="99">
        <v>17</v>
      </c>
      <c r="G134" s="100">
        <v>0</v>
      </c>
      <c r="H134" s="100">
        <v>7</v>
      </c>
      <c r="I134" s="100">
        <v>24</v>
      </c>
      <c r="J134" s="101">
        <v>31</v>
      </c>
      <c r="K134" s="99">
        <v>4</v>
      </c>
      <c r="L134" s="100">
        <v>0</v>
      </c>
      <c r="M134" s="100">
        <v>0</v>
      </c>
      <c r="N134" s="100">
        <v>9</v>
      </c>
      <c r="O134" s="101">
        <v>28</v>
      </c>
      <c r="P134" s="99">
        <v>8</v>
      </c>
      <c r="Q134" s="100">
        <v>0</v>
      </c>
      <c r="R134" s="100">
        <v>1</v>
      </c>
      <c r="S134" s="100">
        <v>15</v>
      </c>
      <c r="T134" s="101">
        <v>19</v>
      </c>
    </row>
    <row r="135" spans="1:20">
      <c r="A135" s="100">
        <v>2015</v>
      </c>
      <c r="B135" s="252" t="s">
        <v>261</v>
      </c>
      <c r="C135" s="252" t="s">
        <v>887</v>
      </c>
      <c r="D135" s="252" t="s">
        <v>1088</v>
      </c>
      <c r="E135" s="252" t="s">
        <v>888</v>
      </c>
      <c r="F135" s="99">
        <v>31</v>
      </c>
      <c r="G135" s="100">
        <v>28</v>
      </c>
      <c r="H135" s="100">
        <v>29</v>
      </c>
      <c r="I135" s="100">
        <v>32</v>
      </c>
      <c r="J135" s="101">
        <v>32</v>
      </c>
      <c r="K135" s="99">
        <v>29</v>
      </c>
      <c r="L135" s="100">
        <v>20</v>
      </c>
      <c r="M135" s="100">
        <v>25</v>
      </c>
      <c r="N135" s="100">
        <v>32</v>
      </c>
      <c r="O135" s="101">
        <v>32</v>
      </c>
      <c r="P135" s="99">
        <v>1</v>
      </c>
      <c r="Q135" s="100">
        <v>0</v>
      </c>
      <c r="R135" s="100">
        <v>0</v>
      </c>
      <c r="S135" s="100">
        <v>4</v>
      </c>
      <c r="T135" s="101">
        <v>8</v>
      </c>
    </row>
    <row r="136" spans="1:20">
      <c r="A136" s="100">
        <v>2015</v>
      </c>
      <c r="B136" s="252" t="s">
        <v>261</v>
      </c>
      <c r="C136" s="252" t="s">
        <v>887</v>
      </c>
      <c r="D136" s="252" t="s">
        <v>1088</v>
      </c>
      <c r="E136" s="252" t="s">
        <v>554</v>
      </c>
      <c r="F136" s="99">
        <v>32</v>
      </c>
      <c r="G136" s="100">
        <v>28</v>
      </c>
      <c r="H136" s="100">
        <v>29</v>
      </c>
      <c r="I136" s="100">
        <v>32</v>
      </c>
      <c r="J136" s="101">
        <v>32</v>
      </c>
      <c r="K136" s="99">
        <v>30</v>
      </c>
      <c r="L136" s="100">
        <v>18</v>
      </c>
      <c r="M136" s="100">
        <v>23</v>
      </c>
      <c r="N136" s="100">
        <v>31</v>
      </c>
      <c r="O136" s="101">
        <v>32</v>
      </c>
      <c r="P136" s="99">
        <v>1</v>
      </c>
      <c r="Q136" s="100">
        <v>0</v>
      </c>
      <c r="R136" s="100">
        <v>0</v>
      </c>
      <c r="S136" s="100">
        <v>6</v>
      </c>
      <c r="T136" s="101">
        <v>10</v>
      </c>
    </row>
    <row r="137" spans="1:20">
      <c r="A137" s="100">
        <v>2015</v>
      </c>
      <c r="B137" s="252" t="s">
        <v>261</v>
      </c>
      <c r="C137" s="252" t="s">
        <v>887</v>
      </c>
      <c r="D137" s="252" t="s">
        <v>1088</v>
      </c>
      <c r="E137" s="252" t="s">
        <v>555</v>
      </c>
      <c r="F137" s="99">
        <v>31</v>
      </c>
      <c r="G137" s="100">
        <v>27</v>
      </c>
      <c r="H137" s="100">
        <v>28</v>
      </c>
      <c r="I137" s="100">
        <v>32</v>
      </c>
      <c r="J137" s="101">
        <v>32</v>
      </c>
      <c r="K137" s="99">
        <v>28</v>
      </c>
      <c r="L137" s="100">
        <v>15</v>
      </c>
      <c r="M137" s="100">
        <v>20</v>
      </c>
      <c r="N137" s="100">
        <v>31</v>
      </c>
      <c r="O137" s="101">
        <v>32</v>
      </c>
      <c r="P137" s="99">
        <v>2</v>
      </c>
      <c r="Q137" s="100">
        <v>0</v>
      </c>
      <c r="R137" s="100">
        <v>0</v>
      </c>
      <c r="S137" s="100">
        <v>8</v>
      </c>
      <c r="T137" s="101">
        <v>12</v>
      </c>
    </row>
    <row r="138" spans="1:20">
      <c r="A138" s="100">
        <v>2015</v>
      </c>
      <c r="B138" s="252" t="s">
        <v>261</v>
      </c>
      <c r="C138" s="252" t="s">
        <v>887</v>
      </c>
      <c r="D138" s="252" t="s">
        <v>1088</v>
      </c>
      <c r="E138" s="252" t="s">
        <v>556</v>
      </c>
      <c r="F138" s="99">
        <v>30</v>
      </c>
      <c r="G138" s="100">
        <v>25</v>
      </c>
      <c r="H138" s="100">
        <v>28</v>
      </c>
      <c r="I138" s="100">
        <v>32</v>
      </c>
      <c r="J138" s="101">
        <v>32</v>
      </c>
      <c r="K138" s="99">
        <v>26</v>
      </c>
      <c r="L138" s="100">
        <v>11</v>
      </c>
      <c r="M138" s="100">
        <v>18</v>
      </c>
      <c r="N138" s="100">
        <v>31</v>
      </c>
      <c r="O138" s="101">
        <v>32</v>
      </c>
      <c r="P138" s="99">
        <v>3</v>
      </c>
      <c r="Q138" s="100">
        <v>0</v>
      </c>
      <c r="R138" s="100">
        <v>0</v>
      </c>
      <c r="S138" s="100">
        <v>9</v>
      </c>
      <c r="T138" s="101">
        <v>14</v>
      </c>
    </row>
    <row r="139" spans="1:20">
      <c r="A139" s="100">
        <v>2015</v>
      </c>
      <c r="B139" s="252" t="s">
        <v>261</v>
      </c>
      <c r="C139" s="252" t="s">
        <v>887</v>
      </c>
      <c r="D139" s="252" t="s">
        <v>1088</v>
      </c>
      <c r="E139" s="252" t="s">
        <v>557</v>
      </c>
      <c r="F139" s="99">
        <v>30</v>
      </c>
      <c r="G139" s="100">
        <v>25</v>
      </c>
      <c r="H139" s="100">
        <v>28</v>
      </c>
      <c r="I139" s="100">
        <v>32</v>
      </c>
      <c r="J139" s="101">
        <v>32</v>
      </c>
      <c r="K139" s="99">
        <v>22</v>
      </c>
      <c r="L139" s="100">
        <v>10</v>
      </c>
      <c r="M139" s="100">
        <v>16</v>
      </c>
      <c r="N139" s="100">
        <v>31</v>
      </c>
      <c r="O139" s="101">
        <v>32</v>
      </c>
      <c r="P139" s="99">
        <v>6</v>
      </c>
      <c r="Q139" s="100">
        <v>0</v>
      </c>
      <c r="R139" s="100">
        <v>1</v>
      </c>
      <c r="S139" s="100">
        <v>11</v>
      </c>
      <c r="T139" s="101">
        <v>15</v>
      </c>
    </row>
    <row r="140" spans="1:20">
      <c r="A140" s="100">
        <v>2015</v>
      </c>
      <c r="B140" s="252" t="s">
        <v>261</v>
      </c>
      <c r="C140" s="252" t="s">
        <v>887</v>
      </c>
      <c r="D140" s="252" t="s">
        <v>1088</v>
      </c>
      <c r="E140" s="252" t="s">
        <v>558</v>
      </c>
      <c r="F140" s="99">
        <v>29</v>
      </c>
      <c r="G140" s="100">
        <v>24</v>
      </c>
      <c r="H140" s="100">
        <v>27</v>
      </c>
      <c r="I140" s="100">
        <v>32</v>
      </c>
      <c r="J140" s="101">
        <v>32</v>
      </c>
      <c r="K140" s="99">
        <v>20</v>
      </c>
      <c r="L140" s="100">
        <v>9</v>
      </c>
      <c r="M140" s="100">
        <v>14</v>
      </c>
      <c r="N140" s="100">
        <v>30</v>
      </c>
      <c r="O140" s="101">
        <v>32</v>
      </c>
      <c r="P140" s="99">
        <v>8</v>
      </c>
      <c r="Q140" s="100">
        <v>0</v>
      </c>
      <c r="R140" s="100">
        <v>1</v>
      </c>
      <c r="S140" s="100">
        <v>13</v>
      </c>
      <c r="T140" s="101">
        <v>17</v>
      </c>
    </row>
    <row r="141" spans="1:20">
      <c r="A141" s="100">
        <v>2015</v>
      </c>
      <c r="B141" s="252" t="s">
        <v>261</v>
      </c>
      <c r="C141" s="252" t="s">
        <v>887</v>
      </c>
      <c r="D141" s="252" t="s">
        <v>1088</v>
      </c>
      <c r="E141" s="252" t="s">
        <v>559</v>
      </c>
      <c r="F141" s="99">
        <v>28</v>
      </c>
      <c r="G141" s="100">
        <v>22</v>
      </c>
      <c r="H141" s="100">
        <v>26</v>
      </c>
      <c r="I141" s="100">
        <v>31</v>
      </c>
      <c r="J141" s="101">
        <v>32</v>
      </c>
      <c r="K141" s="99">
        <v>16</v>
      </c>
      <c r="L141" s="100">
        <v>5</v>
      </c>
      <c r="M141" s="100">
        <v>11</v>
      </c>
      <c r="N141" s="100">
        <v>27</v>
      </c>
      <c r="O141" s="101">
        <v>31</v>
      </c>
      <c r="P141" s="99">
        <v>10</v>
      </c>
      <c r="Q141" s="100">
        <v>0</v>
      </c>
      <c r="R141" s="100">
        <v>1</v>
      </c>
      <c r="S141" s="100">
        <v>15</v>
      </c>
      <c r="T141" s="101">
        <v>19</v>
      </c>
    </row>
    <row r="142" spans="1:20">
      <c r="A142" s="100">
        <v>2015</v>
      </c>
      <c r="B142" s="252" t="s">
        <v>261</v>
      </c>
      <c r="C142" s="252" t="s">
        <v>887</v>
      </c>
      <c r="D142" s="252" t="s">
        <v>1088</v>
      </c>
      <c r="E142" s="252" t="s">
        <v>560</v>
      </c>
      <c r="F142" s="99">
        <v>28</v>
      </c>
      <c r="G142" s="100">
        <v>19</v>
      </c>
      <c r="H142" s="100">
        <v>25</v>
      </c>
      <c r="I142" s="100">
        <v>30</v>
      </c>
      <c r="J142" s="101">
        <v>32</v>
      </c>
      <c r="K142" s="99">
        <v>14</v>
      </c>
      <c r="L142" s="100">
        <v>4</v>
      </c>
      <c r="M142" s="100">
        <v>8</v>
      </c>
      <c r="N142" s="100">
        <v>24</v>
      </c>
      <c r="O142" s="101">
        <v>31</v>
      </c>
      <c r="P142" s="99">
        <v>12</v>
      </c>
      <c r="Q142" s="100">
        <v>0</v>
      </c>
      <c r="R142" s="100">
        <v>3</v>
      </c>
      <c r="S142" s="100">
        <v>17</v>
      </c>
      <c r="T142" s="101">
        <v>20</v>
      </c>
    </row>
    <row r="143" spans="1:20">
      <c r="A143" s="100">
        <v>2015</v>
      </c>
      <c r="B143" s="252" t="s">
        <v>261</v>
      </c>
      <c r="C143" s="252" t="s">
        <v>887</v>
      </c>
      <c r="D143" s="252" t="s">
        <v>1088</v>
      </c>
      <c r="E143" s="252" t="s">
        <v>561</v>
      </c>
      <c r="F143" s="99">
        <v>27</v>
      </c>
      <c r="G143" s="100">
        <v>15</v>
      </c>
      <c r="H143" s="100">
        <v>23</v>
      </c>
      <c r="I143" s="100">
        <v>29</v>
      </c>
      <c r="J143" s="101">
        <v>32</v>
      </c>
      <c r="K143" s="99">
        <v>11</v>
      </c>
      <c r="L143" s="100">
        <v>1</v>
      </c>
      <c r="M143" s="100">
        <v>6</v>
      </c>
      <c r="N143" s="100">
        <v>21</v>
      </c>
      <c r="O143" s="101">
        <v>30</v>
      </c>
      <c r="P143" s="99">
        <v>13</v>
      </c>
      <c r="Q143" s="100">
        <v>1</v>
      </c>
      <c r="R143" s="100">
        <v>3</v>
      </c>
      <c r="S143" s="100">
        <v>18</v>
      </c>
      <c r="T143" s="101">
        <v>21</v>
      </c>
    </row>
    <row r="144" spans="1:20">
      <c r="A144" s="100">
        <v>2015</v>
      </c>
      <c r="B144" s="252" t="s">
        <v>261</v>
      </c>
      <c r="C144" s="252" t="s">
        <v>887</v>
      </c>
      <c r="D144" s="252" t="s">
        <v>1088</v>
      </c>
      <c r="E144" s="252" t="s">
        <v>562</v>
      </c>
      <c r="F144" s="99">
        <v>25</v>
      </c>
      <c r="G144" s="100">
        <v>7</v>
      </c>
      <c r="H144" s="100">
        <v>20</v>
      </c>
      <c r="I144" s="100">
        <v>28</v>
      </c>
      <c r="J144" s="101">
        <v>32</v>
      </c>
      <c r="K144" s="99">
        <v>9</v>
      </c>
      <c r="L144" s="100">
        <v>0</v>
      </c>
      <c r="M144" s="100">
        <v>4</v>
      </c>
      <c r="N144" s="100">
        <v>20</v>
      </c>
      <c r="O144" s="101">
        <v>30</v>
      </c>
      <c r="P144" s="99">
        <v>12</v>
      </c>
      <c r="Q144" s="100">
        <v>0</v>
      </c>
      <c r="R144" s="100">
        <v>3</v>
      </c>
      <c r="S144" s="100">
        <v>18</v>
      </c>
      <c r="T144" s="101">
        <v>21</v>
      </c>
    </row>
    <row r="145" spans="1:20">
      <c r="A145" s="100">
        <v>2015</v>
      </c>
      <c r="B145" s="252" t="s">
        <v>261</v>
      </c>
      <c r="C145" s="252" t="s">
        <v>887</v>
      </c>
      <c r="D145" s="252" t="s">
        <v>1088</v>
      </c>
      <c r="E145" s="252" t="s">
        <v>563</v>
      </c>
      <c r="F145" s="99">
        <v>24</v>
      </c>
      <c r="G145" s="100">
        <v>3</v>
      </c>
      <c r="H145" s="100">
        <v>16</v>
      </c>
      <c r="I145" s="100">
        <v>27</v>
      </c>
      <c r="J145" s="101">
        <v>31</v>
      </c>
      <c r="K145" s="99">
        <v>6</v>
      </c>
      <c r="L145" s="100">
        <v>0</v>
      </c>
      <c r="M145" s="100">
        <v>1</v>
      </c>
      <c r="N145" s="100">
        <v>13</v>
      </c>
      <c r="O145" s="101">
        <v>29</v>
      </c>
      <c r="P145" s="99">
        <v>12</v>
      </c>
      <c r="Q145" s="100">
        <v>0</v>
      </c>
      <c r="R145" s="100">
        <v>2</v>
      </c>
      <c r="S145" s="100">
        <v>18</v>
      </c>
      <c r="T145" s="101">
        <v>22</v>
      </c>
    </row>
    <row r="146" spans="1:20">
      <c r="A146" s="100">
        <v>2015</v>
      </c>
      <c r="B146" s="252" t="s">
        <v>261</v>
      </c>
      <c r="C146" s="252" t="s">
        <v>887</v>
      </c>
      <c r="D146" s="252" t="s">
        <v>1088</v>
      </c>
      <c r="E146" s="252" t="s">
        <v>564</v>
      </c>
      <c r="F146" s="99">
        <v>21</v>
      </c>
      <c r="G146" s="100">
        <v>4</v>
      </c>
      <c r="H146" s="100">
        <v>12</v>
      </c>
      <c r="I146" s="100">
        <v>26</v>
      </c>
      <c r="J146" s="101">
        <v>30</v>
      </c>
      <c r="K146" s="99">
        <v>5</v>
      </c>
      <c r="L146" s="100">
        <v>0</v>
      </c>
      <c r="M146" s="100">
        <v>1</v>
      </c>
      <c r="N146" s="100">
        <v>11</v>
      </c>
      <c r="O146" s="101">
        <v>26</v>
      </c>
      <c r="P146" s="99">
        <v>11</v>
      </c>
      <c r="Q146" s="100">
        <v>0</v>
      </c>
      <c r="R146" s="100">
        <v>4</v>
      </c>
      <c r="S146" s="100">
        <v>18</v>
      </c>
      <c r="T146" s="101">
        <v>21</v>
      </c>
    </row>
    <row r="147" spans="1:20">
      <c r="A147" s="100">
        <v>2015</v>
      </c>
      <c r="B147" s="252" t="s">
        <v>261</v>
      </c>
      <c r="C147" s="252" t="s">
        <v>887</v>
      </c>
      <c r="D147" s="252" t="s">
        <v>1088</v>
      </c>
      <c r="E147" s="252" t="s">
        <v>889</v>
      </c>
      <c r="F147" s="99">
        <v>19</v>
      </c>
      <c r="G147" s="100">
        <v>0</v>
      </c>
      <c r="H147" s="100">
        <v>10</v>
      </c>
      <c r="I147" s="100">
        <v>26</v>
      </c>
      <c r="J147" s="101">
        <v>31</v>
      </c>
      <c r="K147" s="99">
        <v>5</v>
      </c>
      <c r="L147" s="100">
        <v>0</v>
      </c>
      <c r="M147" s="100">
        <v>0</v>
      </c>
      <c r="N147" s="100">
        <v>18</v>
      </c>
      <c r="O147" s="101">
        <v>29</v>
      </c>
      <c r="P147" s="99">
        <v>7</v>
      </c>
      <c r="Q147" s="100">
        <v>0</v>
      </c>
      <c r="R147" s="100">
        <v>1</v>
      </c>
      <c r="S147" s="100">
        <v>15</v>
      </c>
      <c r="T147" s="101">
        <v>19</v>
      </c>
    </row>
    <row r="148" spans="1:20">
      <c r="A148" s="100">
        <v>2015</v>
      </c>
      <c r="B148" s="252" t="s">
        <v>261</v>
      </c>
      <c r="C148" s="252" t="s">
        <v>887</v>
      </c>
      <c r="D148" s="252" t="s">
        <v>1089</v>
      </c>
      <c r="E148" s="252" t="s">
        <v>888</v>
      </c>
      <c r="F148" s="99">
        <v>31</v>
      </c>
      <c r="G148" s="100">
        <v>28</v>
      </c>
      <c r="H148" s="100">
        <v>28</v>
      </c>
      <c r="I148" s="100">
        <v>32</v>
      </c>
      <c r="J148" s="101">
        <v>32</v>
      </c>
      <c r="K148" s="99">
        <v>29</v>
      </c>
      <c r="L148" s="100">
        <v>21</v>
      </c>
      <c r="M148" s="100">
        <v>25</v>
      </c>
      <c r="N148" s="100">
        <v>32</v>
      </c>
      <c r="O148" s="101">
        <v>32</v>
      </c>
      <c r="P148" s="99">
        <v>1</v>
      </c>
      <c r="Q148" s="100">
        <v>0</v>
      </c>
      <c r="R148" s="100">
        <v>0</v>
      </c>
      <c r="S148" s="100">
        <v>4</v>
      </c>
      <c r="T148" s="101">
        <v>7</v>
      </c>
    </row>
    <row r="149" spans="1:20">
      <c r="A149" s="100">
        <v>2015</v>
      </c>
      <c r="B149" s="252" t="s">
        <v>261</v>
      </c>
      <c r="C149" s="252" t="s">
        <v>887</v>
      </c>
      <c r="D149" s="252" t="s">
        <v>1089</v>
      </c>
      <c r="E149" s="252" t="s">
        <v>554</v>
      </c>
      <c r="F149" s="99">
        <v>32</v>
      </c>
      <c r="G149" s="100">
        <v>28</v>
      </c>
      <c r="H149" s="100">
        <v>29</v>
      </c>
      <c r="I149" s="100">
        <v>32</v>
      </c>
      <c r="J149" s="101">
        <v>32</v>
      </c>
      <c r="K149" s="99">
        <v>30</v>
      </c>
      <c r="L149" s="100">
        <v>19</v>
      </c>
      <c r="M149" s="100">
        <v>25</v>
      </c>
      <c r="N149" s="100">
        <v>32</v>
      </c>
      <c r="O149" s="101">
        <v>32</v>
      </c>
      <c r="P149" s="99">
        <v>1</v>
      </c>
      <c r="Q149" s="100">
        <v>0</v>
      </c>
      <c r="R149" s="100">
        <v>0</v>
      </c>
      <c r="S149" s="100">
        <v>5</v>
      </c>
      <c r="T149" s="101">
        <v>10</v>
      </c>
    </row>
    <row r="150" spans="1:20">
      <c r="A150" s="100">
        <v>2015</v>
      </c>
      <c r="B150" s="252" t="s">
        <v>261</v>
      </c>
      <c r="C150" s="252" t="s">
        <v>887</v>
      </c>
      <c r="D150" s="252" t="s">
        <v>1089</v>
      </c>
      <c r="E150" s="252" t="s">
        <v>555</v>
      </c>
      <c r="F150" s="99">
        <v>31</v>
      </c>
      <c r="G150" s="100">
        <v>27</v>
      </c>
      <c r="H150" s="100">
        <v>28</v>
      </c>
      <c r="I150" s="100">
        <v>32</v>
      </c>
      <c r="J150" s="101">
        <v>32</v>
      </c>
      <c r="K150" s="99">
        <v>28</v>
      </c>
      <c r="L150" s="100">
        <v>17</v>
      </c>
      <c r="M150" s="100">
        <v>22</v>
      </c>
      <c r="N150" s="100">
        <v>31</v>
      </c>
      <c r="O150" s="101">
        <v>32</v>
      </c>
      <c r="P150" s="99">
        <v>2</v>
      </c>
      <c r="Q150" s="100">
        <v>0</v>
      </c>
      <c r="R150" s="100">
        <v>0</v>
      </c>
      <c r="S150" s="100">
        <v>7</v>
      </c>
      <c r="T150" s="101">
        <v>11</v>
      </c>
    </row>
    <row r="151" spans="1:20">
      <c r="A151" s="100">
        <v>2015</v>
      </c>
      <c r="B151" s="252" t="s">
        <v>261</v>
      </c>
      <c r="C151" s="252" t="s">
        <v>887</v>
      </c>
      <c r="D151" s="252" t="s">
        <v>1089</v>
      </c>
      <c r="E151" s="252" t="s">
        <v>556</v>
      </c>
      <c r="F151" s="99">
        <v>31</v>
      </c>
      <c r="G151" s="100">
        <v>26</v>
      </c>
      <c r="H151" s="100">
        <v>28</v>
      </c>
      <c r="I151" s="100">
        <v>32</v>
      </c>
      <c r="J151" s="101">
        <v>32</v>
      </c>
      <c r="K151" s="99">
        <v>26</v>
      </c>
      <c r="L151" s="100">
        <v>13</v>
      </c>
      <c r="M151" s="100">
        <v>19</v>
      </c>
      <c r="N151" s="100">
        <v>31</v>
      </c>
      <c r="O151" s="101">
        <v>32</v>
      </c>
      <c r="P151" s="99">
        <v>3</v>
      </c>
      <c r="Q151" s="100">
        <v>0</v>
      </c>
      <c r="R151" s="100">
        <v>0</v>
      </c>
      <c r="S151" s="100">
        <v>9</v>
      </c>
      <c r="T151" s="101">
        <v>14</v>
      </c>
    </row>
    <row r="152" spans="1:20">
      <c r="A152" s="100">
        <v>2015</v>
      </c>
      <c r="B152" s="252" t="s">
        <v>261</v>
      </c>
      <c r="C152" s="252" t="s">
        <v>887</v>
      </c>
      <c r="D152" s="252" t="s">
        <v>1089</v>
      </c>
      <c r="E152" s="252" t="s">
        <v>557</v>
      </c>
      <c r="F152" s="99">
        <v>30</v>
      </c>
      <c r="G152" s="100">
        <v>25</v>
      </c>
      <c r="H152" s="100">
        <v>28</v>
      </c>
      <c r="I152" s="100">
        <v>32</v>
      </c>
      <c r="J152" s="101">
        <v>32</v>
      </c>
      <c r="K152" s="99">
        <v>23</v>
      </c>
      <c r="L152" s="100">
        <v>11</v>
      </c>
      <c r="M152" s="100">
        <v>17</v>
      </c>
      <c r="N152" s="100">
        <v>31</v>
      </c>
      <c r="O152" s="101">
        <v>32</v>
      </c>
      <c r="P152" s="99">
        <v>5</v>
      </c>
      <c r="Q152" s="100">
        <v>0</v>
      </c>
      <c r="R152" s="100">
        <v>1</v>
      </c>
      <c r="S152" s="100">
        <v>10</v>
      </c>
      <c r="T152" s="101">
        <v>15</v>
      </c>
    </row>
    <row r="153" spans="1:20">
      <c r="A153" s="100">
        <v>2015</v>
      </c>
      <c r="B153" s="252" t="s">
        <v>261</v>
      </c>
      <c r="C153" s="252" t="s">
        <v>887</v>
      </c>
      <c r="D153" s="252" t="s">
        <v>1089</v>
      </c>
      <c r="E153" s="252" t="s">
        <v>558</v>
      </c>
      <c r="F153" s="99">
        <v>29</v>
      </c>
      <c r="G153" s="100">
        <v>23</v>
      </c>
      <c r="H153" s="100">
        <v>27</v>
      </c>
      <c r="I153" s="100">
        <v>32</v>
      </c>
      <c r="J153" s="101">
        <v>32</v>
      </c>
      <c r="K153" s="99">
        <v>20</v>
      </c>
      <c r="L153" s="100">
        <v>8</v>
      </c>
      <c r="M153" s="100">
        <v>14</v>
      </c>
      <c r="N153" s="100">
        <v>29</v>
      </c>
      <c r="O153" s="101">
        <v>32</v>
      </c>
      <c r="P153" s="99">
        <v>8</v>
      </c>
      <c r="Q153" s="100">
        <v>0</v>
      </c>
      <c r="R153" s="100">
        <v>1</v>
      </c>
      <c r="S153" s="100">
        <v>13</v>
      </c>
      <c r="T153" s="101">
        <v>17</v>
      </c>
    </row>
    <row r="154" spans="1:20">
      <c r="A154" s="100">
        <v>2015</v>
      </c>
      <c r="B154" s="252" t="s">
        <v>261</v>
      </c>
      <c r="C154" s="252" t="s">
        <v>887</v>
      </c>
      <c r="D154" s="252" t="s">
        <v>1089</v>
      </c>
      <c r="E154" s="252" t="s">
        <v>559</v>
      </c>
      <c r="F154" s="99">
        <v>28</v>
      </c>
      <c r="G154" s="100">
        <v>23</v>
      </c>
      <c r="H154" s="100">
        <v>27</v>
      </c>
      <c r="I154" s="100">
        <v>32</v>
      </c>
      <c r="J154" s="101">
        <v>32</v>
      </c>
      <c r="K154" s="99">
        <v>18</v>
      </c>
      <c r="L154" s="100">
        <v>6</v>
      </c>
      <c r="M154" s="100">
        <v>12</v>
      </c>
      <c r="N154" s="100">
        <v>30</v>
      </c>
      <c r="O154" s="101">
        <v>32</v>
      </c>
      <c r="P154" s="99">
        <v>8</v>
      </c>
      <c r="Q154" s="100">
        <v>0</v>
      </c>
      <c r="R154" s="100">
        <v>1</v>
      </c>
      <c r="S154" s="100">
        <v>14</v>
      </c>
      <c r="T154" s="101">
        <v>19</v>
      </c>
    </row>
    <row r="155" spans="1:20">
      <c r="A155" s="100">
        <v>2015</v>
      </c>
      <c r="B155" s="252" t="s">
        <v>261</v>
      </c>
      <c r="C155" s="252" t="s">
        <v>887</v>
      </c>
      <c r="D155" s="252" t="s">
        <v>1089</v>
      </c>
      <c r="E155" s="252" t="s">
        <v>560</v>
      </c>
      <c r="F155" s="99">
        <v>28</v>
      </c>
      <c r="G155" s="100">
        <v>22</v>
      </c>
      <c r="H155" s="100">
        <v>25</v>
      </c>
      <c r="I155" s="100">
        <v>30</v>
      </c>
      <c r="J155" s="101">
        <v>32</v>
      </c>
      <c r="K155" s="99">
        <v>14</v>
      </c>
      <c r="L155" s="100">
        <v>4</v>
      </c>
      <c r="M155" s="100">
        <v>9</v>
      </c>
      <c r="N155" s="100">
        <v>24</v>
      </c>
      <c r="O155" s="101">
        <v>31</v>
      </c>
      <c r="P155" s="99">
        <v>12</v>
      </c>
      <c r="Q155" s="100">
        <v>0</v>
      </c>
      <c r="R155" s="100">
        <v>2</v>
      </c>
      <c r="S155" s="100">
        <v>17</v>
      </c>
      <c r="T155" s="101">
        <v>21</v>
      </c>
    </row>
    <row r="156" spans="1:20">
      <c r="A156" s="100">
        <v>2015</v>
      </c>
      <c r="B156" s="252" t="s">
        <v>261</v>
      </c>
      <c r="C156" s="252" t="s">
        <v>887</v>
      </c>
      <c r="D156" s="252" t="s">
        <v>1089</v>
      </c>
      <c r="E156" s="252" t="s">
        <v>561</v>
      </c>
      <c r="F156" s="99">
        <v>27</v>
      </c>
      <c r="G156" s="100">
        <v>15</v>
      </c>
      <c r="H156" s="100">
        <v>24</v>
      </c>
      <c r="I156" s="100">
        <v>29</v>
      </c>
      <c r="J156" s="101">
        <v>32</v>
      </c>
      <c r="K156" s="99">
        <v>11</v>
      </c>
      <c r="L156" s="100">
        <v>1</v>
      </c>
      <c r="M156" s="100">
        <v>6</v>
      </c>
      <c r="N156" s="100">
        <v>21</v>
      </c>
      <c r="O156" s="101">
        <v>30</v>
      </c>
      <c r="P156" s="99">
        <v>13</v>
      </c>
      <c r="Q156" s="100">
        <v>1</v>
      </c>
      <c r="R156" s="100">
        <v>3</v>
      </c>
      <c r="S156" s="100">
        <v>19</v>
      </c>
      <c r="T156" s="101">
        <v>22</v>
      </c>
    </row>
    <row r="157" spans="1:20">
      <c r="A157" s="100">
        <v>2015</v>
      </c>
      <c r="B157" s="252" t="s">
        <v>261</v>
      </c>
      <c r="C157" s="252" t="s">
        <v>887</v>
      </c>
      <c r="D157" s="252" t="s">
        <v>1089</v>
      </c>
      <c r="E157" s="252" t="s">
        <v>562</v>
      </c>
      <c r="F157" s="99">
        <v>27</v>
      </c>
      <c r="G157" s="100">
        <v>16</v>
      </c>
      <c r="H157" s="100">
        <v>23</v>
      </c>
      <c r="I157" s="100">
        <v>28</v>
      </c>
      <c r="J157" s="101">
        <v>31</v>
      </c>
      <c r="K157" s="99">
        <v>9</v>
      </c>
      <c r="L157" s="100">
        <v>1</v>
      </c>
      <c r="M157" s="100">
        <v>5</v>
      </c>
      <c r="N157" s="100">
        <v>18</v>
      </c>
      <c r="O157" s="101">
        <v>29</v>
      </c>
      <c r="P157" s="99">
        <v>14</v>
      </c>
      <c r="Q157" s="100">
        <v>1</v>
      </c>
      <c r="R157" s="100">
        <v>4</v>
      </c>
      <c r="S157" s="100">
        <v>19</v>
      </c>
      <c r="T157" s="101">
        <v>22</v>
      </c>
    </row>
    <row r="158" spans="1:20">
      <c r="A158" s="100">
        <v>2015</v>
      </c>
      <c r="B158" s="252" t="s">
        <v>261</v>
      </c>
      <c r="C158" s="252" t="s">
        <v>887</v>
      </c>
      <c r="D158" s="252" t="s">
        <v>1089</v>
      </c>
      <c r="E158" s="252" t="s">
        <v>563</v>
      </c>
      <c r="F158" s="99">
        <v>26</v>
      </c>
      <c r="G158" s="100">
        <v>10</v>
      </c>
      <c r="H158" s="100">
        <v>21</v>
      </c>
      <c r="I158" s="100">
        <v>28</v>
      </c>
      <c r="J158" s="101">
        <v>31</v>
      </c>
      <c r="K158" s="99">
        <v>8</v>
      </c>
      <c r="L158" s="100">
        <v>0</v>
      </c>
      <c r="M158" s="100">
        <v>4</v>
      </c>
      <c r="N158" s="100">
        <v>20</v>
      </c>
      <c r="O158" s="101">
        <v>30</v>
      </c>
      <c r="P158" s="99">
        <v>12</v>
      </c>
      <c r="Q158" s="100">
        <v>0</v>
      </c>
      <c r="R158" s="100">
        <v>3</v>
      </c>
      <c r="S158" s="100">
        <v>19</v>
      </c>
      <c r="T158" s="101">
        <v>22</v>
      </c>
    </row>
    <row r="159" spans="1:20">
      <c r="A159" s="100">
        <v>2015</v>
      </c>
      <c r="B159" s="252" t="s">
        <v>261</v>
      </c>
      <c r="C159" s="252" t="s">
        <v>887</v>
      </c>
      <c r="D159" s="252" t="s">
        <v>1089</v>
      </c>
      <c r="E159" s="252" t="s">
        <v>564</v>
      </c>
      <c r="F159" s="99">
        <v>24</v>
      </c>
      <c r="G159" s="100">
        <v>8</v>
      </c>
      <c r="H159" s="100">
        <v>19</v>
      </c>
      <c r="I159" s="100">
        <v>28</v>
      </c>
      <c r="J159" s="101">
        <v>31</v>
      </c>
      <c r="K159" s="99">
        <v>7</v>
      </c>
      <c r="L159" s="100">
        <v>0</v>
      </c>
      <c r="M159" s="100">
        <v>3</v>
      </c>
      <c r="N159" s="100">
        <v>15</v>
      </c>
      <c r="O159" s="101">
        <v>28</v>
      </c>
      <c r="P159" s="99">
        <v>13</v>
      </c>
      <c r="Q159" s="100">
        <v>1</v>
      </c>
      <c r="R159" s="100">
        <v>4</v>
      </c>
      <c r="S159" s="100">
        <v>18</v>
      </c>
      <c r="T159" s="101">
        <v>21</v>
      </c>
    </row>
    <row r="160" spans="1:20">
      <c r="A160" s="100">
        <v>2015</v>
      </c>
      <c r="B160" s="252" t="s">
        <v>261</v>
      </c>
      <c r="C160" s="252" t="s">
        <v>887</v>
      </c>
      <c r="D160" s="252" t="s">
        <v>1089</v>
      </c>
      <c r="E160" s="252" t="s">
        <v>889</v>
      </c>
      <c r="F160" s="99">
        <v>22</v>
      </c>
      <c r="G160" s="100">
        <v>5</v>
      </c>
      <c r="H160" s="100">
        <v>13</v>
      </c>
      <c r="I160" s="100">
        <v>27</v>
      </c>
      <c r="J160" s="101">
        <v>28</v>
      </c>
      <c r="K160" s="99">
        <v>5</v>
      </c>
      <c r="L160" s="100">
        <v>0</v>
      </c>
      <c r="M160" s="100">
        <v>1</v>
      </c>
      <c r="N160" s="100">
        <v>9</v>
      </c>
      <c r="O160" s="101">
        <v>26</v>
      </c>
      <c r="P160" s="99">
        <v>13</v>
      </c>
      <c r="Q160" s="100">
        <v>0</v>
      </c>
      <c r="R160" s="100">
        <v>4</v>
      </c>
      <c r="S160" s="100">
        <v>18</v>
      </c>
      <c r="T160" s="101">
        <v>21</v>
      </c>
    </row>
    <row r="161" spans="1:20">
      <c r="A161" s="100">
        <v>2015</v>
      </c>
      <c r="B161" s="252" t="s">
        <v>261</v>
      </c>
      <c r="C161" s="252" t="s">
        <v>891</v>
      </c>
      <c r="D161" s="252" t="s">
        <v>464</v>
      </c>
      <c r="E161" s="252" t="s">
        <v>888</v>
      </c>
      <c r="F161" s="99">
        <v>29</v>
      </c>
      <c r="G161" s="100">
        <v>27</v>
      </c>
      <c r="H161" s="100">
        <v>28</v>
      </c>
      <c r="I161" s="100">
        <v>31</v>
      </c>
      <c r="J161" s="101">
        <v>32</v>
      </c>
      <c r="K161" s="99">
        <v>25</v>
      </c>
      <c r="L161" s="100">
        <v>16</v>
      </c>
      <c r="M161" s="100">
        <v>20</v>
      </c>
      <c r="N161" s="100">
        <v>28</v>
      </c>
      <c r="O161" s="101">
        <v>31</v>
      </c>
      <c r="P161" s="99">
        <v>5</v>
      </c>
      <c r="Q161" s="100">
        <v>0</v>
      </c>
      <c r="R161" s="100">
        <v>1</v>
      </c>
      <c r="S161" s="100">
        <v>8</v>
      </c>
      <c r="T161" s="101">
        <v>12</v>
      </c>
    </row>
    <row r="162" spans="1:20">
      <c r="A162" s="100">
        <v>2015</v>
      </c>
      <c r="B162" s="252" t="s">
        <v>261</v>
      </c>
      <c r="C162" s="252" t="s">
        <v>891</v>
      </c>
      <c r="D162" s="252" t="s">
        <v>464</v>
      </c>
      <c r="E162" s="252" t="s">
        <v>554</v>
      </c>
      <c r="F162" s="99">
        <v>29</v>
      </c>
      <c r="G162" s="100">
        <v>26</v>
      </c>
      <c r="H162" s="100">
        <v>28</v>
      </c>
      <c r="I162" s="100">
        <v>31</v>
      </c>
      <c r="J162" s="101">
        <v>32</v>
      </c>
      <c r="K162" s="99">
        <v>23</v>
      </c>
      <c r="L162" s="100">
        <v>13</v>
      </c>
      <c r="M162" s="100">
        <v>19</v>
      </c>
      <c r="N162" s="100">
        <v>28</v>
      </c>
      <c r="O162" s="101">
        <v>31</v>
      </c>
      <c r="P162" s="99">
        <v>6</v>
      </c>
      <c r="Q162" s="100">
        <v>0</v>
      </c>
      <c r="R162" s="100">
        <v>2</v>
      </c>
      <c r="S162" s="100">
        <v>10</v>
      </c>
      <c r="T162" s="101">
        <v>14</v>
      </c>
    </row>
    <row r="163" spans="1:20">
      <c r="A163" s="100">
        <v>2015</v>
      </c>
      <c r="B163" s="252" t="s">
        <v>261</v>
      </c>
      <c r="C163" s="252" t="s">
        <v>891</v>
      </c>
      <c r="D163" s="252" t="s">
        <v>464</v>
      </c>
      <c r="E163" s="252" t="s">
        <v>555</v>
      </c>
      <c r="F163" s="99">
        <v>29</v>
      </c>
      <c r="G163" s="100">
        <v>25</v>
      </c>
      <c r="H163" s="100">
        <v>27</v>
      </c>
      <c r="I163" s="100">
        <v>31</v>
      </c>
      <c r="J163" s="101">
        <v>32</v>
      </c>
      <c r="K163" s="99">
        <v>21</v>
      </c>
      <c r="L163" s="100">
        <v>11</v>
      </c>
      <c r="M163" s="100">
        <v>16</v>
      </c>
      <c r="N163" s="100">
        <v>26</v>
      </c>
      <c r="O163" s="101">
        <v>30</v>
      </c>
      <c r="P163" s="99">
        <v>7</v>
      </c>
      <c r="Q163" s="100">
        <v>0</v>
      </c>
      <c r="R163" s="100">
        <v>3</v>
      </c>
      <c r="S163" s="100">
        <v>11</v>
      </c>
      <c r="T163" s="101">
        <v>15</v>
      </c>
    </row>
    <row r="164" spans="1:20">
      <c r="A164" s="100">
        <v>2015</v>
      </c>
      <c r="B164" s="252" t="s">
        <v>261</v>
      </c>
      <c r="C164" s="252" t="s">
        <v>891</v>
      </c>
      <c r="D164" s="252" t="s">
        <v>464</v>
      </c>
      <c r="E164" s="252" t="s">
        <v>556</v>
      </c>
      <c r="F164" s="99">
        <v>28</v>
      </c>
      <c r="G164" s="100">
        <v>23</v>
      </c>
      <c r="H164" s="100">
        <v>26</v>
      </c>
      <c r="I164" s="100">
        <v>30</v>
      </c>
      <c r="J164" s="101">
        <v>32</v>
      </c>
      <c r="K164" s="99">
        <v>19</v>
      </c>
      <c r="L164" s="100">
        <v>10</v>
      </c>
      <c r="M164" s="100">
        <v>15</v>
      </c>
      <c r="N164" s="100">
        <v>24</v>
      </c>
      <c r="O164" s="101">
        <v>28</v>
      </c>
      <c r="P164" s="99">
        <v>8</v>
      </c>
      <c r="Q164" s="100">
        <v>1</v>
      </c>
      <c r="R164" s="100">
        <v>4</v>
      </c>
      <c r="S164" s="100">
        <v>12</v>
      </c>
      <c r="T164" s="101">
        <v>15</v>
      </c>
    </row>
    <row r="165" spans="1:20">
      <c r="A165" s="100">
        <v>2015</v>
      </c>
      <c r="B165" s="252" t="s">
        <v>261</v>
      </c>
      <c r="C165" s="252" t="s">
        <v>891</v>
      </c>
      <c r="D165" s="252" t="s">
        <v>464</v>
      </c>
      <c r="E165" s="252" t="s">
        <v>557</v>
      </c>
      <c r="F165" s="99">
        <v>28</v>
      </c>
      <c r="G165" s="100">
        <v>22</v>
      </c>
      <c r="H165" s="100">
        <v>26</v>
      </c>
      <c r="I165" s="100">
        <v>30</v>
      </c>
      <c r="J165" s="101">
        <v>32</v>
      </c>
      <c r="K165" s="99">
        <v>17</v>
      </c>
      <c r="L165" s="100">
        <v>8</v>
      </c>
      <c r="M165" s="100">
        <v>12</v>
      </c>
      <c r="N165" s="100">
        <v>22</v>
      </c>
      <c r="O165" s="101">
        <v>28</v>
      </c>
      <c r="P165" s="99">
        <v>10</v>
      </c>
      <c r="Q165" s="100">
        <v>1</v>
      </c>
      <c r="R165" s="100">
        <v>6</v>
      </c>
      <c r="S165" s="100">
        <v>14</v>
      </c>
      <c r="T165" s="101">
        <v>17</v>
      </c>
    </row>
    <row r="166" spans="1:20">
      <c r="A166" s="100">
        <v>2015</v>
      </c>
      <c r="B166" s="252" t="s">
        <v>261</v>
      </c>
      <c r="C166" s="252" t="s">
        <v>891</v>
      </c>
      <c r="D166" s="252" t="s">
        <v>464</v>
      </c>
      <c r="E166" s="252" t="s">
        <v>558</v>
      </c>
      <c r="F166" s="99">
        <v>28</v>
      </c>
      <c r="G166" s="100">
        <v>21</v>
      </c>
      <c r="H166" s="100">
        <v>25</v>
      </c>
      <c r="I166" s="100">
        <v>29</v>
      </c>
      <c r="J166" s="101">
        <v>31</v>
      </c>
      <c r="K166" s="99">
        <v>14</v>
      </c>
      <c r="L166" s="100">
        <v>6</v>
      </c>
      <c r="M166" s="100">
        <v>10</v>
      </c>
      <c r="N166" s="100">
        <v>19</v>
      </c>
      <c r="O166" s="101">
        <v>25</v>
      </c>
      <c r="P166" s="99">
        <v>12</v>
      </c>
      <c r="Q166" s="100">
        <v>2</v>
      </c>
      <c r="R166" s="100">
        <v>8</v>
      </c>
      <c r="S166" s="100">
        <v>16</v>
      </c>
      <c r="T166" s="101">
        <v>19</v>
      </c>
    </row>
    <row r="167" spans="1:20">
      <c r="A167" s="100">
        <v>2015</v>
      </c>
      <c r="B167" s="252" t="s">
        <v>261</v>
      </c>
      <c r="C167" s="252" t="s">
        <v>891</v>
      </c>
      <c r="D167" s="252" t="s">
        <v>464</v>
      </c>
      <c r="E167" s="252" t="s">
        <v>559</v>
      </c>
      <c r="F167" s="99">
        <v>27</v>
      </c>
      <c r="G167" s="100">
        <v>20</v>
      </c>
      <c r="H167" s="100">
        <v>24</v>
      </c>
      <c r="I167" s="100">
        <v>28</v>
      </c>
      <c r="J167" s="101">
        <v>30</v>
      </c>
      <c r="K167" s="99">
        <v>12</v>
      </c>
      <c r="L167" s="100">
        <v>4</v>
      </c>
      <c r="M167" s="100">
        <v>8</v>
      </c>
      <c r="N167" s="100">
        <v>16</v>
      </c>
      <c r="O167" s="101">
        <v>21</v>
      </c>
      <c r="P167" s="99">
        <v>14</v>
      </c>
      <c r="Q167" s="100">
        <v>4</v>
      </c>
      <c r="R167" s="100">
        <v>10</v>
      </c>
      <c r="S167" s="100">
        <v>18</v>
      </c>
      <c r="T167" s="101">
        <v>21</v>
      </c>
    </row>
    <row r="168" spans="1:20">
      <c r="A168" s="100">
        <v>2015</v>
      </c>
      <c r="B168" s="252" t="s">
        <v>261</v>
      </c>
      <c r="C168" s="252" t="s">
        <v>891</v>
      </c>
      <c r="D168" s="252" t="s">
        <v>464</v>
      </c>
      <c r="E168" s="252" t="s">
        <v>560</v>
      </c>
      <c r="F168" s="99">
        <v>26</v>
      </c>
      <c r="G168" s="100">
        <v>18</v>
      </c>
      <c r="H168" s="100">
        <v>23</v>
      </c>
      <c r="I168" s="100">
        <v>28</v>
      </c>
      <c r="J168" s="101">
        <v>29</v>
      </c>
      <c r="K168" s="99">
        <v>9</v>
      </c>
      <c r="L168" s="100">
        <v>2</v>
      </c>
      <c r="M168" s="100">
        <v>5</v>
      </c>
      <c r="N168" s="100">
        <v>13</v>
      </c>
      <c r="O168" s="101">
        <v>17</v>
      </c>
      <c r="P168" s="99">
        <v>16</v>
      </c>
      <c r="Q168" s="100">
        <v>6</v>
      </c>
      <c r="R168" s="100">
        <v>12</v>
      </c>
      <c r="S168" s="100">
        <v>19</v>
      </c>
      <c r="T168" s="101">
        <v>22</v>
      </c>
    </row>
    <row r="169" spans="1:20">
      <c r="A169" s="100">
        <v>2015</v>
      </c>
      <c r="B169" s="252" t="s">
        <v>261</v>
      </c>
      <c r="C169" s="252" t="s">
        <v>891</v>
      </c>
      <c r="D169" s="252" t="s">
        <v>464</v>
      </c>
      <c r="E169" s="252" t="s">
        <v>561</v>
      </c>
      <c r="F169" s="99">
        <v>25</v>
      </c>
      <c r="G169" s="100">
        <v>15</v>
      </c>
      <c r="H169" s="100">
        <v>21</v>
      </c>
      <c r="I169" s="100">
        <v>27</v>
      </c>
      <c r="J169" s="101">
        <v>28</v>
      </c>
      <c r="K169" s="99">
        <v>6</v>
      </c>
      <c r="L169" s="100">
        <v>0</v>
      </c>
      <c r="M169" s="100">
        <v>3</v>
      </c>
      <c r="N169" s="100">
        <v>10</v>
      </c>
      <c r="O169" s="101">
        <v>14</v>
      </c>
      <c r="P169" s="99">
        <v>17</v>
      </c>
      <c r="Q169" s="100">
        <v>7</v>
      </c>
      <c r="R169" s="100">
        <v>13</v>
      </c>
      <c r="S169" s="100">
        <v>20</v>
      </c>
      <c r="T169" s="101">
        <v>23</v>
      </c>
    </row>
    <row r="170" spans="1:20">
      <c r="A170" s="100">
        <v>2015</v>
      </c>
      <c r="B170" s="252" t="s">
        <v>261</v>
      </c>
      <c r="C170" s="252" t="s">
        <v>891</v>
      </c>
      <c r="D170" s="252" t="s">
        <v>464</v>
      </c>
      <c r="E170" s="252" t="s">
        <v>562</v>
      </c>
      <c r="F170" s="99">
        <v>24</v>
      </c>
      <c r="G170" s="100">
        <v>13</v>
      </c>
      <c r="H170" s="100">
        <v>20</v>
      </c>
      <c r="I170" s="100">
        <v>27</v>
      </c>
      <c r="J170" s="101">
        <v>28</v>
      </c>
      <c r="K170" s="99">
        <v>5</v>
      </c>
      <c r="L170" s="100">
        <v>0</v>
      </c>
      <c r="M170" s="100">
        <v>2</v>
      </c>
      <c r="N170" s="100">
        <v>8</v>
      </c>
      <c r="O170" s="101">
        <v>12</v>
      </c>
      <c r="P170" s="99">
        <v>17</v>
      </c>
      <c r="Q170" s="100">
        <v>6</v>
      </c>
      <c r="R170" s="100">
        <v>13</v>
      </c>
      <c r="S170" s="100">
        <v>20</v>
      </c>
      <c r="T170" s="101">
        <v>23</v>
      </c>
    </row>
    <row r="171" spans="1:20">
      <c r="A171" s="100">
        <v>2015</v>
      </c>
      <c r="B171" s="252" t="s">
        <v>261</v>
      </c>
      <c r="C171" s="252" t="s">
        <v>891</v>
      </c>
      <c r="D171" s="252" t="s">
        <v>464</v>
      </c>
      <c r="E171" s="252" t="s">
        <v>563</v>
      </c>
      <c r="F171" s="99">
        <v>22</v>
      </c>
      <c r="G171" s="100">
        <v>9</v>
      </c>
      <c r="H171" s="100">
        <v>17</v>
      </c>
      <c r="I171" s="100">
        <v>25</v>
      </c>
      <c r="J171" s="101">
        <v>27</v>
      </c>
      <c r="K171" s="99">
        <v>5</v>
      </c>
      <c r="L171" s="100">
        <v>0</v>
      </c>
      <c r="M171" s="100">
        <v>1</v>
      </c>
      <c r="N171" s="100">
        <v>7</v>
      </c>
      <c r="O171" s="101">
        <v>11</v>
      </c>
      <c r="P171" s="99">
        <v>16</v>
      </c>
      <c r="Q171" s="100">
        <v>5</v>
      </c>
      <c r="R171" s="100">
        <v>12</v>
      </c>
      <c r="S171" s="100">
        <v>20</v>
      </c>
      <c r="T171" s="101">
        <v>22</v>
      </c>
    </row>
    <row r="172" spans="1:20">
      <c r="A172" s="100">
        <v>2015</v>
      </c>
      <c r="B172" s="252" t="s">
        <v>261</v>
      </c>
      <c r="C172" s="252" t="s">
        <v>891</v>
      </c>
      <c r="D172" s="252" t="s">
        <v>464</v>
      </c>
      <c r="E172" s="252" t="s">
        <v>564</v>
      </c>
      <c r="F172" s="99">
        <v>21</v>
      </c>
      <c r="G172" s="100">
        <v>8</v>
      </c>
      <c r="H172" s="100">
        <v>16</v>
      </c>
      <c r="I172" s="100">
        <v>24</v>
      </c>
      <c r="J172" s="101">
        <v>27</v>
      </c>
      <c r="K172" s="99">
        <v>4</v>
      </c>
      <c r="L172" s="100">
        <v>0</v>
      </c>
      <c r="M172" s="100">
        <v>1</v>
      </c>
      <c r="N172" s="100">
        <v>7</v>
      </c>
      <c r="O172" s="101">
        <v>10</v>
      </c>
      <c r="P172" s="99">
        <v>15</v>
      </c>
      <c r="Q172" s="100">
        <v>5</v>
      </c>
      <c r="R172" s="100">
        <v>11</v>
      </c>
      <c r="S172" s="100">
        <v>19</v>
      </c>
      <c r="T172" s="101">
        <v>21</v>
      </c>
    </row>
    <row r="173" spans="1:20">
      <c r="A173" s="100">
        <v>2015</v>
      </c>
      <c r="B173" s="252" t="s">
        <v>261</v>
      </c>
      <c r="C173" s="252" t="s">
        <v>891</v>
      </c>
      <c r="D173" s="252" t="s">
        <v>464</v>
      </c>
      <c r="E173" s="252" t="s">
        <v>889</v>
      </c>
      <c r="F173" s="99">
        <v>19</v>
      </c>
      <c r="G173" s="100">
        <v>6</v>
      </c>
      <c r="H173" s="100">
        <v>13</v>
      </c>
      <c r="I173" s="100">
        <v>23</v>
      </c>
      <c r="J173" s="101">
        <v>26</v>
      </c>
      <c r="K173" s="99">
        <v>3</v>
      </c>
      <c r="L173" s="100">
        <v>0</v>
      </c>
      <c r="M173" s="100">
        <v>0</v>
      </c>
      <c r="N173" s="100">
        <v>6</v>
      </c>
      <c r="O173" s="101">
        <v>9</v>
      </c>
      <c r="P173" s="99">
        <v>14</v>
      </c>
      <c r="Q173" s="100">
        <v>4</v>
      </c>
      <c r="R173" s="100">
        <v>9</v>
      </c>
      <c r="S173" s="100">
        <v>18</v>
      </c>
      <c r="T173" s="101">
        <v>20</v>
      </c>
    </row>
    <row r="174" spans="1:20">
      <c r="A174" s="100">
        <v>2015</v>
      </c>
      <c r="B174" s="252" t="s">
        <v>261</v>
      </c>
      <c r="C174" s="252" t="s">
        <v>891</v>
      </c>
      <c r="D174" s="252" t="s">
        <v>465</v>
      </c>
      <c r="E174" s="252" t="s">
        <v>888</v>
      </c>
      <c r="F174" s="99">
        <v>29</v>
      </c>
      <c r="G174" s="100">
        <v>27</v>
      </c>
      <c r="H174" s="100">
        <v>28</v>
      </c>
      <c r="I174" s="100">
        <v>31</v>
      </c>
      <c r="J174" s="101">
        <v>32</v>
      </c>
      <c r="K174" s="99">
        <v>26</v>
      </c>
      <c r="L174" s="100">
        <v>19</v>
      </c>
      <c r="M174" s="100">
        <v>22</v>
      </c>
      <c r="N174" s="100">
        <v>28</v>
      </c>
      <c r="O174" s="101">
        <v>31</v>
      </c>
      <c r="P174" s="99">
        <v>3</v>
      </c>
      <c r="Q174" s="100">
        <v>0</v>
      </c>
      <c r="R174" s="100">
        <v>1</v>
      </c>
      <c r="S174" s="100">
        <v>7</v>
      </c>
      <c r="T174" s="101">
        <v>10</v>
      </c>
    </row>
    <row r="175" spans="1:20">
      <c r="A175" s="100">
        <v>2015</v>
      </c>
      <c r="B175" s="252" t="s">
        <v>261</v>
      </c>
      <c r="C175" s="252" t="s">
        <v>891</v>
      </c>
      <c r="D175" s="252" t="s">
        <v>465</v>
      </c>
      <c r="E175" s="252" t="s">
        <v>554</v>
      </c>
      <c r="F175" s="99">
        <v>30</v>
      </c>
      <c r="G175" s="100">
        <v>27</v>
      </c>
      <c r="H175" s="100">
        <v>28</v>
      </c>
      <c r="I175" s="100">
        <v>31</v>
      </c>
      <c r="J175" s="101">
        <v>32</v>
      </c>
      <c r="K175" s="99">
        <v>24</v>
      </c>
      <c r="L175" s="100">
        <v>17</v>
      </c>
      <c r="M175" s="100">
        <v>20</v>
      </c>
      <c r="N175" s="100">
        <v>28</v>
      </c>
      <c r="O175" s="101">
        <v>30</v>
      </c>
      <c r="P175" s="99">
        <v>5</v>
      </c>
      <c r="Q175" s="100">
        <v>0</v>
      </c>
      <c r="R175" s="100">
        <v>2</v>
      </c>
      <c r="S175" s="100">
        <v>9</v>
      </c>
      <c r="T175" s="101">
        <v>12</v>
      </c>
    </row>
    <row r="176" spans="1:20">
      <c r="A176" s="100">
        <v>2015</v>
      </c>
      <c r="B176" s="252" t="s">
        <v>261</v>
      </c>
      <c r="C176" s="252" t="s">
        <v>891</v>
      </c>
      <c r="D176" s="252" t="s">
        <v>465</v>
      </c>
      <c r="E176" s="252" t="s">
        <v>555</v>
      </c>
      <c r="F176" s="99">
        <v>29</v>
      </c>
      <c r="G176" s="100">
        <v>26</v>
      </c>
      <c r="H176" s="100">
        <v>28</v>
      </c>
      <c r="I176" s="100">
        <v>31</v>
      </c>
      <c r="J176" s="101">
        <v>32</v>
      </c>
      <c r="K176" s="99">
        <v>22</v>
      </c>
      <c r="L176" s="100">
        <v>14</v>
      </c>
      <c r="M176" s="100">
        <v>18</v>
      </c>
      <c r="N176" s="100">
        <v>26</v>
      </c>
      <c r="O176" s="101">
        <v>29</v>
      </c>
      <c r="P176" s="99">
        <v>7</v>
      </c>
      <c r="Q176" s="100">
        <v>1</v>
      </c>
      <c r="R176" s="100">
        <v>3</v>
      </c>
      <c r="S176" s="100">
        <v>10</v>
      </c>
      <c r="T176" s="101">
        <v>14</v>
      </c>
    </row>
    <row r="177" spans="1:20">
      <c r="A177" s="100">
        <v>2015</v>
      </c>
      <c r="B177" s="252" t="s">
        <v>261</v>
      </c>
      <c r="C177" s="252" t="s">
        <v>891</v>
      </c>
      <c r="D177" s="252" t="s">
        <v>465</v>
      </c>
      <c r="E177" s="252" t="s">
        <v>556</v>
      </c>
      <c r="F177" s="99">
        <v>29</v>
      </c>
      <c r="G177" s="100">
        <v>26</v>
      </c>
      <c r="H177" s="100">
        <v>28</v>
      </c>
      <c r="I177" s="100">
        <v>31</v>
      </c>
      <c r="J177" s="101">
        <v>32</v>
      </c>
      <c r="K177" s="99">
        <v>20</v>
      </c>
      <c r="L177" s="100">
        <v>13</v>
      </c>
      <c r="M177" s="100">
        <v>17</v>
      </c>
      <c r="N177" s="100">
        <v>24</v>
      </c>
      <c r="O177" s="101">
        <v>28</v>
      </c>
      <c r="P177" s="99">
        <v>8</v>
      </c>
      <c r="Q177" s="100">
        <v>1</v>
      </c>
      <c r="R177" s="100">
        <v>5</v>
      </c>
      <c r="S177" s="100">
        <v>12</v>
      </c>
      <c r="T177" s="101">
        <v>15</v>
      </c>
    </row>
    <row r="178" spans="1:20">
      <c r="A178" s="100">
        <v>2015</v>
      </c>
      <c r="B178" s="252" t="s">
        <v>261</v>
      </c>
      <c r="C178" s="252" t="s">
        <v>891</v>
      </c>
      <c r="D178" s="252" t="s">
        <v>465</v>
      </c>
      <c r="E178" s="252" t="s">
        <v>557</v>
      </c>
      <c r="F178" s="99">
        <v>28</v>
      </c>
      <c r="G178" s="100">
        <v>25</v>
      </c>
      <c r="H178" s="100">
        <v>27</v>
      </c>
      <c r="I178" s="100">
        <v>30</v>
      </c>
      <c r="J178" s="101">
        <v>32</v>
      </c>
      <c r="K178" s="99">
        <v>18</v>
      </c>
      <c r="L178" s="100">
        <v>11</v>
      </c>
      <c r="M178" s="100">
        <v>14</v>
      </c>
      <c r="N178" s="100">
        <v>22</v>
      </c>
      <c r="O178" s="101">
        <v>26</v>
      </c>
      <c r="P178" s="99">
        <v>10</v>
      </c>
      <c r="Q178" s="100">
        <v>3</v>
      </c>
      <c r="R178" s="100">
        <v>7</v>
      </c>
      <c r="S178" s="100">
        <v>13</v>
      </c>
      <c r="T178" s="101">
        <v>16</v>
      </c>
    </row>
    <row r="179" spans="1:20">
      <c r="A179" s="100">
        <v>2015</v>
      </c>
      <c r="B179" s="252" t="s">
        <v>261</v>
      </c>
      <c r="C179" s="252" t="s">
        <v>891</v>
      </c>
      <c r="D179" s="252" t="s">
        <v>465</v>
      </c>
      <c r="E179" s="252" t="s">
        <v>558</v>
      </c>
      <c r="F179" s="99">
        <v>28</v>
      </c>
      <c r="G179" s="100">
        <v>24</v>
      </c>
      <c r="H179" s="100">
        <v>27</v>
      </c>
      <c r="I179" s="100">
        <v>30</v>
      </c>
      <c r="J179" s="101">
        <v>31</v>
      </c>
      <c r="K179" s="99">
        <v>16</v>
      </c>
      <c r="L179" s="100">
        <v>8</v>
      </c>
      <c r="M179" s="100">
        <v>12</v>
      </c>
      <c r="N179" s="100">
        <v>20</v>
      </c>
      <c r="O179" s="101">
        <v>24</v>
      </c>
      <c r="P179" s="99">
        <v>12</v>
      </c>
      <c r="Q179" s="100">
        <v>5</v>
      </c>
      <c r="R179" s="100">
        <v>9</v>
      </c>
      <c r="S179" s="100">
        <v>15</v>
      </c>
      <c r="T179" s="101">
        <v>19</v>
      </c>
    </row>
    <row r="180" spans="1:20">
      <c r="A180" s="100">
        <v>2015</v>
      </c>
      <c r="B180" s="252" t="s">
        <v>261</v>
      </c>
      <c r="C180" s="252" t="s">
        <v>891</v>
      </c>
      <c r="D180" s="252" t="s">
        <v>465</v>
      </c>
      <c r="E180" s="252" t="s">
        <v>559</v>
      </c>
      <c r="F180" s="99">
        <v>28</v>
      </c>
      <c r="G180" s="100">
        <v>23</v>
      </c>
      <c r="H180" s="100">
        <v>26</v>
      </c>
      <c r="I180" s="100">
        <v>29</v>
      </c>
      <c r="J180" s="101">
        <v>31</v>
      </c>
      <c r="K180" s="99">
        <v>13</v>
      </c>
      <c r="L180" s="100">
        <v>6</v>
      </c>
      <c r="M180" s="100">
        <v>9</v>
      </c>
      <c r="N180" s="100">
        <v>17</v>
      </c>
      <c r="O180" s="101">
        <v>21</v>
      </c>
      <c r="P180" s="99">
        <v>14</v>
      </c>
      <c r="Q180" s="100">
        <v>6</v>
      </c>
      <c r="R180" s="100">
        <v>11</v>
      </c>
      <c r="S180" s="100">
        <v>18</v>
      </c>
      <c r="T180" s="101">
        <v>21</v>
      </c>
    </row>
    <row r="181" spans="1:20">
      <c r="A181" s="100">
        <v>2015</v>
      </c>
      <c r="B181" s="252" t="s">
        <v>261</v>
      </c>
      <c r="C181" s="252" t="s">
        <v>891</v>
      </c>
      <c r="D181" s="252" t="s">
        <v>465</v>
      </c>
      <c r="E181" s="252" t="s">
        <v>560</v>
      </c>
      <c r="F181" s="99">
        <v>27</v>
      </c>
      <c r="G181" s="100">
        <v>21</v>
      </c>
      <c r="H181" s="100">
        <v>25</v>
      </c>
      <c r="I181" s="100">
        <v>28</v>
      </c>
      <c r="J181" s="101">
        <v>30</v>
      </c>
      <c r="K181" s="99">
        <v>10</v>
      </c>
      <c r="L181" s="100">
        <v>3</v>
      </c>
      <c r="M181" s="100">
        <v>6</v>
      </c>
      <c r="N181" s="100">
        <v>14</v>
      </c>
      <c r="O181" s="101">
        <v>18</v>
      </c>
      <c r="P181" s="99">
        <v>16</v>
      </c>
      <c r="Q181" s="100">
        <v>8</v>
      </c>
      <c r="R181" s="100">
        <v>12</v>
      </c>
      <c r="S181" s="100">
        <v>19</v>
      </c>
      <c r="T181" s="101">
        <v>22</v>
      </c>
    </row>
    <row r="182" spans="1:20">
      <c r="A182" s="100">
        <v>2015</v>
      </c>
      <c r="B182" s="252" t="s">
        <v>261</v>
      </c>
      <c r="C182" s="252" t="s">
        <v>891</v>
      </c>
      <c r="D182" s="252" t="s">
        <v>465</v>
      </c>
      <c r="E182" s="252" t="s">
        <v>561</v>
      </c>
      <c r="F182" s="99">
        <v>26</v>
      </c>
      <c r="G182" s="100">
        <v>19</v>
      </c>
      <c r="H182" s="100">
        <v>23</v>
      </c>
      <c r="I182" s="100">
        <v>28</v>
      </c>
      <c r="J182" s="101">
        <v>29</v>
      </c>
      <c r="K182" s="99">
        <v>7</v>
      </c>
      <c r="L182" s="100">
        <v>1</v>
      </c>
      <c r="M182" s="100">
        <v>4</v>
      </c>
      <c r="N182" s="100">
        <v>11</v>
      </c>
      <c r="O182" s="101">
        <v>15</v>
      </c>
      <c r="P182" s="99">
        <v>17</v>
      </c>
      <c r="Q182" s="100">
        <v>9</v>
      </c>
      <c r="R182" s="100">
        <v>14</v>
      </c>
      <c r="S182" s="100">
        <v>21</v>
      </c>
      <c r="T182" s="101">
        <v>23</v>
      </c>
    </row>
    <row r="183" spans="1:20">
      <c r="A183" s="100">
        <v>2015</v>
      </c>
      <c r="B183" s="252" t="s">
        <v>261</v>
      </c>
      <c r="C183" s="252" t="s">
        <v>891</v>
      </c>
      <c r="D183" s="252" t="s">
        <v>465</v>
      </c>
      <c r="E183" s="252" t="s">
        <v>562</v>
      </c>
      <c r="F183" s="99">
        <v>25</v>
      </c>
      <c r="G183" s="100">
        <v>16</v>
      </c>
      <c r="H183" s="100">
        <v>21</v>
      </c>
      <c r="I183" s="100">
        <v>27</v>
      </c>
      <c r="J183" s="101">
        <v>28</v>
      </c>
      <c r="K183" s="99">
        <v>6</v>
      </c>
      <c r="L183" s="100">
        <v>0</v>
      </c>
      <c r="M183" s="100">
        <v>3</v>
      </c>
      <c r="N183" s="100">
        <v>9</v>
      </c>
      <c r="O183" s="101">
        <v>13</v>
      </c>
      <c r="P183" s="99">
        <v>17</v>
      </c>
      <c r="Q183" s="100">
        <v>8</v>
      </c>
      <c r="R183" s="100">
        <v>14</v>
      </c>
      <c r="S183" s="100">
        <v>21</v>
      </c>
      <c r="T183" s="101">
        <v>23</v>
      </c>
    </row>
    <row r="184" spans="1:20">
      <c r="A184" s="100">
        <v>2015</v>
      </c>
      <c r="B184" s="252" t="s">
        <v>261</v>
      </c>
      <c r="C184" s="252" t="s">
        <v>891</v>
      </c>
      <c r="D184" s="252" t="s">
        <v>465</v>
      </c>
      <c r="E184" s="252" t="s">
        <v>563</v>
      </c>
      <c r="F184" s="99">
        <v>23</v>
      </c>
      <c r="G184" s="100">
        <v>13</v>
      </c>
      <c r="H184" s="100">
        <v>19</v>
      </c>
      <c r="I184" s="100">
        <v>26</v>
      </c>
      <c r="J184" s="101">
        <v>28</v>
      </c>
      <c r="K184" s="99">
        <v>5</v>
      </c>
      <c r="L184" s="100">
        <v>0</v>
      </c>
      <c r="M184" s="100">
        <v>2</v>
      </c>
      <c r="N184" s="100">
        <v>8</v>
      </c>
      <c r="O184" s="101">
        <v>12</v>
      </c>
      <c r="P184" s="99">
        <v>17</v>
      </c>
      <c r="Q184" s="100">
        <v>7</v>
      </c>
      <c r="R184" s="100">
        <v>13</v>
      </c>
      <c r="S184" s="100">
        <v>20</v>
      </c>
      <c r="T184" s="101">
        <v>22</v>
      </c>
    </row>
    <row r="185" spans="1:20">
      <c r="A185" s="100">
        <v>2015</v>
      </c>
      <c r="B185" s="252" t="s">
        <v>261</v>
      </c>
      <c r="C185" s="252" t="s">
        <v>891</v>
      </c>
      <c r="D185" s="252" t="s">
        <v>465</v>
      </c>
      <c r="E185" s="252" t="s">
        <v>564</v>
      </c>
      <c r="F185" s="99">
        <v>22</v>
      </c>
      <c r="G185" s="100">
        <v>10</v>
      </c>
      <c r="H185" s="100">
        <v>17</v>
      </c>
      <c r="I185" s="100">
        <v>25</v>
      </c>
      <c r="J185" s="101">
        <v>27</v>
      </c>
      <c r="K185" s="99">
        <v>4</v>
      </c>
      <c r="L185" s="100">
        <v>0</v>
      </c>
      <c r="M185" s="100">
        <v>1</v>
      </c>
      <c r="N185" s="100">
        <v>7</v>
      </c>
      <c r="O185" s="101">
        <v>11</v>
      </c>
      <c r="P185" s="99">
        <v>16</v>
      </c>
      <c r="Q185" s="100">
        <v>6</v>
      </c>
      <c r="R185" s="100">
        <v>12</v>
      </c>
      <c r="S185" s="100">
        <v>19</v>
      </c>
      <c r="T185" s="101">
        <v>22</v>
      </c>
    </row>
    <row r="186" spans="1:20">
      <c r="A186" s="100">
        <v>2015</v>
      </c>
      <c r="B186" s="252" t="s">
        <v>261</v>
      </c>
      <c r="C186" s="252" t="s">
        <v>891</v>
      </c>
      <c r="D186" s="252" t="s">
        <v>465</v>
      </c>
      <c r="E186" s="252" t="s">
        <v>889</v>
      </c>
      <c r="F186" s="99">
        <v>20</v>
      </c>
      <c r="G186" s="100">
        <v>8</v>
      </c>
      <c r="H186" s="100">
        <v>15</v>
      </c>
      <c r="I186" s="100">
        <v>24</v>
      </c>
      <c r="J186" s="101">
        <v>27</v>
      </c>
      <c r="K186" s="99">
        <v>4</v>
      </c>
      <c r="L186" s="100">
        <v>0</v>
      </c>
      <c r="M186" s="100">
        <v>1</v>
      </c>
      <c r="N186" s="100">
        <v>7</v>
      </c>
      <c r="O186" s="101">
        <v>10</v>
      </c>
      <c r="P186" s="99">
        <v>15</v>
      </c>
      <c r="Q186" s="100">
        <v>4</v>
      </c>
      <c r="R186" s="100">
        <v>10</v>
      </c>
      <c r="S186" s="100">
        <v>19</v>
      </c>
      <c r="T186" s="101">
        <v>21</v>
      </c>
    </row>
    <row r="187" spans="1:20">
      <c r="A187" s="100">
        <v>2015</v>
      </c>
      <c r="B187" s="252" t="s">
        <v>261</v>
      </c>
      <c r="C187" s="252" t="s">
        <v>891</v>
      </c>
      <c r="D187" s="252" t="s">
        <v>1088</v>
      </c>
      <c r="E187" s="252" t="s">
        <v>888</v>
      </c>
      <c r="F187" s="99">
        <v>29</v>
      </c>
      <c r="G187" s="100">
        <v>27</v>
      </c>
      <c r="H187" s="100">
        <v>28</v>
      </c>
      <c r="I187" s="100">
        <v>32</v>
      </c>
      <c r="J187" s="101">
        <v>32</v>
      </c>
      <c r="K187" s="99">
        <v>27</v>
      </c>
      <c r="L187" s="100">
        <v>21</v>
      </c>
      <c r="M187" s="100">
        <v>24</v>
      </c>
      <c r="N187" s="100">
        <v>29</v>
      </c>
      <c r="O187" s="101">
        <v>31</v>
      </c>
      <c r="P187" s="99">
        <v>2</v>
      </c>
      <c r="Q187" s="100">
        <v>0</v>
      </c>
      <c r="R187" s="100">
        <v>0</v>
      </c>
      <c r="S187" s="100">
        <v>5</v>
      </c>
      <c r="T187" s="101">
        <v>8</v>
      </c>
    </row>
    <row r="188" spans="1:20">
      <c r="A188" s="100">
        <v>2015</v>
      </c>
      <c r="B188" s="252" t="s">
        <v>261</v>
      </c>
      <c r="C188" s="252" t="s">
        <v>891</v>
      </c>
      <c r="D188" s="252" t="s">
        <v>1088</v>
      </c>
      <c r="E188" s="252" t="s">
        <v>554</v>
      </c>
      <c r="F188" s="99">
        <v>30</v>
      </c>
      <c r="G188" s="100">
        <v>27</v>
      </c>
      <c r="H188" s="100">
        <v>28</v>
      </c>
      <c r="I188" s="100">
        <v>32</v>
      </c>
      <c r="J188" s="101">
        <v>32</v>
      </c>
      <c r="K188" s="99">
        <v>25</v>
      </c>
      <c r="L188" s="100">
        <v>18</v>
      </c>
      <c r="M188" s="100">
        <v>22</v>
      </c>
      <c r="N188" s="100">
        <v>28</v>
      </c>
      <c r="O188" s="101">
        <v>31</v>
      </c>
      <c r="P188" s="99">
        <v>4</v>
      </c>
      <c r="Q188" s="100">
        <v>0</v>
      </c>
      <c r="R188" s="100">
        <v>1</v>
      </c>
      <c r="S188" s="100">
        <v>8</v>
      </c>
      <c r="T188" s="101">
        <v>11</v>
      </c>
    </row>
    <row r="189" spans="1:20">
      <c r="A189" s="100">
        <v>2015</v>
      </c>
      <c r="B189" s="252" t="s">
        <v>261</v>
      </c>
      <c r="C189" s="252" t="s">
        <v>891</v>
      </c>
      <c r="D189" s="252" t="s">
        <v>1088</v>
      </c>
      <c r="E189" s="252" t="s">
        <v>555</v>
      </c>
      <c r="F189" s="99">
        <v>29</v>
      </c>
      <c r="G189" s="100">
        <v>27</v>
      </c>
      <c r="H189" s="100">
        <v>28</v>
      </c>
      <c r="I189" s="100">
        <v>31</v>
      </c>
      <c r="J189" s="101">
        <v>32</v>
      </c>
      <c r="K189" s="99">
        <v>23</v>
      </c>
      <c r="L189" s="100">
        <v>15</v>
      </c>
      <c r="M189" s="100">
        <v>19</v>
      </c>
      <c r="N189" s="100">
        <v>27</v>
      </c>
      <c r="O189" s="101">
        <v>30</v>
      </c>
      <c r="P189" s="99">
        <v>6</v>
      </c>
      <c r="Q189" s="100">
        <v>0</v>
      </c>
      <c r="R189" s="100">
        <v>3</v>
      </c>
      <c r="S189" s="100">
        <v>10</v>
      </c>
      <c r="T189" s="101">
        <v>13</v>
      </c>
    </row>
    <row r="190" spans="1:20">
      <c r="A190" s="100">
        <v>2015</v>
      </c>
      <c r="B190" s="252" t="s">
        <v>261</v>
      </c>
      <c r="C190" s="252" t="s">
        <v>891</v>
      </c>
      <c r="D190" s="252" t="s">
        <v>1088</v>
      </c>
      <c r="E190" s="252" t="s">
        <v>556</v>
      </c>
      <c r="F190" s="99">
        <v>29</v>
      </c>
      <c r="G190" s="100">
        <v>26</v>
      </c>
      <c r="H190" s="100">
        <v>28</v>
      </c>
      <c r="I190" s="100">
        <v>31</v>
      </c>
      <c r="J190" s="101">
        <v>32</v>
      </c>
      <c r="K190" s="99">
        <v>21</v>
      </c>
      <c r="L190" s="100">
        <v>14</v>
      </c>
      <c r="M190" s="100">
        <v>18</v>
      </c>
      <c r="N190" s="100">
        <v>25</v>
      </c>
      <c r="O190" s="101">
        <v>28</v>
      </c>
      <c r="P190" s="99">
        <v>8</v>
      </c>
      <c r="Q190" s="100">
        <v>1</v>
      </c>
      <c r="R190" s="100">
        <v>4</v>
      </c>
      <c r="S190" s="100">
        <v>11</v>
      </c>
      <c r="T190" s="101">
        <v>14</v>
      </c>
    </row>
    <row r="191" spans="1:20">
      <c r="A191" s="100">
        <v>2015</v>
      </c>
      <c r="B191" s="252" t="s">
        <v>261</v>
      </c>
      <c r="C191" s="252" t="s">
        <v>891</v>
      </c>
      <c r="D191" s="252" t="s">
        <v>1088</v>
      </c>
      <c r="E191" s="252" t="s">
        <v>557</v>
      </c>
      <c r="F191" s="99">
        <v>29</v>
      </c>
      <c r="G191" s="100">
        <v>26</v>
      </c>
      <c r="H191" s="100">
        <v>28</v>
      </c>
      <c r="I191" s="100">
        <v>30</v>
      </c>
      <c r="J191" s="101">
        <v>32</v>
      </c>
      <c r="K191" s="99">
        <v>19</v>
      </c>
      <c r="L191" s="100">
        <v>12</v>
      </c>
      <c r="M191" s="100">
        <v>16</v>
      </c>
      <c r="N191" s="100">
        <v>23</v>
      </c>
      <c r="O191" s="101">
        <v>27</v>
      </c>
      <c r="P191" s="99">
        <v>9</v>
      </c>
      <c r="Q191" s="100">
        <v>2</v>
      </c>
      <c r="R191" s="100">
        <v>6</v>
      </c>
      <c r="S191" s="100">
        <v>12</v>
      </c>
      <c r="T191" s="101">
        <v>16</v>
      </c>
    </row>
    <row r="192" spans="1:20">
      <c r="A192" s="100">
        <v>2015</v>
      </c>
      <c r="B192" s="252" t="s">
        <v>261</v>
      </c>
      <c r="C192" s="252" t="s">
        <v>891</v>
      </c>
      <c r="D192" s="252" t="s">
        <v>1088</v>
      </c>
      <c r="E192" s="252" t="s">
        <v>558</v>
      </c>
      <c r="F192" s="99">
        <v>28</v>
      </c>
      <c r="G192" s="100">
        <v>26</v>
      </c>
      <c r="H192" s="100">
        <v>27</v>
      </c>
      <c r="I192" s="100">
        <v>30</v>
      </c>
      <c r="J192" s="101">
        <v>32</v>
      </c>
      <c r="K192" s="99">
        <v>17</v>
      </c>
      <c r="L192" s="100">
        <v>10</v>
      </c>
      <c r="M192" s="100">
        <v>13</v>
      </c>
      <c r="N192" s="100">
        <v>21</v>
      </c>
      <c r="O192" s="101">
        <v>25</v>
      </c>
      <c r="P192" s="99">
        <v>11</v>
      </c>
      <c r="Q192" s="100">
        <v>4</v>
      </c>
      <c r="R192" s="100">
        <v>8</v>
      </c>
      <c r="S192" s="100">
        <v>15</v>
      </c>
      <c r="T192" s="101">
        <v>18</v>
      </c>
    </row>
    <row r="193" spans="1:20">
      <c r="A193" s="100">
        <v>2015</v>
      </c>
      <c r="B193" s="252" t="s">
        <v>261</v>
      </c>
      <c r="C193" s="252" t="s">
        <v>891</v>
      </c>
      <c r="D193" s="252" t="s">
        <v>1088</v>
      </c>
      <c r="E193" s="252" t="s">
        <v>559</v>
      </c>
      <c r="F193" s="99">
        <v>28</v>
      </c>
      <c r="G193" s="100">
        <v>25</v>
      </c>
      <c r="H193" s="100">
        <v>27</v>
      </c>
      <c r="I193" s="100">
        <v>29</v>
      </c>
      <c r="J193" s="101">
        <v>31</v>
      </c>
      <c r="K193" s="99">
        <v>14</v>
      </c>
      <c r="L193" s="100">
        <v>7</v>
      </c>
      <c r="M193" s="100">
        <v>10</v>
      </c>
      <c r="N193" s="100">
        <v>18</v>
      </c>
      <c r="O193" s="101">
        <v>22</v>
      </c>
      <c r="P193" s="99">
        <v>14</v>
      </c>
      <c r="Q193" s="100">
        <v>6</v>
      </c>
      <c r="R193" s="100">
        <v>10</v>
      </c>
      <c r="S193" s="100">
        <v>17</v>
      </c>
      <c r="T193" s="101">
        <v>20</v>
      </c>
    </row>
    <row r="194" spans="1:20">
      <c r="A194" s="100">
        <v>2015</v>
      </c>
      <c r="B194" s="252" t="s">
        <v>261</v>
      </c>
      <c r="C194" s="252" t="s">
        <v>891</v>
      </c>
      <c r="D194" s="252" t="s">
        <v>1088</v>
      </c>
      <c r="E194" s="252" t="s">
        <v>560</v>
      </c>
      <c r="F194" s="99">
        <v>28</v>
      </c>
      <c r="G194" s="100">
        <v>24</v>
      </c>
      <c r="H194" s="100">
        <v>26</v>
      </c>
      <c r="I194" s="100">
        <v>29</v>
      </c>
      <c r="J194" s="101">
        <v>30</v>
      </c>
      <c r="K194" s="99">
        <v>11</v>
      </c>
      <c r="L194" s="100">
        <v>4</v>
      </c>
      <c r="M194" s="100">
        <v>8</v>
      </c>
      <c r="N194" s="100">
        <v>15</v>
      </c>
      <c r="O194" s="101">
        <v>19</v>
      </c>
      <c r="P194" s="99">
        <v>16</v>
      </c>
      <c r="Q194" s="100">
        <v>8</v>
      </c>
      <c r="R194" s="100">
        <v>12</v>
      </c>
      <c r="S194" s="100">
        <v>19</v>
      </c>
      <c r="T194" s="101">
        <v>22</v>
      </c>
    </row>
    <row r="195" spans="1:20">
      <c r="A195" s="100">
        <v>2015</v>
      </c>
      <c r="B195" s="252" t="s">
        <v>261</v>
      </c>
      <c r="C195" s="252" t="s">
        <v>891</v>
      </c>
      <c r="D195" s="252" t="s">
        <v>1088</v>
      </c>
      <c r="E195" s="252" t="s">
        <v>561</v>
      </c>
      <c r="F195" s="99">
        <v>27</v>
      </c>
      <c r="G195" s="100">
        <v>22</v>
      </c>
      <c r="H195" s="100">
        <v>25</v>
      </c>
      <c r="I195" s="100">
        <v>28</v>
      </c>
      <c r="J195" s="101">
        <v>30</v>
      </c>
      <c r="K195" s="99">
        <v>8</v>
      </c>
      <c r="L195" s="100">
        <v>2</v>
      </c>
      <c r="M195" s="100">
        <v>5</v>
      </c>
      <c r="N195" s="100">
        <v>12</v>
      </c>
      <c r="O195" s="101">
        <v>16</v>
      </c>
      <c r="P195" s="99">
        <v>18</v>
      </c>
      <c r="Q195" s="100">
        <v>10</v>
      </c>
      <c r="R195" s="100">
        <v>14</v>
      </c>
      <c r="S195" s="100">
        <v>21</v>
      </c>
      <c r="T195" s="101">
        <v>23</v>
      </c>
    </row>
    <row r="196" spans="1:20">
      <c r="A196" s="100">
        <v>2015</v>
      </c>
      <c r="B196" s="252" t="s">
        <v>261</v>
      </c>
      <c r="C196" s="252" t="s">
        <v>891</v>
      </c>
      <c r="D196" s="252" t="s">
        <v>1088</v>
      </c>
      <c r="E196" s="252" t="s">
        <v>562</v>
      </c>
      <c r="F196" s="99">
        <v>26</v>
      </c>
      <c r="G196" s="100">
        <v>20</v>
      </c>
      <c r="H196" s="100">
        <v>23</v>
      </c>
      <c r="I196" s="100">
        <v>28</v>
      </c>
      <c r="J196" s="101">
        <v>29</v>
      </c>
      <c r="K196" s="99">
        <v>7</v>
      </c>
      <c r="L196" s="100">
        <v>1</v>
      </c>
      <c r="M196" s="100">
        <v>4</v>
      </c>
      <c r="N196" s="100">
        <v>10</v>
      </c>
      <c r="O196" s="101">
        <v>14</v>
      </c>
      <c r="P196" s="99">
        <v>18</v>
      </c>
      <c r="Q196" s="100">
        <v>10</v>
      </c>
      <c r="R196" s="100">
        <v>15</v>
      </c>
      <c r="S196" s="100">
        <v>21</v>
      </c>
      <c r="T196" s="101">
        <v>23</v>
      </c>
    </row>
    <row r="197" spans="1:20">
      <c r="A197" s="100">
        <v>2015</v>
      </c>
      <c r="B197" s="252" t="s">
        <v>261</v>
      </c>
      <c r="C197" s="252" t="s">
        <v>891</v>
      </c>
      <c r="D197" s="252" t="s">
        <v>1088</v>
      </c>
      <c r="E197" s="252" t="s">
        <v>563</v>
      </c>
      <c r="F197" s="99">
        <v>25</v>
      </c>
      <c r="G197" s="100">
        <v>17</v>
      </c>
      <c r="H197" s="100">
        <v>21</v>
      </c>
      <c r="I197" s="100">
        <v>27</v>
      </c>
      <c r="J197" s="101">
        <v>28</v>
      </c>
      <c r="K197" s="99">
        <v>6</v>
      </c>
      <c r="L197" s="100">
        <v>0</v>
      </c>
      <c r="M197" s="100">
        <v>3</v>
      </c>
      <c r="N197" s="100">
        <v>9</v>
      </c>
      <c r="O197" s="101">
        <v>13</v>
      </c>
      <c r="P197" s="99">
        <v>18</v>
      </c>
      <c r="Q197" s="100">
        <v>8</v>
      </c>
      <c r="R197" s="100">
        <v>14</v>
      </c>
      <c r="S197" s="100">
        <v>21</v>
      </c>
      <c r="T197" s="101">
        <v>23</v>
      </c>
    </row>
    <row r="198" spans="1:20">
      <c r="A198" s="100">
        <v>2015</v>
      </c>
      <c r="B198" s="252" t="s">
        <v>261</v>
      </c>
      <c r="C198" s="252" t="s">
        <v>891</v>
      </c>
      <c r="D198" s="252" t="s">
        <v>1088</v>
      </c>
      <c r="E198" s="252" t="s">
        <v>564</v>
      </c>
      <c r="F198" s="99">
        <v>24</v>
      </c>
      <c r="G198" s="100">
        <v>15</v>
      </c>
      <c r="H198" s="100">
        <v>20</v>
      </c>
      <c r="I198" s="100">
        <v>26</v>
      </c>
      <c r="J198" s="101">
        <v>28</v>
      </c>
      <c r="K198" s="99">
        <v>5</v>
      </c>
      <c r="L198" s="100">
        <v>0</v>
      </c>
      <c r="M198" s="100">
        <v>2</v>
      </c>
      <c r="N198" s="100">
        <v>8</v>
      </c>
      <c r="O198" s="101">
        <v>12</v>
      </c>
      <c r="P198" s="99">
        <v>17</v>
      </c>
      <c r="Q198" s="100">
        <v>8</v>
      </c>
      <c r="R198" s="100">
        <v>13</v>
      </c>
      <c r="S198" s="100">
        <v>20</v>
      </c>
      <c r="T198" s="101">
        <v>23</v>
      </c>
    </row>
    <row r="199" spans="1:20">
      <c r="A199" s="100">
        <v>2015</v>
      </c>
      <c r="B199" s="252" t="s">
        <v>261</v>
      </c>
      <c r="C199" s="252" t="s">
        <v>891</v>
      </c>
      <c r="D199" s="252" t="s">
        <v>1088</v>
      </c>
      <c r="E199" s="252" t="s">
        <v>889</v>
      </c>
      <c r="F199" s="99">
        <v>22</v>
      </c>
      <c r="G199" s="100">
        <v>11</v>
      </c>
      <c r="H199" s="100">
        <v>18</v>
      </c>
      <c r="I199" s="100">
        <v>25</v>
      </c>
      <c r="J199" s="101">
        <v>27</v>
      </c>
      <c r="K199" s="99">
        <v>5</v>
      </c>
      <c r="L199" s="100">
        <v>0</v>
      </c>
      <c r="M199" s="100">
        <v>1</v>
      </c>
      <c r="N199" s="100">
        <v>7</v>
      </c>
      <c r="O199" s="101">
        <v>11</v>
      </c>
      <c r="P199" s="99">
        <v>16</v>
      </c>
      <c r="Q199" s="100">
        <v>6</v>
      </c>
      <c r="R199" s="100">
        <v>12</v>
      </c>
      <c r="S199" s="100">
        <v>19</v>
      </c>
      <c r="T199" s="101">
        <v>22</v>
      </c>
    </row>
    <row r="200" spans="1:20">
      <c r="A200" s="100">
        <v>2015</v>
      </c>
      <c r="B200" s="252" t="s">
        <v>261</v>
      </c>
      <c r="C200" s="252" t="s">
        <v>891</v>
      </c>
      <c r="D200" s="252" t="s">
        <v>1089</v>
      </c>
      <c r="E200" s="252" t="s">
        <v>888</v>
      </c>
      <c r="F200" s="99">
        <v>30</v>
      </c>
      <c r="G200" s="100">
        <v>28</v>
      </c>
      <c r="H200" s="100">
        <v>28</v>
      </c>
      <c r="I200" s="100">
        <v>32</v>
      </c>
      <c r="J200" s="101">
        <v>32</v>
      </c>
      <c r="K200" s="99">
        <v>27</v>
      </c>
      <c r="L200" s="100">
        <v>21</v>
      </c>
      <c r="M200" s="100">
        <v>24</v>
      </c>
      <c r="N200" s="100">
        <v>29</v>
      </c>
      <c r="O200" s="101">
        <v>31</v>
      </c>
      <c r="P200" s="99">
        <v>2</v>
      </c>
      <c r="Q200" s="100">
        <v>0</v>
      </c>
      <c r="R200" s="100">
        <v>0</v>
      </c>
      <c r="S200" s="100">
        <v>5</v>
      </c>
      <c r="T200" s="101">
        <v>8</v>
      </c>
    </row>
    <row r="201" spans="1:20">
      <c r="A201" s="100">
        <v>2015</v>
      </c>
      <c r="B201" s="252" t="s">
        <v>261</v>
      </c>
      <c r="C201" s="252" t="s">
        <v>891</v>
      </c>
      <c r="D201" s="252" t="s">
        <v>1089</v>
      </c>
      <c r="E201" s="252" t="s">
        <v>554</v>
      </c>
      <c r="F201" s="99">
        <v>30</v>
      </c>
      <c r="G201" s="100">
        <v>28</v>
      </c>
      <c r="H201" s="100">
        <v>28</v>
      </c>
      <c r="I201" s="100">
        <v>32</v>
      </c>
      <c r="J201" s="101">
        <v>32</v>
      </c>
      <c r="K201" s="99">
        <v>26</v>
      </c>
      <c r="L201" s="100">
        <v>19</v>
      </c>
      <c r="M201" s="100">
        <v>22</v>
      </c>
      <c r="N201" s="100">
        <v>28</v>
      </c>
      <c r="O201" s="101">
        <v>31</v>
      </c>
      <c r="P201" s="99">
        <v>4</v>
      </c>
      <c r="Q201" s="100">
        <v>0</v>
      </c>
      <c r="R201" s="100">
        <v>1</v>
      </c>
      <c r="S201" s="100">
        <v>7</v>
      </c>
      <c r="T201" s="101">
        <v>10</v>
      </c>
    </row>
    <row r="202" spans="1:20">
      <c r="A202" s="100">
        <v>2015</v>
      </c>
      <c r="B202" s="252" t="s">
        <v>261</v>
      </c>
      <c r="C202" s="252" t="s">
        <v>891</v>
      </c>
      <c r="D202" s="252" t="s">
        <v>1089</v>
      </c>
      <c r="E202" s="252" t="s">
        <v>555</v>
      </c>
      <c r="F202" s="99">
        <v>30</v>
      </c>
      <c r="G202" s="100">
        <v>27</v>
      </c>
      <c r="H202" s="100">
        <v>28</v>
      </c>
      <c r="I202" s="100">
        <v>32</v>
      </c>
      <c r="J202" s="101">
        <v>32</v>
      </c>
      <c r="K202" s="99">
        <v>24</v>
      </c>
      <c r="L202" s="100">
        <v>17</v>
      </c>
      <c r="M202" s="100">
        <v>20</v>
      </c>
      <c r="N202" s="100">
        <v>28</v>
      </c>
      <c r="O202" s="101">
        <v>30</v>
      </c>
      <c r="P202" s="99">
        <v>5</v>
      </c>
      <c r="Q202" s="100">
        <v>0</v>
      </c>
      <c r="R202" s="100">
        <v>2</v>
      </c>
      <c r="S202" s="100">
        <v>9</v>
      </c>
      <c r="T202" s="101">
        <v>12</v>
      </c>
    </row>
    <row r="203" spans="1:20">
      <c r="A203" s="100">
        <v>2015</v>
      </c>
      <c r="B203" s="252" t="s">
        <v>261</v>
      </c>
      <c r="C203" s="252" t="s">
        <v>891</v>
      </c>
      <c r="D203" s="252" t="s">
        <v>1089</v>
      </c>
      <c r="E203" s="252" t="s">
        <v>556</v>
      </c>
      <c r="F203" s="99">
        <v>29</v>
      </c>
      <c r="G203" s="100">
        <v>27</v>
      </c>
      <c r="H203" s="100">
        <v>28</v>
      </c>
      <c r="I203" s="100">
        <v>31</v>
      </c>
      <c r="J203" s="101">
        <v>32</v>
      </c>
      <c r="K203" s="99">
        <v>22</v>
      </c>
      <c r="L203" s="100">
        <v>15</v>
      </c>
      <c r="M203" s="100">
        <v>18</v>
      </c>
      <c r="N203" s="100">
        <v>26</v>
      </c>
      <c r="O203" s="101">
        <v>29</v>
      </c>
      <c r="P203" s="99">
        <v>7</v>
      </c>
      <c r="Q203" s="100">
        <v>1</v>
      </c>
      <c r="R203" s="100">
        <v>4</v>
      </c>
      <c r="S203" s="100">
        <v>10</v>
      </c>
      <c r="T203" s="101">
        <v>14</v>
      </c>
    </row>
    <row r="204" spans="1:20">
      <c r="A204" s="100">
        <v>2015</v>
      </c>
      <c r="B204" s="252" t="s">
        <v>261</v>
      </c>
      <c r="C204" s="252" t="s">
        <v>891</v>
      </c>
      <c r="D204" s="252" t="s">
        <v>1089</v>
      </c>
      <c r="E204" s="252" t="s">
        <v>557</v>
      </c>
      <c r="F204" s="99">
        <v>29</v>
      </c>
      <c r="G204" s="100">
        <v>26</v>
      </c>
      <c r="H204" s="100">
        <v>28</v>
      </c>
      <c r="I204" s="100">
        <v>31</v>
      </c>
      <c r="J204" s="101">
        <v>32</v>
      </c>
      <c r="K204" s="99">
        <v>20</v>
      </c>
      <c r="L204" s="100">
        <v>12</v>
      </c>
      <c r="M204" s="100">
        <v>16</v>
      </c>
      <c r="N204" s="100">
        <v>24</v>
      </c>
      <c r="O204" s="101">
        <v>28</v>
      </c>
      <c r="P204" s="99">
        <v>9</v>
      </c>
      <c r="Q204" s="100">
        <v>2</v>
      </c>
      <c r="R204" s="100">
        <v>6</v>
      </c>
      <c r="S204" s="100">
        <v>12</v>
      </c>
      <c r="T204" s="101">
        <v>15</v>
      </c>
    </row>
    <row r="205" spans="1:20">
      <c r="A205" s="100">
        <v>2015</v>
      </c>
      <c r="B205" s="252" t="s">
        <v>261</v>
      </c>
      <c r="C205" s="252" t="s">
        <v>891</v>
      </c>
      <c r="D205" s="252" t="s">
        <v>1089</v>
      </c>
      <c r="E205" s="252" t="s">
        <v>558</v>
      </c>
      <c r="F205" s="99">
        <v>28</v>
      </c>
      <c r="G205" s="100">
        <v>26</v>
      </c>
      <c r="H205" s="100">
        <v>27</v>
      </c>
      <c r="I205" s="100">
        <v>30</v>
      </c>
      <c r="J205" s="101">
        <v>32</v>
      </c>
      <c r="K205" s="99">
        <v>17</v>
      </c>
      <c r="L205" s="100">
        <v>10</v>
      </c>
      <c r="M205" s="100">
        <v>14</v>
      </c>
      <c r="N205" s="100">
        <v>21</v>
      </c>
      <c r="O205" s="101">
        <v>26</v>
      </c>
      <c r="P205" s="99">
        <v>11</v>
      </c>
      <c r="Q205" s="100">
        <v>3</v>
      </c>
      <c r="R205" s="100">
        <v>8</v>
      </c>
      <c r="S205" s="100">
        <v>14</v>
      </c>
      <c r="T205" s="101">
        <v>18</v>
      </c>
    </row>
    <row r="206" spans="1:20">
      <c r="A206" s="100">
        <v>2015</v>
      </c>
      <c r="B206" s="252" t="s">
        <v>261</v>
      </c>
      <c r="C206" s="252" t="s">
        <v>891</v>
      </c>
      <c r="D206" s="252" t="s">
        <v>1089</v>
      </c>
      <c r="E206" s="252" t="s">
        <v>559</v>
      </c>
      <c r="F206" s="99">
        <v>28</v>
      </c>
      <c r="G206" s="100">
        <v>25</v>
      </c>
      <c r="H206" s="100">
        <v>27</v>
      </c>
      <c r="I206" s="100">
        <v>30</v>
      </c>
      <c r="J206" s="101">
        <v>32</v>
      </c>
      <c r="K206" s="99">
        <v>15</v>
      </c>
      <c r="L206" s="100">
        <v>7</v>
      </c>
      <c r="M206" s="100">
        <v>11</v>
      </c>
      <c r="N206" s="100">
        <v>19</v>
      </c>
      <c r="O206" s="101">
        <v>23</v>
      </c>
      <c r="P206" s="99">
        <v>13</v>
      </c>
      <c r="Q206" s="100">
        <v>5</v>
      </c>
      <c r="R206" s="100">
        <v>10</v>
      </c>
      <c r="S206" s="100">
        <v>17</v>
      </c>
      <c r="T206" s="101">
        <v>20</v>
      </c>
    </row>
    <row r="207" spans="1:20">
      <c r="A207" s="100">
        <v>2015</v>
      </c>
      <c r="B207" s="252" t="s">
        <v>261</v>
      </c>
      <c r="C207" s="252" t="s">
        <v>891</v>
      </c>
      <c r="D207" s="252" t="s">
        <v>1089</v>
      </c>
      <c r="E207" s="252" t="s">
        <v>560</v>
      </c>
      <c r="F207" s="99">
        <v>28</v>
      </c>
      <c r="G207" s="100">
        <v>24</v>
      </c>
      <c r="H207" s="100">
        <v>26</v>
      </c>
      <c r="I207" s="100">
        <v>29</v>
      </c>
      <c r="J207" s="101">
        <v>31</v>
      </c>
      <c r="K207" s="99">
        <v>12</v>
      </c>
      <c r="L207" s="100">
        <v>5</v>
      </c>
      <c r="M207" s="100">
        <v>8</v>
      </c>
      <c r="N207" s="100">
        <v>16</v>
      </c>
      <c r="O207" s="101">
        <v>20</v>
      </c>
      <c r="P207" s="99">
        <v>15</v>
      </c>
      <c r="Q207" s="100">
        <v>8</v>
      </c>
      <c r="R207" s="100">
        <v>12</v>
      </c>
      <c r="S207" s="100">
        <v>19</v>
      </c>
      <c r="T207" s="101">
        <v>22</v>
      </c>
    </row>
    <row r="208" spans="1:20">
      <c r="A208" s="100">
        <v>2015</v>
      </c>
      <c r="B208" s="252" t="s">
        <v>261</v>
      </c>
      <c r="C208" s="252" t="s">
        <v>891</v>
      </c>
      <c r="D208" s="252" t="s">
        <v>1089</v>
      </c>
      <c r="E208" s="252" t="s">
        <v>561</v>
      </c>
      <c r="F208" s="99">
        <v>27</v>
      </c>
      <c r="G208" s="100">
        <v>23</v>
      </c>
      <c r="H208" s="100">
        <v>26</v>
      </c>
      <c r="I208" s="100">
        <v>28</v>
      </c>
      <c r="J208" s="101">
        <v>30</v>
      </c>
      <c r="K208" s="99">
        <v>9</v>
      </c>
      <c r="L208" s="100">
        <v>3</v>
      </c>
      <c r="M208" s="100">
        <v>6</v>
      </c>
      <c r="N208" s="100">
        <v>13</v>
      </c>
      <c r="O208" s="101">
        <v>17</v>
      </c>
      <c r="P208" s="99">
        <v>17</v>
      </c>
      <c r="Q208" s="100">
        <v>9</v>
      </c>
      <c r="R208" s="100">
        <v>14</v>
      </c>
      <c r="S208" s="100">
        <v>20</v>
      </c>
      <c r="T208" s="101">
        <v>23</v>
      </c>
    </row>
    <row r="209" spans="1:20">
      <c r="A209" s="100">
        <v>2015</v>
      </c>
      <c r="B209" s="252" t="s">
        <v>261</v>
      </c>
      <c r="C209" s="252" t="s">
        <v>891</v>
      </c>
      <c r="D209" s="252" t="s">
        <v>1089</v>
      </c>
      <c r="E209" s="252" t="s">
        <v>562</v>
      </c>
      <c r="F209" s="99">
        <v>27</v>
      </c>
      <c r="G209" s="100">
        <v>21</v>
      </c>
      <c r="H209" s="100">
        <v>24</v>
      </c>
      <c r="I209" s="100">
        <v>28</v>
      </c>
      <c r="J209" s="101">
        <v>29</v>
      </c>
      <c r="K209" s="99">
        <v>8</v>
      </c>
      <c r="L209" s="100">
        <v>2</v>
      </c>
      <c r="M209" s="100">
        <v>5</v>
      </c>
      <c r="N209" s="100">
        <v>11</v>
      </c>
      <c r="O209" s="101">
        <v>15</v>
      </c>
      <c r="P209" s="99">
        <v>18</v>
      </c>
      <c r="Q209" s="100">
        <v>10</v>
      </c>
      <c r="R209" s="100">
        <v>14</v>
      </c>
      <c r="S209" s="100">
        <v>21</v>
      </c>
      <c r="T209" s="101">
        <v>23</v>
      </c>
    </row>
    <row r="210" spans="1:20">
      <c r="A210" s="100">
        <v>2015</v>
      </c>
      <c r="B210" s="252" t="s">
        <v>261</v>
      </c>
      <c r="C210" s="252" t="s">
        <v>891</v>
      </c>
      <c r="D210" s="252" t="s">
        <v>1089</v>
      </c>
      <c r="E210" s="252" t="s">
        <v>563</v>
      </c>
      <c r="F210" s="99">
        <v>26</v>
      </c>
      <c r="G210" s="100">
        <v>19</v>
      </c>
      <c r="H210" s="100">
        <v>23</v>
      </c>
      <c r="I210" s="100">
        <v>27</v>
      </c>
      <c r="J210" s="101">
        <v>28</v>
      </c>
      <c r="K210" s="99">
        <v>6</v>
      </c>
      <c r="L210" s="100">
        <v>1</v>
      </c>
      <c r="M210" s="100">
        <v>4</v>
      </c>
      <c r="N210" s="100">
        <v>10</v>
      </c>
      <c r="O210" s="101">
        <v>14</v>
      </c>
      <c r="P210" s="99">
        <v>18</v>
      </c>
      <c r="Q210" s="100">
        <v>10</v>
      </c>
      <c r="R210" s="100">
        <v>15</v>
      </c>
      <c r="S210" s="100">
        <v>21</v>
      </c>
      <c r="T210" s="101">
        <v>23</v>
      </c>
    </row>
    <row r="211" spans="1:20">
      <c r="A211" s="100">
        <v>2015</v>
      </c>
      <c r="B211" s="252" t="s">
        <v>261</v>
      </c>
      <c r="C211" s="252" t="s">
        <v>891</v>
      </c>
      <c r="D211" s="252" t="s">
        <v>1089</v>
      </c>
      <c r="E211" s="252" t="s">
        <v>564</v>
      </c>
      <c r="F211" s="99">
        <v>25</v>
      </c>
      <c r="G211" s="100">
        <v>17</v>
      </c>
      <c r="H211" s="100">
        <v>21</v>
      </c>
      <c r="I211" s="100">
        <v>27</v>
      </c>
      <c r="J211" s="101">
        <v>28</v>
      </c>
      <c r="K211" s="99">
        <v>6</v>
      </c>
      <c r="L211" s="100">
        <v>0</v>
      </c>
      <c r="M211" s="100">
        <v>3</v>
      </c>
      <c r="N211" s="100">
        <v>9</v>
      </c>
      <c r="O211" s="101">
        <v>13</v>
      </c>
      <c r="P211" s="99">
        <v>18</v>
      </c>
      <c r="Q211" s="100">
        <v>10</v>
      </c>
      <c r="R211" s="100">
        <v>14</v>
      </c>
      <c r="S211" s="100">
        <v>21</v>
      </c>
      <c r="T211" s="101">
        <v>23</v>
      </c>
    </row>
    <row r="212" spans="1:20">
      <c r="A212" s="100">
        <v>2015</v>
      </c>
      <c r="B212" s="252" t="s">
        <v>261</v>
      </c>
      <c r="C212" s="252" t="s">
        <v>891</v>
      </c>
      <c r="D212" s="252" t="s">
        <v>1089</v>
      </c>
      <c r="E212" s="252" t="s">
        <v>889</v>
      </c>
      <c r="F212" s="99">
        <v>23</v>
      </c>
      <c r="G212" s="100">
        <v>13</v>
      </c>
      <c r="H212" s="100">
        <v>19</v>
      </c>
      <c r="I212" s="100">
        <v>26</v>
      </c>
      <c r="J212" s="101">
        <v>28</v>
      </c>
      <c r="K212" s="99">
        <v>5</v>
      </c>
      <c r="L212" s="100">
        <v>0</v>
      </c>
      <c r="M212" s="100">
        <v>2</v>
      </c>
      <c r="N212" s="100">
        <v>8</v>
      </c>
      <c r="O212" s="101">
        <v>12</v>
      </c>
      <c r="P212" s="99">
        <v>17</v>
      </c>
      <c r="Q212" s="100">
        <v>8</v>
      </c>
      <c r="R212" s="100">
        <v>13</v>
      </c>
      <c r="S212" s="100">
        <v>20</v>
      </c>
      <c r="T212" s="101">
        <v>22</v>
      </c>
    </row>
    <row r="213" spans="1:20">
      <c r="A213" s="100">
        <v>2024</v>
      </c>
      <c r="B213" s="252" t="s">
        <v>267</v>
      </c>
      <c r="C213" s="252" t="s">
        <v>887</v>
      </c>
      <c r="D213" s="252" t="s">
        <v>464</v>
      </c>
      <c r="E213" s="252" t="s">
        <v>888</v>
      </c>
      <c r="F213" s="99">
        <v>31</v>
      </c>
      <c r="G213" s="100">
        <v>27</v>
      </c>
      <c r="H213" s="100">
        <v>29</v>
      </c>
      <c r="I213" s="100">
        <v>32</v>
      </c>
      <c r="J213" s="101">
        <v>32</v>
      </c>
      <c r="K213" s="99">
        <v>29</v>
      </c>
      <c r="L213" s="100">
        <v>15</v>
      </c>
      <c r="M213" s="100">
        <v>23</v>
      </c>
      <c r="N213" s="100">
        <v>31</v>
      </c>
      <c r="O213" s="101">
        <v>32</v>
      </c>
      <c r="P213" s="99">
        <v>1</v>
      </c>
      <c r="Q213" s="100">
        <v>0</v>
      </c>
      <c r="R213" s="100">
        <v>0</v>
      </c>
      <c r="S213" s="100">
        <v>6</v>
      </c>
      <c r="T213" s="101">
        <v>13</v>
      </c>
    </row>
    <row r="214" spans="1:20">
      <c r="A214" s="100">
        <v>2024</v>
      </c>
      <c r="B214" s="252" t="s">
        <v>267</v>
      </c>
      <c r="C214" s="252" t="s">
        <v>887</v>
      </c>
      <c r="D214" s="252" t="s">
        <v>464</v>
      </c>
      <c r="E214" s="252" t="s">
        <v>554</v>
      </c>
      <c r="F214" s="99">
        <v>31</v>
      </c>
      <c r="G214" s="100">
        <v>27</v>
      </c>
      <c r="H214" s="100">
        <v>29</v>
      </c>
      <c r="I214" s="100">
        <v>32</v>
      </c>
      <c r="J214" s="101">
        <v>32</v>
      </c>
      <c r="K214" s="99">
        <v>30</v>
      </c>
      <c r="L214" s="100">
        <v>15</v>
      </c>
      <c r="M214" s="100">
        <v>22</v>
      </c>
      <c r="N214" s="100">
        <v>31</v>
      </c>
      <c r="O214" s="101">
        <v>32</v>
      </c>
      <c r="P214" s="99">
        <v>1</v>
      </c>
      <c r="Q214" s="100">
        <v>0</v>
      </c>
      <c r="R214" s="100">
        <v>0</v>
      </c>
      <c r="S214" s="100">
        <v>6</v>
      </c>
      <c r="T214" s="101">
        <v>12</v>
      </c>
    </row>
    <row r="215" spans="1:20">
      <c r="A215" s="100">
        <v>2024</v>
      </c>
      <c r="B215" s="252" t="s">
        <v>267</v>
      </c>
      <c r="C215" s="252" t="s">
        <v>887</v>
      </c>
      <c r="D215" s="252" t="s">
        <v>464</v>
      </c>
      <c r="E215" s="252" t="s">
        <v>555</v>
      </c>
      <c r="F215" s="99">
        <v>31</v>
      </c>
      <c r="G215" s="100">
        <v>26</v>
      </c>
      <c r="H215" s="100">
        <v>29</v>
      </c>
      <c r="I215" s="100">
        <v>32</v>
      </c>
      <c r="J215" s="101">
        <v>32</v>
      </c>
      <c r="K215" s="99">
        <v>29</v>
      </c>
      <c r="L215" s="100">
        <v>15</v>
      </c>
      <c r="M215" s="100">
        <v>22</v>
      </c>
      <c r="N215" s="100">
        <v>31</v>
      </c>
      <c r="O215" s="101">
        <v>32</v>
      </c>
      <c r="P215" s="99">
        <v>1</v>
      </c>
      <c r="Q215" s="100">
        <v>0</v>
      </c>
      <c r="R215" s="100">
        <v>0</v>
      </c>
      <c r="S215" s="100">
        <v>6</v>
      </c>
      <c r="T215" s="101">
        <v>12</v>
      </c>
    </row>
    <row r="216" spans="1:20">
      <c r="A216" s="100">
        <v>2024</v>
      </c>
      <c r="B216" s="252" t="s">
        <v>267</v>
      </c>
      <c r="C216" s="252" t="s">
        <v>887</v>
      </c>
      <c r="D216" s="252" t="s">
        <v>464</v>
      </c>
      <c r="E216" s="252" t="s">
        <v>556</v>
      </c>
      <c r="F216" s="99">
        <v>31</v>
      </c>
      <c r="G216" s="100">
        <v>24</v>
      </c>
      <c r="H216" s="100">
        <v>28</v>
      </c>
      <c r="I216" s="100">
        <v>32</v>
      </c>
      <c r="J216" s="101">
        <v>32</v>
      </c>
      <c r="K216" s="99">
        <v>29</v>
      </c>
      <c r="L216" s="100">
        <v>10</v>
      </c>
      <c r="M216" s="100">
        <v>20</v>
      </c>
      <c r="N216" s="100">
        <v>31</v>
      </c>
      <c r="O216" s="101">
        <v>32</v>
      </c>
      <c r="P216" s="99">
        <v>1</v>
      </c>
      <c r="Q216" s="100">
        <v>0</v>
      </c>
      <c r="R216" s="100">
        <v>0</v>
      </c>
      <c r="S216" s="100">
        <v>7</v>
      </c>
      <c r="T216" s="101">
        <v>13</v>
      </c>
    </row>
    <row r="217" spans="1:20">
      <c r="A217" s="100">
        <v>2024</v>
      </c>
      <c r="B217" s="252" t="s">
        <v>267</v>
      </c>
      <c r="C217" s="252" t="s">
        <v>887</v>
      </c>
      <c r="D217" s="252" t="s">
        <v>464</v>
      </c>
      <c r="E217" s="252" t="s">
        <v>557</v>
      </c>
      <c r="F217" s="99">
        <v>30</v>
      </c>
      <c r="G217" s="100">
        <v>23</v>
      </c>
      <c r="H217" s="100">
        <v>27</v>
      </c>
      <c r="I217" s="100">
        <v>32</v>
      </c>
      <c r="J217" s="101">
        <v>32</v>
      </c>
      <c r="K217" s="99">
        <v>28</v>
      </c>
      <c r="L217" s="100">
        <v>9</v>
      </c>
      <c r="M217" s="100">
        <v>18</v>
      </c>
      <c r="N217" s="100">
        <v>31</v>
      </c>
      <c r="O217" s="101">
        <v>32</v>
      </c>
      <c r="P217" s="99">
        <v>1</v>
      </c>
      <c r="Q217" s="100">
        <v>0</v>
      </c>
      <c r="R217" s="100">
        <v>0</v>
      </c>
      <c r="S217" s="100">
        <v>8</v>
      </c>
      <c r="T217" s="101">
        <v>13</v>
      </c>
    </row>
    <row r="218" spans="1:20">
      <c r="A218" s="100">
        <v>2024</v>
      </c>
      <c r="B218" s="252" t="s">
        <v>267</v>
      </c>
      <c r="C218" s="252" t="s">
        <v>887</v>
      </c>
      <c r="D218" s="252" t="s">
        <v>464</v>
      </c>
      <c r="E218" s="252" t="s">
        <v>558</v>
      </c>
      <c r="F218" s="99">
        <v>30</v>
      </c>
      <c r="G218" s="100">
        <v>20</v>
      </c>
      <c r="H218" s="100">
        <v>26</v>
      </c>
      <c r="I218" s="100">
        <v>31</v>
      </c>
      <c r="J218" s="101">
        <v>32</v>
      </c>
      <c r="K218" s="99">
        <v>26</v>
      </c>
      <c r="L218" s="100">
        <v>7</v>
      </c>
      <c r="M218" s="100">
        <v>16</v>
      </c>
      <c r="N218" s="100">
        <v>31</v>
      </c>
      <c r="O218" s="101">
        <v>32</v>
      </c>
      <c r="P218" s="99">
        <v>2</v>
      </c>
      <c r="Q218" s="100">
        <v>0</v>
      </c>
      <c r="R218" s="100">
        <v>0</v>
      </c>
      <c r="S218" s="100">
        <v>8</v>
      </c>
      <c r="T218" s="101">
        <v>14</v>
      </c>
    </row>
    <row r="219" spans="1:20">
      <c r="A219" s="100">
        <v>2024</v>
      </c>
      <c r="B219" s="252" t="s">
        <v>267</v>
      </c>
      <c r="C219" s="252" t="s">
        <v>887</v>
      </c>
      <c r="D219" s="252" t="s">
        <v>464</v>
      </c>
      <c r="E219" s="252" t="s">
        <v>559</v>
      </c>
      <c r="F219" s="99">
        <v>29</v>
      </c>
      <c r="G219" s="100">
        <v>16</v>
      </c>
      <c r="H219" s="100">
        <v>25</v>
      </c>
      <c r="I219" s="100">
        <v>31</v>
      </c>
      <c r="J219" s="101">
        <v>32</v>
      </c>
      <c r="K219" s="99">
        <v>22</v>
      </c>
      <c r="L219" s="100">
        <v>4</v>
      </c>
      <c r="M219" s="100">
        <v>13</v>
      </c>
      <c r="N219" s="100">
        <v>31</v>
      </c>
      <c r="O219" s="101">
        <v>32</v>
      </c>
      <c r="P219" s="99">
        <v>2</v>
      </c>
      <c r="Q219" s="100">
        <v>0</v>
      </c>
      <c r="R219" s="100">
        <v>0</v>
      </c>
      <c r="S219" s="100">
        <v>10</v>
      </c>
      <c r="T219" s="101">
        <v>15</v>
      </c>
    </row>
    <row r="220" spans="1:20">
      <c r="A220" s="100">
        <v>2024</v>
      </c>
      <c r="B220" s="252" t="s">
        <v>267</v>
      </c>
      <c r="C220" s="252" t="s">
        <v>887</v>
      </c>
      <c r="D220" s="252" t="s">
        <v>464</v>
      </c>
      <c r="E220" s="252" t="s">
        <v>560</v>
      </c>
      <c r="F220" s="99">
        <v>28</v>
      </c>
      <c r="G220" s="100">
        <v>13</v>
      </c>
      <c r="H220" s="100">
        <v>23</v>
      </c>
      <c r="I220" s="100">
        <v>31</v>
      </c>
      <c r="J220" s="101">
        <v>32</v>
      </c>
      <c r="K220" s="99">
        <v>17</v>
      </c>
      <c r="L220" s="100">
        <v>2</v>
      </c>
      <c r="M220" s="100">
        <v>10</v>
      </c>
      <c r="N220" s="100">
        <v>29</v>
      </c>
      <c r="O220" s="101">
        <v>31</v>
      </c>
      <c r="P220" s="99">
        <v>6</v>
      </c>
      <c r="Q220" s="100">
        <v>0</v>
      </c>
      <c r="R220" s="100">
        <v>1</v>
      </c>
      <c r="S220" s="100">
        <v>13</v>
      </c>
      <c r="T220" s="101">
        <v>17</v>
      </c>
    </row>
    <row r="221" spans="1:20">
      <c r="A221" s="100">
        <v>2024</v>
      </c>
      <c r="B221" s="252" t="s">
        <v>267</v>
      </c>
      <c r="C221" s="252" t="s">
        <v>887</v>
      </c>
      <c r="D221" s="252" t="s">
        <v>464</v>
      </c>
      <c r="E221" s="252" t="s">
        <v>561</v>
      </c>
      <c r="F221" s="99">
        <v>27</v>
      </c>
      <c r="G221" s="100">
        <v>6</v>
      </c>
      <c r="H221" s="100">
        <v>21</v>
      </c>
      <c r="I221" s="100">
        <v>30</v>
      </c>
      <c r="J221" s="101">
        <v>32</v>
      </c>
      <c r="K221" s="99">
        <v>13</v>
      </c>
      <c r="L221" s="100">
        <v>0</v>
      </c>
      <c r="M221" s="100">
        <v>6</v>
      </c>
      <c r="N221" s="100">
        <v>26</v>
      </c>
      <c r="O221" s="101">
        <v>31</v>
      </c>
      <c r="P221" s="99">
        <v>7</v>
      </c>
      <c r="Q221" s="100">
        <v>0</v>
      </c>
      <c r="R221" s="100">
        <v>1</v>
      </c>
      <c r="S221" s="100">
        <v>14</v>
      </c>
      <c r="T221" s="101">
        <v>19</v>
      </c>
    </row>
    <row r="222" spans="1:20">
      <c r="A222" s="100">
        <v>2024</v>
      </c>
      <c r="B222" s="252" t="s">
        <v>267</v>
      </c>
      <c r="C222" s="252" t="s">
        <v>887</v>
      </c>
      <c r="D222" s="252" t="s">
        <v>464</v>
      </c>
      <c r="E222" s="252" t="s">
        <v>562</v>
      </c>
      <c r="F222" s="99">
        <v>26</v>
      </c>
      <c r="G222" s="100">
        <v>7</v>
      </c>
      <c r="H222" s="100">
        <v>19</v>
      </c>
      <c r="I222" s="100">
        <v>29</v>
      </c>
      <c r="J222" s="101">
        <v>31</v>
      </c>
      <c r="K222" s="99">
        <v>10</v>
      </c>
      <c r="L222" s="100">
        <v>0</v>
      </c>
      <c r="M222" s="100">
        <v>4</v>
      </c>
      <c r="N222" s="100">
        <v>23</v>
      </c>
      <c r="O222" s="101">
        <v>31</v>
      </c>
      <c r="P222" s="99">
        <v>10</v>
      </c>
      <c r="Q222" s="100">
        <v>0</v>
      </c>
      <c r="R222" s="100">
        <v>1</v>
      </c>
      <c r="S222" s="100">
        <v>16</v>
      </c>
      <c r="T222" s="101">
        <v>21</v>
      </c>
    </row>
    <row r="223" spans="1:20">
      <c r="A223" s="100">
        <v>2024</v>
      </c>
      <c r="B223" s="252" t="s">
        <v>267</v>
      </c>
      <c r="C223" s="252" t="s">
        <v>887</v>
      </c>
      <c r="D223" s="252" t="s">
        <v>464</v>
      </c>
      <c r="E223" s="252" t="s">
        <v>563</v>
      </c>
      <c r="F223" s="99">
        <v>23</v>
      </c>
      <c r="G223" s="100">
        <v>4</v>
      </c>
      <c r="H223" s="100">
        <v>15</v>
      </c>
      <c r="I223" s="100">
        <v>28</v>
      </c>
      <c r="J223" s="101">
        <v>31</v>
      </c>
      <c r="K223" s="99">
        <v>8</v>
      </c>
      <c r="L223" s="100">
        <v>0</v>
      </c>
      <c r="M223" s="100">
        <v>2</v>
      </c>
      <c r="N223" s="100">
        <v>20</v>
      </c>
      <c r="O223" s="101">
        <v>30</v>
      </c>
      <c r="P223" s="99">
        <v>9</v>
      </c>
      <c r="Q223" s="100">
        <v>0</v>
      </c>
      <c r="R223" s="100">
        <v>1</v>
      </c>
      <c r="S223" s="100">
        <v>16</v>
      </c>
      <c r="T223" s="101">
        <v>20</v>
      </c>
    </row>
    <row r="224" spans="1:20">
      <c r="A224" s="100">
        <v>2024</v>
      </c>
      <c r="B224" s="252" t="s">
        <v>267</v>
      </c>
      <c r="C224" s="252" t="s">
        <v>887</v>
      </c>
      <c r="D224" s="252" t="s">
        <v>464</v>
      </c>
      <c r="E224" s="252" t="s">
        <v>564</v>
      </c>
      <c r="F224" s="99">
        <v>21</v>
      </c>
      <c r="G224" s="100">
        <v>1</v>
      </c>
      <c r="H224" s="100">
        <v>11</v>
      </c>
      <c r="I224" s="100">
        <v>27</v>
      </c>
      <c r="J224" s="101">
        <v>31</v>
      </c>
      <c r="K224" s="99">
        <v>6</v>
      </c>
      <c r="L224" s="100">
        <v>0</v>
      </c>
      <c r="M224" s="100">
        <v>1</v>
      </c>
      <c r="N224" s="100">
        <v>15</v>
      </c>
      <c r="O224" s="101">
        <v>30</v>
      </c>
      <c r="P224" s="99">
        <v>8</v>
      </c>
      <c r="Q224" s="100">
        <v>0</v>
      </c>
      <c r="R224" s="100">
        <v>1</v>
      </c>
      <c r="S224" s="100">
        <v>16</v>
      </c>
      <c r="T224" s="101">
        <v>20</v>
      </c>
    </row>
    <row r="225" spans="1:20">
      <c r="A225" s="100">
        <v>2024</v>
      </c>
      <c r="B225" s="252" t="s">
        <v>267</v>
      </c>
      <c r="C225" s="252" t="s">
        <v>887</v>
      </c>
      <c r="D225" s="252" t="s">
        <v>464</v>
      </c>
      <c r="E225" s="252" t="s">
        <v>889</v>
      </c>
      <c r="F225" s="99">
        <v>18</v>
      </c>
      <c r="G225" s="100">
        <v>1</v>
      </c>
      <c r="H225" s="100">
        <v>8</v>
      </c>
      <c r="I225" s="100">
        <v>25</v>
      </c>
      <c r="J225" s="101">
        <v>31</v>
      </c>
      <c r="K225" s="99">
        <v>4</v>
      </c>
      <c r="L225" s="100">
        <v>0</v>
      </c>
      <c r="M225" s="100">
        <v>0</v>
      </c>
      <c r="N225" s="100">
        <v>12</v>
      </c>
      <c r="O225" s="101">
        <v>29</v>
      </c>
      <c r="P225" s="99">
        <v>7</v>
      </c>
      <c r="Q225" s="100">
        <v>0</v>
      </c>
      <c r="R225" s="100">
        <v>1</v>
      </c>
      <c r="S225" s="100">
        <v>15</v>
      </c>
      <c r="T225" s="101">
        <v>19</v>
      </c>
    </row>
    <row r="226" spans="1:20">
      <c r="A226" s="100">
        <v>2024</v>
      </c>
      <c r="B226" s="252" t="s">
        <v>267</v>
      </c>
      <c r="C226" s="252" t="s">
        <v>887</v>
      </c>
      <c r="D226" s="252" t="s">
        <v>465</v>
      </c>
      <c r="E226" s="252" t="s">
        <v>888</v>
      </c>
      <c r="F226" s="99">
        <v>31</v>
      </c>
      <c r="G226" s="100">
        <v>28</v>
      </c>
      <c r="H226" s="100">
        <v>29</v>
      </c>
      <c r="I226" s="100">
        <v>32</v>
      </c>
      <c r="J226" s="101">
        <v>32</v>
      </c>
      <c r="K226" s="99">
        <v>28</v>
      </c>
      <c r="L226" s="100">
        <v>18</v>
      </c>
      <c r="M226" s="100">
        <v>24</v>
      </c>
      <c r="N226" s="100">
        <v>31</v>
      </c>
      <c r="O226" s="101">
        <v>32</v>
      </c>
      <c r="P226" s="99">
        <v>2</v>
      </c>
      <c r="Q226" s="100">
        <v>0</v>
      </c>
      <c r="R226" s="100">
        <v>0</v>
      </c>
      <c r="S226" s="100">
        <v>5</v>
      </c>
      <c r="T226" s="101">
        <v>11</v>
      </c>
    </row>
    <row r="227" spans="1:20">
      <c r="A227" s="100">
        <v>2024</v>
      </c>
      <c r="B227" s="252" t="s">
        <v>267</v>
      </c>
      <c r="C227" s="252" t="s">
        <v>887</v>
      </c>
      <c r="D227" s="252" t="s">
        <v>465</v>
      </c>
      <c r="E227" s="252" t="s">
        <v>554</v>
      </c>
      <c r="F227" s="99">
        <v>31</v>
      </c>
      <c r="G227" s="100">
        <v>28</v>
      </c>
      <c r="H227" s="100">
        <v>29</v>
      </c>
      <c r="I227" s="100">
        <v>32</v>
      </c>
      <c r="J227" s="101">
        <v>32</v>
      </c>
      <c r="K227" s="99">
        <v>29</v>
      </c>
      <c r="L227" s="100">
        <v>18</v>
      </c>
      <c r="M227" s="100">
        <v>23</v>
      </c>
      <c r="N227" s="100">
        <v>31</v>
      </c>
      <c r="O227" s="101">
        <v>32</v>
      </c>
      <c r="P227" s="99">
        <v>1</v>
      </c>
      <c r="Q227" s="100">
        <v>0</v>
      </c>
      <c r="R227" s="100">
        <v>0</v>
      </c>
      <c r="S227" s="100">
        <v>6</v>
      </c>
      <c r="T227" s="101">
        <v>11</v>
      </c>
    </row>
    <row r="228" spans="1:20">
      <c r="A228" s="100">
        <v>2024</v>
      </c>
      <c r="B228" s="252" t="s">
        <v>267</v>
      </c>
      <c r="C228" s="252" t="s">
        <v>887</v>
      </c>
      <c r="D228" s="252" t="s">
        <v>465</v>
      </c>
      <c r="E228" s="252" t="s">
        <v>555</v>
      </c>
      <c r="F228" s="99">
        <v>31</v>
      </c>
      <c r="G228" s="100">
        <v>27</v>
      </c>
      <c r="H228" s="100">
        <v>29</v>
      </c>
      <c r="I228" s="100">
        <v>32</v>
      </c>
      <c r="J228" s="101">
        <v>32</v>
      </c>
      <c r="K228" s="99">
        <v>29</v>
      </c>
      <c r="L228" s="100">
        <v>16</v>
      </c>
      <c r="M228" s="100">
        <v>22</v>
      </c>
      <c r="N228" s="100">
        <v>31</v>
      </c>
      <c r="O228" s="101">
        <v>32</v>
      </c>
      <c r="P228" s="99">
        <v>2</v>
      </c>
      <c r="Q228" s="100">
        <v>0</v>
      </c>
      <c r="R228" s="100">
        <v>0</v>
      </c>
      <c r="S228" s="100">
        <v>7</v>
      </c>
      <c r="T228" s="101">
        <v>12</v>
      </c>
    </row>
    <row r="229" spans="1:20">
      <c r="A229" s="100">
        <v>2024</v>
      </c>
      <c r="B229" s="252" t="s">
        <v>267</v>
      </c>
      <c r="C229" s="252" t="s">
        <v>887</v>
      </c>
      <c r="D229" s="252" t="s">
        <v>465</v>
      </c>
      <c r="E229" s="252" t="s">
        <v>556</v>
      </c>
      <c r="F229" s="99">
        <v>31</v>
      </c>
      <c r="G229" s="100">
        <v>26</v>
      </c>
      <c r="H229" s="100">
        <v>29</v>
      </c>
      <c r="I229" s="100">
        <v>32</v>
      </c>
      <c r="J229" s="101">
        <v>32</v>
      </c>
      <c r="K229" s="99">
        <v>28</v>
      </c>
      <c r="L229" s="100">
        <v>14</v>
      </c>
      <c r="M229" s="100">
        <v>20</v>
      </c>
      <c r="N229" s="100">
        <v>31</v>
      </c>
      <c r="O229" s="101">
        <v>32</v>
      </c>
      <c r="P229" s="99">
        <v>2</v>
      </c>
      <c r="Q229" s="100">
        <v>0</v>
      </c>
      <c r="R229" s="100">
        <v>0</v>
      </c>
      <c r="S229" s="100">
        <v>8</v>
      </c>
      <c r="T229" s="101">
        <v>12</v>
      </c>
    </row>
    <row r="230" spans="1:20">
      <c r="A230" s="100">
        <v>2024</v>
      </c>
      <c r="B230" s="252" t="s">
        <v>267</v>
      </c>
      <c r="C230" s="252" t="s">
        <v>887</v>
      </c>
      <c r="D230" s="252" t="s">
        <v>465</v>
      </c>
      <c r="E230" s="252" t="s">
        <v>557</v>
      </c>
      <c r="F230" s="99">
        <v>31</v>
      </c>
      <c r="G230" s="100">
        <v>25</v>
      </c>
      <c r="H230" s="100">
        <v>28</v>
      </c>
      <c r="I230" s="100">
        <v>32</v>
      </c>
      <c r="J230" s="101">
        <v>32</v>
      </c>
      <c r="K230" s="99">
        <v>27</v>
      </c>
      <c r="L230" s="100">
        <v>12</v>
      </c>
      <c r="M230" s="100">
        <v>19</v>
      </c>
      <c r="N230" s="100">
        <v>31</v>
      </c>
      <c r="O230" s="101">
        <v>32</v>
      </c>
      <c r="P230" s="99">
        <v>2</v>
      </c>
      <c r="Q230" s="100">
        <v>0</v>
      </c>
      <c r="R230" s="100">
        <v>0</v>
      </c>
      <c r="S230" s="100">
        <v>9</v>
      </c>
      <c r="T230" s="101">
        <v>13</v>
      </c>
    </row>
    <row r="231" spans="1:20">
      <c r="A231" s="100">
        <v>2024</v>
      </c>
      <c r="B231" s="252" t="s">
        <v>267</v>
      </c>
      <c r="C231" s="252" t="s">
        <v>887</v>
      </c>
      <c r="D231" s="252" t="s">
        <v>465</v>
      </c>
      <c r="E231" s="252" t="s">
        <v>558</v>
      </c>
      <c r="F231" s="99">
        <v>30</v>
      </c>
      <c r="G231" s="100">
        <v>24</v>
      </c>
      <c r="H231" s="100">
        <v>27</v>
      </c>
      <c r="I231" s="100">
        <v>32</v>
      </c>
      <c r="J231" s="101">
        <v>32</v>
      </c>
      <c r="K231" s="99">
        <v>24</v>
      </c>
      <c r="L231" s="100">
        <v>10</v>
      </c>
      <c r="M231" s="100">
        <v>17</v>
      </c>
      <c r="N231" s="100">
        <v>31</v>
      </c>
      <c r="O231" s="101">
        <v>32</v>
      </c>
      <c r="P231" s="99">
        <v>4</v>
      </c>
      <c r="Q231" s="100">
        <v>0</v>
      </c>
      <c r="R231" s="100">
        <v>0</v>
      </c>
      <c r="S231" s="100">
        <v>10</v>
      </c>
      <c r="T231" s="101">
        <v>14</v>
      </c>
    </row>
    <row r="232" spans="1:20">
      <c r="A232" s="100">
        <v>2024</v>
      </c>
      <c r="B232" s="252" t="s">
        <v>267</v>
      </c>
      <c r="C232" s="252" t="s">
        <v>887</v>
      </c>
      <c r="D232" s="252" t="s">
        <v>465</v>
      </c>
      <c r="E232" s="252" t="s">
        <v>559</v>
      </c>
      <c r="F232" s="99">
        <v>30</v>
      </c>
      <c r="G232" s="100">
        <v>23</v>
      </c>
      <c r="H232" s="100">
        <v>27</v>
      </c>
      <c r="I232" s="100">
        <v>32</v>
      </c>
      <c r="J232" s="101">
        <v>32</v>
      </c>
      <c r="K232" s="99">
        <v>22</v>
      </c>
      <c r="L232" s="100">
        <v>9</v>
      </c>
      <c r="M232" s="100">
        <v>15</v>
      </c>
      <c r="N232" s="100">
        <v>30</v>
      </c>
      <c r="O232" s="101">
        <v>31</v>
      </c>
      <c r="P232" s="99">
        <v>6</v>
      </c>
      <c r="Q232" s="100">
        <v>0</v>
      </c>
      <c r="R232" s="100">
        <v>1</v>
      </c>
      <c r="S232" s="100">
        <v>11</v>
      </c>
      <c r="T232" s="101">
        <v>15</v>
      </c>
    </row>
    <row r="233" spans="1:20">
      <c r="A233" s="100">
        <v>2024</v>
      </c>
      <c r="B233" s="252" t="s">
        <v>267</v>
      </c>
      <c r="C233" s="252" t="s">
        <v>887</v>
      </c>
      <c r="D233" s="252" t="s">
        <v>465</v>
      </c>
      <c r="E233" s="252" t="s">
        <v>560</v>
      </c>
      <c r="F233" s="99">
        <v>28</v>
      </c>
      <c r="G233" s="100">
        <v>20</v>
      </c>
      <c r="H233" s="100">
        <v>25</v>
      </c>
      <c r="I233" s="100">
        <v>31</v>
      </c>
      <c r="J233" s="101">
        <v>32</v>
      </c>
      <c r="K233" s="99">
        <v>17</v>
      </c>
      <c r="L233" s="100">
        <v>5</v>
      </c>
      <c r="M233" s="100">
        <v>11</v>
      </c>
      <c r="N233" s="100">
        <v>29</v>
      </c>
      <c r="O233" s="101">
        <v>31</v>
      </c>
      <c r="P233" s="99">
        <v>8</v>
      </c>
      <c r="Q233" s="100">
        <v>0</v>
      </c>
      <c r="R233" s="100">
        <v>1</v>
      </c>
      <c r="S233" s="100">
        <v>14</v>
      </c>
      <c r="T233" s="101">
        <v>18</v>
      </c>
    </row>
    <row r="234" spans="1:20">
      <c r="A234" s="100">
        <v>2024</v>
      </c>
      <c r="B234" s="252" t="s">
        <v>267</v>
      </c>
      <c r="C234" s="252" t="s">
        <v>887</v>
      </c>
      <c r="D234" s="252" t="s">
        <v>465</v>
      </c>
      <c r="E234" s="252" t="s">
        <v>561</v>
      </c>
      <c r="F234" s="99">
        <v>28</v>
      </c>
      <c r="G234" s="100">
        <v>16</v>
      </c>
      <c r="H234" s="100">
        <v>24</v>
      </c>
      <c r="I234" s="100">
        <v>30</v>
      </c>
      <c r="J234" s="101">
        <v>32</v>
      </c>
      <c r="K234" s="99">
        <v>14</v>
      </c>
      <c r="L234" s="100">
        <v>2</v>
      </c>
      <c r="M234" s="100">
        <v>8</v>
      </c>
      <c r="N234" s="100">
        <v>26</v>
      </c>
      <c r="O234" s="101">
        <v>31</v>
      </c>
      <c r="P234" s="99">
        <v>10</v>
      </c>
      <c r="Q234" s="100">
        <v>0</v>
      </c>
      <c r="R234" s="100">
        <v>2</v>
      </c>
      <c r="S234" s="100">
        <v>15</v>
      </c>
      <c r="T234" s="101">
        <v>19</v>
      </c>
    </row>
    <row r="235" spans="1:20">
      <c r="A235" s="100">
        <v>2024</v>
      </c>
      <c r="B235" s="252" t="s">
        <v>267</v>
      </c>
      <c r="C235" s="252" t="s">
        <v>887</v>
      </c>
      <c r="D235" s="252" t="s">
        <v>465</v>
      </c>
      <c r="E235" s="252" t="s">
        <v>562</v>
      </c>
      <c r="F235" s="99">
        <v>27</v>
      </c>
      <c r="G235" s="100">
        <v>13</v>
      </c>
      <c r="H235" s="100">
        <v>22</v>
      </c>
      <c r="I235" s="100">
        <v>30</v>
      </c>
      <c r="J235" s="101">
        <v>32</v>
      </c>
      <c r="K235" s="99">
        <v>11</v>
      </c>
      <c r="L235" s="100">
        <v>1</v>
      </c>
      <c r="M235" s="100">
        <v>6</v>
      </c>
      <c r="N235" s="100">
        <v>25</v>
      </c>
      <c r="O235" s="101">
        <v>31</v>
      </c>
      <c r="P235" s="99">
        <v>11</v>
      </c>
      <c r="Q235" s="100">
        <v>0</v>
      </c>
      <c r="R235" s="100">
        <v>2</v>
      </c>
      <c r="S235" s="100">
        <v>17</v>
      </c>
      <c r="T235" s="101">
        <v>20</v>
      </c>
    </row>
    <row r="236" spans="1:20">
      <c r="A236" s="100">
        <v>2024</v>
      </c>
      <c r="B236" s="252" t="s">
        <v>267</v>
      </c>
      <c r="C236" s="252" t="s">
        <v>887</v>
      </c>
      <c r="D236" s="252" t="s">
        <v>465</v>
      </c>
      <c r="E236" s="252" t="s">
        <v>563</v>
      </c>
      <c r="F236" s="99">
        <v>25</v>
      </c>
      <c r="G236" s="100">
        <v>7</v>
      </c>
      <c r="H236" s="100">
        <v>18</v>
      </c>
      <c r="I236" s="100">
        <v>29</v>
      </c>
      <c r="J236" s="101">
        <v>32</v>
      </c>
      <c r="K236" s="99">
        <v>9</v>
      </c>
      <c r="L236" s="100">
        <v>0</v>
      </c>
      <c r="M236" s="100">
        <v>3</v>
      </c>
      <c r="N236" s="100">
        <v>20</v>
      </c>
      <c r="O236" s="101">
        <v>30</v>
      </c>
      <c r="P236" s="99">
        <v>11</v>
      </c>
      <c r="Q236" s="100">
        <v>0</v>
      </c>
      <c r="R236" s="100">
        <v>2</v>
      </c>
      <c r="S236" s="100">
        <v>17</v>
      </c>
      <c r="T236" s="101">
        <v>21</v>
      </c>
    </row>
    <row r="237" spans="1:20">
      <c r="A237" s="100">
        <v>2024</v>
      </c>
      <c r="B237" s="252" t="s">
        <v>267</v>
      </c>
      <c r="C237" s="252" t="s">
        <v>887</v>
      </c>
      <c r="D237" s="252" t="s">
        <v>465</v>
      </c>
      <c r="E237" s="252" t="s">
        <v>564</v>
      </c>
      <c r="F237" s="99">
        <v>23</v>
      </c>
      <c r="G237" s="100">
        <v>5</v>
      </c>
      <c r="H237" s="100">
        <v>16</v>
      </c>
      <c r="I237" s="100">
        <v>28</v>
      </c>
      <c r="J237" s="101">
        <v>31</v>
      </c>
      <c r="K237" s="99">
        <v>7</v>
      </c>
      <c r="L237" s="100">
        <v>0</v>
      </c>
      <c r="M237" s="100">
        <v>2</v>
      </c>
      <c r="N237" s="100">
        <v>16</v>
      </c>
      <c r="O237" s="101">
        <v>30</v>
      </c>
      <c r="P237" s="99">
        <v>11</v>
      </c>
      <c r="Q237" s="100">
        <v>0</v>
      </c>
      <c r="R237" s="100">
        <v>2</v>
      </c>
      <c r="S237" s="100">
        <v>16</v>
      </c>
      <c r="T237" s="101">
        <v>20</v>
      </c>
    </row>
    <row r="238" spans="1:20">
      <c r="A238" s="100">
        <v>2024</v>
      </c>
      <c r="B238" s="252" t="s">
        <v>267</v>
      </c>
      <c r="C238" s="252" t="s">
        <v>887</v>
      </c>
      <c r="D238" s="252" t="s">
        <v>465</v>
      </c>
      <c r="E238" s="252" t="s">
        <v>889</v>
      </c>
      <c r="F238" s="99">
        <v>21</v>
      </c>
      <c r="G238" s="100">
        <v>5</v>
      </c>
      <c r="H238" s="100">
        <v>13</v>
      </c>
      <c r="I238" s="100">
        <v>27</v>
      </c>
      <c r="J238" s="101">
        <v>31</v>
      </c>
      <c r="K238" s="99">
        <v>6</v>
      </c>
      <c r="L238" s="100">
        <v>0</v>
      </c>
      <c r="M238" s="100">
        <v>1</v>
      </c>
      <c r="N238" s="100">
        <v>16</v>
      </c>
      <c r="O238" s="101">
        <v>30</v>
      </c>
      <c r="P238" s="99">
        <v>10</v>
      </c>
      <c r="Q238" s="100">
        <v>0</v>
      </c>
      <c r="R238" s="100">
        <v>2</v>
      </c>
      <c r="S238" s="100">
        <v>16</v>
      </c>
      <c r="T238" s="101">
        <v>20</v>
      </c>
    </row>
    <row r="239" spans="1:20">
      <c r="A239" s="100">
        <v>2024</v>
      </c>
      <c r="B239" s="252" t="s">
        <v>267</v>
      </c>
      <c r="C239" s="252" t="s">
        <v>887</v>
      </c>
      <c r="D239" s="252" t="s">
        <v>1088</v>
      </c>
      <c r="E239" s="252" t="s">
        <v>888</v>
      </c>
      <c r="F239" s="99">
        <v>32</v>
      </c>
      <c r="G239" s="100">
        <v>28</v>
      </c>
      <c r="H239" s="100">
        <v>29</v>
      </c>
      <c r="I239" s="100">
        <v>32</v>
      </c>
      <c r="J239" s="101">
        <v>32</v>
      </c>
      <c r="K239" s="99">
        <v>30</v>
      </c>
      <c r="L239" s="100">
        <v>21</v>
      </c>
      <c r="M239" s="100">
        <v>26</v>
      </c>
      <c r="N239" s="100">
        <v>31</v>
      </c>
      <c r="O239" s="101">
        <v>32</v>
      </c>
      <c r="P239" s="99">
        <v>1</v>
      </c>
      <c r="Q239" s="100">
        <v>0</v>
      </c>
      <c r="R239" s="100">
        <v>0</v>
      </c>
      <c r="S239" s="100">
        <v>4</v>
      </c>
      <c r="T239" s="101">
        <v>8</v>
      </c>
    </row>
    <row r="240" spans="1:20">
      <c r="A240" s="100">
        <v>2024</v>
      </c>
      <c r="B240" s="252" t="s">
        <v>267</v>
      </c>
      <c r="C240" s="252" t="s">
        <v>887</v>
      </c>
      <c r="D240" s="252" t="s">
        <v>1088</v>
      </c>
      <c r="E240" s="252" t="s">
        <v>554</v>
      </c>
      <c r="F240" s="99">
        <v>32</v>
      </c>
      <c r="G240" s="100">
        <v>28</v>
      </c>
      <c r="H240" s="100">
        <v>30</v>
      </c>
      <c r="I240" s="100">
        <v>32</v>
      </c>
      <c r="J240" s="101">
        <v>32</v>
      </c>
      <c r="K240" s="99">
        <v>30</v>
      </c>
      <c r="L240" s="100">
        <v>20</v>
      </c>
      <c r="M240" s="100">
        <v>25</v>
      </c>
      <c r="N240" s="100">
        <v>32</v>
      </c>
      <c r="O240" s="101">
        <v>32</v>
      </c>
      <c r="P240" s="99">
        <v>1</v>
      </c>
      <c r="Q240" s="100">
        <v>0</v>
      </c>
      <c r="R240" s="100">
        <v>0</v>
      </c>
      <c r="S240" s="100">
        <v>4</v>
      </c>
      <c r="T240" s="101">
        <v>9</v>
      </c>
    </row>
    <row r="241" spans="1:20">
      <c r="A241" s="100">
        <v>2024</v>
      </c>
      <c r="B241" s="252" t="s">
        <v>267</v>
      </c>
      <c r="C241" s="252" t="s">
        <v>887</v>
      </c>
      <c r="D241" s="252" t="s">
        <v>1088</v>
      </c>
      <c r="E241" s="252" t="s">
        <v>555</v>
      </c>
      <c r="F241" s="99">
        <v>32</v>
      </c>
      <c r="G241" s="100">
        <v>28</v>
      </c>
      <c r="H241" s="100">
        <v>30</v>
      </c>
      <c r="I241" s="100">
        <v>32</v>
      </c>
      <c r="J241" s="101">
        <v>32</v>
      </c>
      <c r="K241" s="99">
        <v>30</v>
      </c>
      <c r="L241" s="100">
        <v>18</v>
      </c>
      <c r="M241" s="100">
        <v>24</v>
      </c>
      <c r="N241" s="100">
        <v>31</v>
      </c>
      <c r="O241" s="101">
        <v>32</v>
      </c>
      <c r="P241" s="99">
        <v>1</v>
      </c>
      <c r="Q241" s="100">
        <v>0</v>
      </c>
      <c r="R241" s="100">
        <v>0</v>
      </c>
      <c r="S241" s="100">
        <v>5</v>
      </c>
      <c r="T241" s="101">
        <v>10</v>
      </c>
    </row>
    <row r="242" spans="1:20">
      <c r="A242" s="100">
        <v>2024</v>
      </c>
      <c r="B242" s="252" t="s">
        <v>267</v>
      </c>
      <c r="C242" s="252" t="s">
        <v>887</v>
      </c>
      <c r="D242" s="252" t="s">
        <v>1088</v>
      </c>
      <c r="E242" s="252" t="s">
        <v>556</v>
      </c>
      <c r="F242" s="99">
        <v>31</v>
      </c>
      <c r="G242" s="100">
        <v>27</v>
      </c>
      <c r="H242" s="100">
        <v>29</v>
      </c>
      <c r="I242" s="100">
        <v>32</v>
      </c>
      <c r="J242" s="101">
        <v>32</v>
      </c>
      <c r="K242" s="99">
        <v>29</v>
      </c>
      <c r="L242" s="100">
        <v>16</v>
      </c>
      <c r="M242" s="100">
        <v>22</v>
      </c>
      <c r="N242" s="100">
        <v>31</v>
      </c>
      <c r="O242" s="101">
        <v>32</v>
      </c>
      <c r="P242" s="99">
        <v>1</v>
      </c>
      <c r="Q242" s="100">
        <v>0</v>
      </c>
      <c r="R242" s="100">
        <v>0</v>
      </c>
      <c r="S242" s="100">
        <v>7</v>
      </c>
      <c r="T242" s="101">
        <v>11</v>
      </c>
    </row>
    <row r="243" spans="1:20">
      <c r="A243" s="100">
        <v>2024</v>
      </c>
      <c r="B243" s="252" t="s">
        <v>267</v>
      </c>
      <c r="C243" s="252" t="s">
        <v>887</v>
      </c>
      <c r="D243" s="252" t="s">
        <v>1088</v>
      </c>
      <c r="E243" s="252" t="s">
        <v>557</v>
      </c>
      <c r="F243" s="99">
        <v>31</v>
      </c>
      <c r="G243" s="100">
        <v>26</v>
      </c>
      <c r="H243" s="100">
        <v>28</v>
      </c>
      <c r="I243" s="100">
        <v>32</v>
      </c>
      <c r="J243" s="101">
        <v>32</v>
      </c>
      <c r="K243" s="99">
        <v>28</v>
      </c>
      <c r="L243" s="100">
        <v>13</v>
      </c>
      <c r="M243" s="100">
        <v>20</v>
      </c>
      <c r="N243" s="100">
        <v>31</v>
      </c>
      <c r="O243" s="101">
        <v>32</v>
      </c>
      <c r="P243" s="99">
        <v>2</v>
      </c>
      <c r="Q243" s="100">
        <v>0</v>
      </c>
      <c r="R243" s="100">
        <v>0</v>
      </c>
      <c r="S243" s="100">
        <v>8</v>
      </c>
      <c r="T243" s="101">
        <v>13</v>
      </c>
    </row>
    <row r="244" spans="1:20">
      <c r="A244" s="100">
        <v>2024</v>
      </c>
      <c r="B244" s="252" t="s">
        <v>267</v>
      </c>
      <c r="C244" s="252" t="s">
        <v>887</v>
      </c>
      <c r="D244" s="252" t="s">
        <v>1088</v>
      </c>
      <c r="E244" s="252" t="s">
        <v>558</v>
      </c>
      <c r="F244" s="99">
        <v>30</v>
      </c>
      <c r="G244" s="100">
        <v>25</v>
      </c>
      <c r="H244" s="100">
        <v>28</v>
      </c>
      <c r="I244" s="100">
        <v>32</v>
      </c>
      <c r="J244" s="101">
        <v>32</v>
      </c>
      <c r="K244" s="99">
        <v>25</v>
      </c>
      <c r="L244" s="100">
        <v>12</v>
      </c>
      <c r="M244" s="100">
        <v>17</v>
      </c>
      <c r="N244" s="100">
        <v>31</v>
      </c>
      <c r="O244" s="101">
        <v>32</v>
      </c>
      <c r="P244" s="99">
        <v>3</v>
      </c>
      <c r="Q244" s="100">
        <v>0</v>
      </c>
      <c r="R244" s="100">
        <v>0</v>
      </c>
      <c r="S244" s="100">
        <v>10</v>
      </c>
      <c r="T244" s="101">
        <v>14</v>
      </c>
    </row>
    <row r="245" spans="1:20">
      <c r="A245" s="100">
        <v>2024</v>
      </c>
      <c r="B245" s="252" t="s">
        <v>267</v>
      </c>
      <c r="C245" s="252" t="s">
        <v>887</v>
      </c>
      <c r="D245" s="252" t="s">
        <v>1088</v>
      </c>
      <c r="E245" s="252" t="s">
        <v>559</v>
      </c>
      <c r="F245" s="99">
        <v>30</v>
      </c>
      <c r="G245" s="100">
        <v>24</v>
      </c>
      <c r="H245" s="100">
        <v>27</v>
      </c>
      <c r="I245" s="100">
        <v>32</v>
      </c>
      <c r="J245" s="101">
        <v>32</v>
      </c>
      <c r="K245" s="99">
        <v>23</v>
      </c>
      <c r="L245" s="100">
        <v>10</v>
      </c>
      <c r="M245" s="100">
        <v>16</v>
      </c>
      <c r="N245" s="100">
        <v>31</v>
      </c>
      <c r="O245" s="101">
        <v>32</v>
      </c>
      <c r="P245" s="99">
        <v>5</v>
      </c>
      <c r="Q245" s="100">
        <v>0</v>
      </c>
      <c r="R245" s="100">
        <v>1</v>
      </c>
      <c r="S245" s="100">
        <v>11</v>
      </c>
      <c r="T245" s="101">
        <v>15</v>
      </c>
    </row>
    <row r="246" spans="1:20">
      <c r="A246" s="100">
        <v>2024</v>
      </c>
      <c r="B246" s="252" t="s">
        <v>267</v>
      </c>
      <c r="C246" s="252" t="s">
        <v>887</v>
      </c>
      <c r="D246" s="252" t="s">
        <v>1088</v>
      </c>
      <c r="E246" s="252" t="s">
        <v>560</v>
      </c>
      <c r="F246" s="99">
        <v>29</v>
      </c>
      <c r="G246" s="100">
        <v>22</v>
      </c>
      <c r="H246" s="100">
        <v>26</v>
      </c>
      <c r="I246" s="100">
        <v>31</v>
      </c>
      <c r="J246" s="101">
        <v>32</v>
      </c>
      <c r="K246" s="99">
        <v>18</v>
      </c>
      <c r="L246" s="100">
        <v>7</v>
      </c>
      <c r="M246" s="100">
        <v>13</v>
      </c>
      <c r="N246" s="100">
        <v>29</v>
      </c>
      <c r="O246" s="101">
        <v>31</v>
      </c>
      <c r="P246" s="99">
        <v>8</v>
      </c>
      <c r="Q246" s="100">
        <v>0</v>
      </c>
      <c r="R246" s="100">
        <v>1</v>
      </c>
      <c r="S246" s="100">
        <v>13</v>
      </c>
      <c r="T246" s="101">
        <v>17</v>
      </c>
    </row>
    <row r="247" spans="1:20">
      <c r="A247" s="100">
        <v>2024</v>
      </c>
      <c r="B247" s="252" t="s">
        <v>267</v>
      </c>
      <c r="C247" s="252" t="s">
        <v>887</v>
      </c>
      <c r="D247" s="252" t="s">
        <v>1088</v>
      </c>
      <c r="E247" s="252" t="s">
        <v>561</v>
      </c>
      <c r="F247" s="99">
        <v>28</v>
      </c>
      <c r="G247" s="100">
        <v>18</v>
      </c>
      <c r="H247" s="100">
        <v>25</v>
      </c>
      <c r="I247" s="100">
        <v>31</v>
      </c>
      <c r="J247" s="101">
        <v>32</v>
      </c>
      <c r="K247" s="99">
        <v>15</v>
      </c>
      <c r="L247" s="100">
        <v>3</v>
      </c>
      <c r="M247" s="100">
        <v>9</v>
      </c>
      <c r="N247" s="100">
        <v>26</v>
      </c>
      <c r="O247" s="101">
        <v>31</v>
      </c>
      <c r="P247" s="99">
        <v>10</v>
      </c>
      <c r="Q247" s="100">
        <v>0</v>
      </c>
      <c r="R247" s="100">
        <v>2</v>
      </c>
      <c r="S247" s="100">
        <v>15</v>
      </c>
      <c r="T247" s="101">
        <v>20</v>
      </c>
    </row>
    <row r="248" spans="1:20">
      <c r="A248" s="100">
        <v>2024</v>
      </c>
      <c r="B248" s="252" t="s">
        <v>267</v>
      </c>
      <c r="C248" s="252" t="s">
        <v>887</v>
      </c>
      <c r="D248" s="252" t="s">
        <v>1088</v>
      </c>
      <c r="E248" s="252" t="s">
        <v>562</v>
      </c>
      <c r="F248" s="99">
        <v>27</v>
      </c>
      <c r="G248" s="100">
        <v>15</v>
      </c>
      <c r="H248" s="100">
        <v>23</v>
      </c>
      <c r="I248" s="100">
        <v>30</v>
      </c>
      <c r="J248" s="101">
        <v>32</v>
      </c>
      <c r="K248" s="99">
        <v>12</v>
      </c>
      <c r="L248" s="100">
        <v>1</v>
      </c>
      <c r="M248" s="100">
        <v>6</v>
      </c>
      <c r="N248" s="100">
        <v>22</v>
      </c>
      <c r="O248" s="101">
        <v>30</v>
      </c>
      <c r="P248" s="99">
        <v>12</v>
      </c>
      <c r="Q248" s="100">
        <v>0</v>
      </c>
      <c r="R248" s="100">
        <v>2</v>
      </c>
      <c r="S248" s="100">
        <v>17</v>
      </c>
      <c r="T248" s="101">
        <v>21</v>
      </c>
    </row>
    <row r="249" spans="1:20">
      <c r="A249" s="100">
        <v>2024</v>
      </c>
      <c r="B249" s="252" t="s">
        <v>267</v>
      </c>
      <c r="C249" s="252" t="s">
        <v>887</v>
      </c>
      <c r="D249" s="252" t="s">
        <v>1088</v>
      </c>
      <c r="E249" s="252" t="s">
        <v>563</v>
      </c>
      <c r="F249" s="99">
        <v>26</v>
      </c>
      <c r="G249" s="100">
        <v>13</v>
      </c>
      <c r="H249" s="100">
        <v>22</v>
      </c>
      <c r="I249" s="100">
        <v>30</v>
      </c>
      <c r="J249" s="101">
        <v>32</v>
      </c>
      <c r="K249" s="99">
        <v>11</v>
      </c>
      <c r="L249" s="100">
        <v>0</v>
      </c>
      <c r="M249" s="100">
        <v>5</v>
      </c>
      <c r="N249" s="100">
        <v>24</v>
      </c>
      <c r="O249" s="101">
        <v>30</v>
      </c>
      <c r="P249" s="99">
        <v>11</v>
      </c>
      <c r="Q249" s="100">
        <v>0</v>
      </c>
      <c r="R249" s="100">
        <v>2</v>
      </c>
      <c r="S249" s="100">
        <v>17</v>
      </c>
      <c r="T249" s="101">
        <v>21</v>
      </c>
    </row>
    <row r="250" spans="1:20">
      <c r="A250" s="100">
        <v>2024</v>
      </c>
      <c r="B250" s="252" t="s">
        <v>267</v>
      </c>
      <c r="C250" s="252" t="s">
        <v>887</v>
      </c>
      <c r="D250" s="252" t="s">
        <v>1088</v>
      </c>
      <c r="E250" s="252" t="s">
        <v>564</v>
      </c>
      <c r="F250" s="99">
        <v>24</v>
      </c>
      <c r="G250" s="100">
        <v>6</v>
      </c>
      <c r="H250" s="100">
        <v>17</v>
      </c>
      <c r="I250" s="100">
        <v>27</v>
      </c>
      <c r="J250" s="101">
        <v>31</v>
      </c>
      <c r="K250" s="99">
        <v>7</v>
      </c>
      <c r="L250" s="100">
        <v>0</v>
      </c>
      <c r="M250" s="100">
        <v>3</v>
      </c>
      <c r="N250" s="100">
        <v>15</v>
      </c>
      <c r="O250" s="101">
        <v>30</v>
      </c>
      <c r="P250" s="99">
        <v>12</v>
      </c>
      <c r="Q250" s="100">
        <v>0</v>
      </c>
      <c r="R250" s="100">
        <v>3</v>
      </c>
      <c r="S250" s="100">
        <v>17</v>
      </c>
      <c r="T250" s="101">
        <v>20</v>
      </c>
    </row>
    <row r="251" spans="1:20">
      <c r="A251" s="100">
        <v>2024</v>
      </c>
      <c r="B251" s="252" t="s">
        <v>267</v>
      </c>
      <c r="C251" s="252" t="s">
        <v>887</v>
      </c>
      <c r="D251" s="252" t="s">
        <v>1088</v>
      </c>
      <c r="E251" s="252" t="s">
        <v>889</v>
      </c>
      <c r="F251" s="99">
        <v>22</v>
      </c>
      <c r="G251" s="100">
        <v>6</v>
      </c>
      <c r="H251" s="100">
        <v>16</v>
      </c>
      <c r="I251" s="100">
        <v>26</v>
      </c>
      <c r="J251" s="101">
        <v>30</v>
      </c>
      <c r="K251" s="99">
        <v>6</v>
      </c>
      <c r="L251" s="100">
        <v>0</v>
      </c>
      <c r="M251" s="100">
        <v>1</v>
      </c>
      <c r="N251" s="100">
        <v>13</v>
      </c>
      <c r="O251" s="101">
        <v>29</v>
      </c>
      <c r="P251" s="99">
        <v>12</v>
      </c>
      <c r="Q251" s="100">
        <v>0</v>
      </c>
      <c r="R251" s="100">
        <v>4</v>
      </c>
      <c r="S251" s="100">
        <v>18</v>
      </c>
      <c r="T251" s="101">
        <v>21</v>
      </c>
    </row>
    <row r="252" spans="1:20">
      <c r="A252" s="100">
        <v>2024</v>
      </c>
      <c r="B252" s="252" t="s">
        <v>267</v>
      </c>
      <c r="C252" s="252" t="s">
        <v>887</v>
      </c>
      <c r="D252" s="252" t="s">
        <v>1089</v>
      </c>
      <c r="E252" s="252" t="s">
        <v>888</v>
      </c>
      <c r="F252" s="99">
        <v>32</v>
      </c>
      <c r="G252" s="100">
        <v>28</v>
      </c>
      <c r="H252" s="100">
        <v>30</v>
      </c>
      <c r="I252" s="100">
        <v>32</v>
      </c>
      <c r="J252" s="101">
        <v>32</v>
      </c>
      <c r="K252" s="99">
        <v>31</v>
      </c>
      <c r="L252" s="100">
        <v>24</v>
      </c>
      <c r="M252" s="100">
        <v>27</v>
      </c>
      <c r="N252" s="100">
        <v>32</v>
      </c>
      <c r="O252" s="101">
        <v>32</v>
      </c>
      <c r="P252" s="99">
        <v>1</v>
      </c>
      <c r="Q252" s="100">
        <v>0</v>
      </c>
      <c r="R252" s="100">
        <v>0</v>
      </c>
      <c r="S252" s="100">
        <v>2</v>
      </c>
      <c r="T252" s="101">
        <v>5</v>
      </c>
    </row>
    <row r="253" spans="1:20">
      <c r="A253" s="100">
        <v>2024</v>
      </c>
      <c r="B253" s="252" t="s">
        <v>267</v>
      </c>
      <c r="C253" s="252" t="s">
        <v>887</v>
      </c>
      <c r="D253" s="252" t="s">
        <v>1089</v>
      </c>
      <c r="E253" s="252" t="s">
        <v>554</v>
      </c>
      <c r="F253" s="99">
        <v>32</v>
      </c>
      <c r="G253" s="100">
        <v>28</v>
      </c>
      <c r="H253" s="100">
        <v>30</v>
      </c>
      <c r="I253" s="100">
        <v>32</v>
      </c>
      <c r="J253" s="101">
        <v>32</v>
      </c>
      <c r="K253" s="99">
        <v>31</v>
      </c>
      <c r="L253" s="100">
        <v>22</v>
      </c>
      <c r="M253" s="100">
        <v>27</v>
      </c>
      <c r="N253" s="100">
        <v>32</v>
      </c>
      <c r="O253" s="101">
        <v>32</v>
      </c>
      <c r="P253" s="99">
        <v>1</v>
      </c>
      <c r="Q253" s="100">
        <v>0</v>
      </c>
      <c r="R253" s="100">
        <v>0</v>
      </c>
      <c r="S253" s="100">
        <v>3</v>
      </c>
      <c r="T253" s="101">
        <v>8</v>
      </c>
    </row>
    <row r="254" spans="1:20">
      <c r="A254" s="100">
        <v>2024</v>
      </c>
      <c r="B254" s="252" t="s">
        <v>267</v>
      </c>
      <c r="C254" s="252" t="s">
        <v>887</v>
      </c>
      <c r="D254" s="252" t="s">
        <v>1089</v>
      </c>
      <c r="E254" s="252" t="s">
        <v>555</v>
      </c>
      <c r="F254" s="99">
        <v>32</v>
      </c>
      <c r="G254" s="100">
        <v>28</v>
      </c>
      <c r="H254" s="100">
        <v>30</v>
      </c>
      <c r="I254" s="100">
        <v>32</v>
      </c>
      <c r="J254" s="101">
        <v>32</v>
      </c>
      <c r="K254" s="99">
        <v>31</v>
      </c>
      <c r="L254" s="100">
        <v>20</v>
      </c>
      <c r="M254" s="100">
        <v>26</v>
      </c>
      <c r="N254" s="100">
        <v>32</v>
      </c>
      <c r="O254" s="101">
        <v>32</v>
      </c>
      <c r="P254" s="99">
        <v>1</v>
      </c>
      <c r="Q254" s="100">
        <v>0</v>
      </c>
      <c r="R254" s="100">
        <v>0</v>
      </c>
      <c r="S254" s="100">
        <v>4</v>
      </c>
      <c r="T254" s="101">
        <v>9</v>
      </c>
    </row>
    <row r="255" spans="1:20">
      <c r="A255" s="100">
        <v>2024</v>
      </c>
      <c r="B255" s="252" t="s">
        <v>267</v>
      </c>
      <c r="C255" s="252" t="s">
        <v>887</v>
      </c>
      <c r="D255" s="252" t="s">
        <v>1089</v>
      </c>
      <c r="E255" s="252" t="s">
        <v>556</v>
      </c>
      <c r="F255" s="99">
        <v>32</v>
      </c>
      <c r="G255" s="100">
        <v>28</v>
      </c>
      <c r="H255" s="100">
        <v>30</v>
      </c>
      <c r="I255" s="100">
        <v>32</v>
      </c>
      <c r="J255" s="101">
        <v>32</v>
      </c>
      <c r="K255" s="99">
        <v>30</v>
      </c>
      <c r="L255" s="100">
        <v>18</v>
      </c>
      <c r="M255" s="100">
        <v>24</v>
      </c>
      <c r="N255" s="100">
        <v>31</v>
      </c>
      <c r="O255" s="101">
        <v>32</v>
      </c>
      <c r="P255" s="99">
        <v>1</v>
      </c>
      <c r="Q255" s="100">
        <v>0</v>
      </c>
      <c r="R255" s="100">
        <v>0</v>
      </c>
      <c r="S255" s="100">
        <v>5</v>
      </c>
      <c r="T255" s="101">
        <v>10</v>
      </c>
    </row>
    <row r="256" spans="1:20">
      <c r="A256" s="100">
        <v>2024</v>
      </c>
      <c r="B256" s="252" t="s">
        <v>267</v>
      </c>
      <c r="C256" s="252" t="s">
        <v>887</v>
      </c>
      <c r="D256" s="252" t="s">
        <v>1089</v>
      </c>
      <c r="E256" s="252" t="s">
        <v>557</v>
      </c>
      <c r="F256" s="99">
        <v>31</v>
      </c>
      <c r="G256" s="100">
        <v>27</v>
      </c>
      <c r="H256" s="100">
        <v>29</v>
      </c>
      <c r="I256" s="100">
        <v>32</v>
      </c>
      <c r="J256" s="101">
        <v>32</v>
      </c>
      <c r="K256" s="99">
        <v>28</v>
      </c>
      <c r="L256" s="100">
        <v>16</v>
      </c>
      <c r="M256" s="100">
        <v>21</v>
      </c>
      <c r="N256" s="100">
        <v>31</v>
      </c>
      <c r="O256" s="101">
        <v>32</v>
      </c>
      <c r="P256" s="99">
        <v>2</v>
      </c>
      <c r="Q256" s="100">
        <v>0</v>
      </c>
      <c r="R256" s="100">
        <v>0</v>
      </c>
      <c r="S256" s="100">
        <v>8</v>
      </c>
      <c r="T256" s="101">
        <v>12</v>
      </c>
    </row>
    <row r="257" spans="1:20">
      <c r="A257" s="100">
        <v>2024</v>
      </c>
      <c r="B257" s="252" t="s">
        <v>267</v>
      </c>
      <c r="C257" s="252" t="s">
        <v>887</v>
      </c>
      <c r="D257" s="252" t="s">
        <v>1089</v>
      </c>
      <c r="E257" s="252" t="s">
        <v>558</v>
      </c>
      <c r="F257" s="99">
        <v>31</v>
      </c>
      <c r="G257" s="100">
        <v>26</v>
      </c>
      <c r="H257" s="100">
        <v>28</v>
      </c>
      <c r="I257" s="100">
        <v>32</v>
      </c>
      <c r="J257" s="101">
        <v>32</v>
      </c>
      <c r="K257" s="99">
        <v>26</v>
      </c>
      <c r="L257" s="100">
        <v>13</v>
      </c>
      <c r="M257" s="100">
        <v>19</v>
      </c>
      <c r="N257" s="100">
        <v>31</v>
      </c>
      <c r="O257" s="101">
        <v>32</v>
      </c>
      <c r="P257" s="99">
        <v>3</v>
      </c>
      <c r="Q257" s="100">
        <v>0</v>
      </c>
      <c r="R257" s="100">
        <v>0</v>
      </c>
      <c r="S257" s="100">
        <v>9</v>
      </c>
      <c r="T257" s="101">
        <v>13</v>
      </c>
    </row>
    <row r="258" spans="1:20">
      <c r="A258" s="100">
        <v>2024</v>
      </c>
      <c r="B258" s="252" t="s">
        <v>267</v>
      </c>
      <c r="C258" s="252" t="s">
        <v>887</v>
      </c>
      <c r="D258" s="252" t="s">
        <v>1089</v>
      </c>
      <c r="E258" s="252" t="s">
        <v>559</v>
      </c>
      <c r="F258" s="99">
        <v>30</v>
      </c>
      <c r="G258" s="100">
        <v>25</v>
      </c>
      <c r="H258" s="100">
        <v>28</v>
      </c>
      <c r="I258" s="100">
        <v>32</v>
      </c>
      <c r="J258" s="101">
        <v>32</v>
      </c>
      <c r="K258" s="99">
        <v>24</v>
      </c>
      <c r="L258" s="100">
        <v>12</v>
      </c>
      <c r="M258" s="100">
        <v>17</v>
      </c>
      <c r="N258" s="100">
        <v>31</v>
      </c>
      <c r="O258" s="101">
        <v>32</v>
      </c>
      <c r="P258" s="99">
        <v>4</v>
      </c>
      <c r="Q258" s="100">
        <v>0</v>
      </c>
      <c r="R258" s="100">
        <v>1</v>
      </c>
      <c r="S258" s="100">
        <v>10</v>
      </c>
      <c r="T258" s="101">
        <v>15</v>
      </c>
    </row>
    <row r="259" spans="1:20">
      <c r="A259" s="100">
        <v>2024</v>
      </c>
      <c r="B259" s="252" t="s">
        <v>267</v>
      </c>
      <c r="C259" s="252" t="s">
        <v>887</v>
      </c>
      <c r="D259" s="252" t="s">
        <v>1089</v>
      </c>
      <c r="E259" s="252" t="s">
        <v>560</v>
      </c>
      <c r="F259" s="99">
        <v>29</v>
      </c>
      <c r="G259" s="100">
        <v>22</v>
      </c>
      <c r="H259" s="100">
        <v>27</v>
      </c>
      <c r="I259" s="100">
        <v>31</v>
      </c>
      <c r="J259" s="101">
        <v>32</v>
      </c>
      <c r="K259" s="99">
        <v>20</v>
      </c>
      <c r="L259" s="100">
        <v>8</v>
      </c>
      <c r="M259" s="100">
        <v>14</v>
      </c>
      <c r="N259" s="100">
        <v>29</v>
      </c>
      <c r="O259" s="101">
        <v>31</v>
      </c>
      <c r="P259" s="99">
        <v>6</v>
      </c>
      <c r="Q259" s="100">
        <v>0</v>
      </c>
      <c r="R259" s="100">
        <v>1</v>
      </c>
      <c r="S259" s="100">
        <v>12</v>
      </c>
      <c r="T259" s="101">
        <v>16</v>
      </c>
    </row>
    <row r="260" spans="1:20">
      <c r="A260" s="100">
        <v>2024</v>
      </c>
      <c r="B260" s="252" t="s">
        <v>267</v>
      </c>
      <c r="C260" s="252" t="s">
        <v>887</v>
      </c>
      <c r="D260" s="252" t="s">
        <v>1089</v>
      </c>
      <c r="E260" s="252" t="s">
        <v>561</v>
      </c>
      <c r="F260" s="99">
        <v>28</v>
      </c>
      <c r="G260" s="100">
        <v>21</v>
      </c>
      <c r="H260" s="100">
        <v>26</v>
      </c>
      <c r="I260" s="100">
        <v>31</v>
      </c>
      <c r="J260" s="101">
        <v>32</v>
      </c>
      <c r="K260" s="99">
        <v>17</v>
      </c>
      <c r="L260" s="100">
        <v>6</v>
      </c>
      <c r="M260" s="100">
        <v>11</v>
      </c>
      <c r="N260" s="100">
        <v>28</v>
      </c>
      <c r="O260" s="101">
        <v>31</v>
      </c>
      <c r="P260" s="99">
        <v>9</v>
      </c>
      <c r="Q260" s="100">
        <v>0</v>
      </c>
      <c r="R260" s="100">
        <v>1</v>
      </c>
      <c r="S260" s="100">
        <v>14</v>
      </c>
      <c r="T260" s="101">
        <v>18</v>
      </c>
    </row>
    <row r="261" spans="1:20">
      <c r="A261" s="100">
        <v>2024</v>
      </c>
      <c r="B261" s="252" t="s">
        <v>267</v>
      </c>
      <c r="C261" s="252" t="s">
        <v>887</v>
      </c>
      <c r="D261" s="252" t="s">
        <v>1089</v>
      </c>
      <c r="E261" s="252" t="s">
        <v>562</v>
      </c>
      <c r="F261" s="99">
        <v>28</v>
      </c>
      <c r="G261" s="100">
        <v>18</v>
      </c>
      <c r="H261" s="100">
        <v>24</v>
      </c>
      <c r="I261" s="100">
        <v>31</v>
      </c>
      <c r="J261" s="101">
        <v>32</v>
      </c>
      <c r="K261" s="99">
        <v>14</v>
      </c>
      <c r="L261" s="100">
        <v>2</v>
      </c>
      <c r="M261" s="100">
        <v>8</v>
      </c>
      <c r="N261" s="100">
        <v>26</v>
      </c>
      <c r="O261" s="101">
        <v>31</v>
      </c>
      <c r="P261" s="99">
        <v>10</v>
      </c>
      <c r="Q261" s="100">
        <v>1</v>
      </c>
      <c r="R261" s="100">
        <v>2</v>
      </c>
      <c r="S261" s="100">
        <v>16</v>
      </c>
      <c r="T261" s="101">
        <v>20</v>
      </c>
    </row>
    <row r="262" spans="1:20">
      <c r="A262" s="100">
        <v>2024</v>
      </c>
      <c r="B262" s="252" t="s">
        <v>267</v>
      </c>
      <c r="C262" s="252" t="s">
        <v>887</v>
      </c>
      <c r="D262" s="252" t="s">
        <v>1089</v>
      </c>
      <c r="E262" s="252" t="s">
        <v>563</v>
      </c>
      <c r="F262" s="99">
        <v>27</v>
      </c>
      <c r="G262" s="100">
        <v>16</v>
      </c>
      <c r="H262" s="100">
        <v>24</v>
      </c>
      <c r="I262" s="100">
        <v>31</v>
      </c>
      <c r="J262" s="101">
        <v>32</v>
      </c>
      <c r="K262" s="99">
        <v>12</v>
      </c>
      <c r="L262" s="100">
        <v>1</v>
      </c>
      <c r="M262" s="100">
        <v>6</v>
      </c>
      <c r="N262" s="100">
        <v>25</v>
      </c>
      <c r="O262" s="101">
        <v>31</v>
      </c>
      <c r="P262" s="99">
        <v>11</v>
      </c>
      <c r="Q262" s="100">
        <v>1</v>
      </c>
      <c r="R262" s="100">
        <v>2</v>
      </c>
      <c r="S262" s="100">
        <v>17</v>
      </c>
      <c r="T262" s="101">
        <v>21</v>
      </c>
    </row>
    <row r="263" spans="1:20">
      <c r="A263" s="100">
        <v>2024</v>
      </c>
      <c r="B263" s="252" t="s">
        <v>267</v>
      </c>
      <c r="C263" s="252" t="s">
        <v>887</v>
      </c>
      <c r="D263" s="252" t="s">
        <v>1089</v>
      </c>
      <c r="E263" s="252" t="s">
        <v>564</v>
      </c>
      <c r="F263" s="99">
        <v>26</v>
      </c>
      <c r="G263" s="100">
        <v>12</v>
      </c>
      <c r="H263" s="100">
        <v>21</v>
      </c>
      <c r="I263" s="100">
        <v>30</v>
      </c>
      <c r="J263" s="101">
        <v>32</v>
      </c>
      <c r="K263" s="99">
        <v>10</v>
      </c>
      <c r="L263" s="100">
        <v>0</v>
      </c>
      <c r="M263" s="100">
        <v>4</v>
      </c>
      <c r="N263" s="100">
        <v>24</v>
      </c>
      <c r="O263" s="101">
        <v>31</v>
      </c>
      <c r="P263" s="99">
        <v>12</v>
      </c>
      <c r="Q263" s="100">
        <v>0</v>
      </c>
      <c r="R263" s="100">
        <v>2</v>
      </c>
      <c r="S263" s="100">
        <v>18</v>
      </c>
      <c r="T263" s="101">
        <v>22</v>
      </c>
    </row>
    <row r="264" spans="1:20">
      <c r="A264" s="100">
        <v>2024</v>
      </c>
      <c r="B264" s="252" t="s">
        <v>267</v>
      </c>
      <c r="C264" s="252" t="s">
        <v>887</v>
      </c>
      <c r="D264" s="252" t="s">
        <v>1089</v>
      </c>
      <c r="E264" s="252" t="s">
        <v>889</v>
      </c>
      <c r="F264" s="99">
        <v>24</v>
      </c>
      <c r="G264" s="100">
        <v>7</v>
      </c>
      <c r="H264" s="100">
        <v>19</v>
      </c>
      <c r="I264" s="100">
        <v>29</v>
      </c>
      <c r="J264" s="101">
        <v>32</v>
      </c>
      <c r="K264" s="99">
        <v>8</v>
      </c>
      <c r="L264" s="100">
        <v>0</v>
      </c>
      <c r="M264" s="100">
        <v>3</v>
      </c>
      <c r="N264" s="100">
        <v>18</v>
      </c>
      <c r="O264" s="101">
        <v>30</v>
      </c>
      <c r="P264" s="99">
        <v>12</v>
      </c>
      <c r="Q264" s="100">
        <v>1</v>
      </c>
      <c r="R264" s="100">
        <v>3</v>
      </c>
      <c r="S264" s="100">
        <v>18</v>
      </c>
      <c r="T264" s="101">
        <v>21</v>
      </c>
    </row>
    <row r="265" spans="1:20">
      <c r="A265" s="100">
        <v>2024</v>
      </c>
      <c r="B265" s="252" t="s">
        <v>267</v>
      </c>
      <c r="C265" s="252" t="s">
        <v>891</v>
      </c>
      <c r="D265" s="252" t="s">
        <v>464</v>
      </c>
      <c r="E265" s="252" t="s">
        <v>888</v>
      </c>
      <c r="F265" s="99">
        <v>30</v>
      </c>
      <c r="G265" s="100">
        <v>27</v>
      </c>
      <c r="H265" s="100">
        <v>28</v>
      </c>
      <c r="I265" s="100">
        <v>32</v>
      </c>
      <c r="J265" s="101">
        <v>32</v>
      </c>
      <c r="K265" s="99">
        <v>26</v>
      </c>
      <c r="L265" s="100">
        <v>14</v>
      </c>
      <c r="M265" s="100">
        <v>21</v>
      </c>
      <c r="N265" s="100">
        <v>29</v>
      </c>
      <c r="O265" s="101">
        <v>31</v>
      </c>
      <c r="P265" s="99">
        <v>4</v>
      </c>
      <c r="Q265" s="100">
        <v>0</v>
      </c>
      <c r="R265" s="100">
        <v>1</v>
      </c>
      <c r="S265" s="100">
        <v>9</v>
      </c>
      <c r="T265" s="101">
        <v>14</v>
      </c>
    </row>
    <row r="266" spans="1:20">
      <c r="A266" s="100">
        <v>2024</v>
      </c>
      <c r="B266" s="252" t="s">
        <v>267</v>
      </c>
      <c r="C266" s="252" t="s">
        <v>891</v>
      </c>
      <c r="D266" s="252" t="s">
        <v>464</v>
      </c>
      <c r="E266" s="252" t="s">
        <v>554</v>
      </c>
      <c r="F266" s="99">
        <v>30</v>
      </c>
      <c r="G266" s="100">
        <v>27</v>
      </c>
      <c r="H266" s="100">
        <v>28</v>
      </c>
      <c r="I266" s="100">
        <v>32</v>
      </c>
      <c r="J266" s="101">
        <v>32</v>
      </c>
      <c r="K266" s="99">
        <v>25</v>
      </c>
      <c r="L266" s="100">
        <v>14</v>
      </c>
      <c r="M266" s="100">
        <v>20</v>
      </c>
      <c r="N266" s="100">
        <v>29</v>
      </c>
      <c r="O266" s="101">
        <v>31</v>
      </c>
      <c r="P266" s="99">
        <v>5</v>
      </c>
      <c r="Q266" s="100">
        <v>0</v>
      </c>
      <c r="R266" s="100">
        <v>1</v>
      </c>
      <c r="S266" s="100">
        <v>9</v>
      </c>
      <c r="T266" s="101">
        <v>14</v>
      </c>
    </row>
    <row r="267" spans="1:20">
      <c r="A267" s="100">
        <v>2024</v>
      </c>
      <c r="B267" s="252" t="s">
        <v>267</v>
      </c>
      <c r="C267" s="252" t="s">
        <v>891</v>
      </c>
      <c r="D267" s="252" t="s">
        <v>464</v>
      </c>
      <c r="E267" s="252" t="s">
        <v>555</v>
      </c>
      <c r="F267" s="99">
        <v>30</v>
      </c>
      <c r="G267" s="100">
        <v>26</v>
      </c>
      <c r="H267" s="100">
        <v>28</v>
      </c>
      <c r="I267" s="100">
        <v>32</v>
      </c>
      <c r="J267" s="101">
        <v>32</v>
      </c>
      <c r="K267" s="99">
        <v>23</v>
      </c>
      <c r="L267" s="100">
        <v>12</v>
      </c>
      <c r="M267" s="100">
        <v>18</v>
      </c>
      <c r="N267" s="100">
        <v>28</v>
      </c>
      <c r="O267" s="101">
        <v>31</v>
      </c>
      <c r="P267" s="99">
        <v>6</v>
      </c>
      <c r="Q267" s="100">
        <v>0</v>
      </c>
      <c r="R267" s="100">
        <v>2</v>
      </c>
      <c r="S267" s="100">
        <v>10</v>
      </c>
      <c r="T267" s="101">
        <v>15</v>
      </c>
    </row>
    <row r="268" spans="1:20">
      <c r="A268" s="100">
        <v>2024</v>
      </c>
      <c r="B268" s="252" t="s">
        <v>267</v>
      </c>
      <c r="C268" s="252" t="s">
        <v>891</v>
      </c>
      <c r="D268" s="252" t="s">
        <v>464</v>
      </c>
      <c r="E268" s="252" t="s">
        <v>556</v>
      </c>
      <c r="F268" s="99">
        <v>29</v>
      </c>
      <c r="G268" s="100">
        <v>24</v>
      </c>
      <c r="H268" s="100">
        <v>27</v>
      </c>
      <c r="I268" s="100">
        <v>31</v>
      </c>
      <c r="J268" s="101">
        <v>32</v>
      </c>
      <c r="K268" s="99">
        <v>22</v>
      </c>
      <c r="L268" s="100">
        <v>10</v>
      </c>
      <c r="M268" s="100">
        <v>16</v>
      </c>
      <c r="N268" s="100">
        <v>27</v>
      </c>
      <c r="O268" s="101">
        <v>31</v>
      </c>
      <c r="P268" s="99">
        <v>7</v>
      </c>
      <c r="Q268" s="100">
        <v>0</v>
      </c>
      <c r="R268" s="100">
        <v>3</v>
      </c>
      <c r="S268" s="100">
        <v>11</v>
      </c>
      <c r="T268" s="101">
        <v>16</v>
      </c>
    </row>
    <row r="269" spans="1:20">
      <c r="A269" s="100">
        <v>2024</v>
      </c>
      <c r="B269" s="252" t="s">
        <v>267</v>
      </c>
      <c r="C269" s="252" t="s">
        <v>891</v>
      </c>
      <c r="D269" s="252" t="s">
        <v>464</v>
      </c>
      <c r="E269" s="252" t="s">
        <v>557</v>
      </c>
      <c r="F269" s="99">
        <v>29</v>
      </c>
      <c r="G269" s="100">
        <v>23</v>
      </c>
      <c r="H269" s="100">
        <v>27</v>
      </c>
      <c r="I269" s="100">
        <v>31</v>
      </c>
      <c r="J269" s="101">
        <v>32</v>
      </c>
      <c r="K269" s="99">
        <v>20</v>
      </c>
      <c r="L269" s="100">
        <v>9</v>
      </c>
      <c r="M269" s="100">
        <v>15</v>
      </c>
      <c r="N269" s="100">
        <v>25</v>
      </c>
      <c r="O269" s="101">
        <v>30</v>
      </c>
      <c r="P269" s="99">
        <v>8</v>
      </c>
      <c r="Q269" s="100">
        <v>0</v>
      </c>
      <c r="R269" s="100">
        <v>4</v>
      </c>
      <c r="S269" s="100">
        <v>12</v>
      </c>
      <c r="T269" s="101">
        <v>16</v>
      </c>
    </row>
    <row r="270" spans="1:20">
      <c r="A270" s="100">
        <v>2024</v>
      </c>
      <c r="B270" s="252" t="s">
        <v>267</v>
      </c>
      <c r="C270" s="252" t="s">
        <v>891</v>
      </c>
      <c r="D270" s="252" t="s">
        <v>464</v>
      </c>
      <c r="E270" s="252" t="s">
        <v>558</v>
      </c>
      <c r="F270" s="99">
        <v>28</v>
      </c>
      <c r="G270" s="100">
        <v>22</v>
      </c>
      <c r="H270" s="100">
        <v>26</v>
      </c>
      <c r="I270" s="100">
        <v>30</v>
      </c>
      <c r="J270" s="101">
        <v>32</v>
      </c>
      <c r="K270" s="99">
        <v>18</v>
      </c>
      <c r="L270" s="100">
        <v>7</v>
      </c>
      <c r="M270" s="100">
        <v>13</v>
      </c>
      <c r="N270" s="100">
        <v>23</v>
      </c>
      <c r="O270" s="101">
        <v>28</v>
      </c>
      <c r="P270" s="99">
        <v>9</v>
      </c>
      <c r="Q270" s="100">
        <v>1</v>
      </c>
      <c r="R270" s="100">
        <v>5</v>
      </c>
      <c r="S270" s="100">
        <v>13</v>
      </c>
      <c r="T270" s="101">
        <v>17</v>
      </c>
    </row>
    <row r="271" spans="1:20">
      <c r="A271" s="100">
        <v>2024</v>
      </c>
      <c r="B271" s="252" t="s">
        <v>267</v>
      </c>
      <c r="C271" s="252" t="s">
        <v>891</v>
      </c>
      <c r="D271" s="252" t="s">
        <v>464</v>
      </c>
      <c r="E271" s="252" t="s">
        <v>559</v>
      </c>
      <c r="F271" s="99">
        <v>28</v>
      </c>
      <c r="G271" s="100">
        <v>21</v>
      </c>
      <c r="H271" s="100">
        <v>25</v>
      </c>
      <c r="I271" s="100">
        <v>30</v>
      </c>
      <c r="J271" s="101">
        <v>32</v>
      </c>
      <c r="K271" s="99">
        <v>16</v>
      </c>
      <c r="L271" s="100">
        <v>5</v>
      </c>
      <c r="M271" s="100">
        <v>11</v>
      </c>
      <c r="N271" s="100">
        <v>21</v>
      </c>
      <c r="O271" s="101">
        <v>26</v>
      </c>
      <c r="P271" s="99">
        <v>11</v>
      </c>
      <c r="Q271" s="100">
        <v>2</v>
      </c>
      <c r="R271" s="100">
        <v>7</v>
      </c>
      <c r="S271" s="100">
        <v>15</v>
      </c>
      <c r="T271" s="101">
        <v>18</v>
      </c>
    </row>
    <row r="272" spans="1:20">
      <c r="A272" s="100">
        <v>2024</v>
      </c>
      <c r="B272" s="252" t="s">
        <v>267</v>
      </c>
      <c r="C272" s="252" t="s">
        <v>891</v>
      </c>
      <c r="D272" s="252" t="s">
        <v>464</v>
      </c>
      <c r="E272" s="252" t="s">
        <v>560</v>
      </c>
      <c r="F272" s="99">
        <v>28</v>
      </c>
      <c r="G272" s="100">
        <v>21</v>
      </c>
      <c r="H272" s="100">
        <v>25</v>
      </c>
      <c r="I272" s="100">
        <v>29</v>
      </c>
      <c r="J272" s="101">
        <v>31</v>
      </c>
      <c r="K272" s="99">
        <v>13</v>
      </c>
      <c r="L272" s="100">
        <v>4</v>
      </c>
      <c r="M272" s="100">
        <v>9</v>
      </c>
      <c r="N272" s="100">
        <v>18</v>
      </c>
      <c r="O272" s="101">
        <v>22</v>
      </c>
      <c r="P272" s="99">
        <v>13</v>
      </c>
      <c r="Q272" s="100">
        <v>4</v>
      </c>
      <c r="R272" s="100">
        <v>9</v>
      </c>
      <c r="S272" s="100">
        <v>17</v>
      </c>
      <c r="T272" s="101">
        <v>21</v>
      </c>
    </row>
    <row r="273" spans="1:20">
      <c r="A273" s="100">
        <v>2024</v>
      </c>
      <c r="B273" s="252" t="s">
        <v>267</v>
      </c>
      <c r="C273" s="252" t="s">
        <v>891</v>
      </c>
      <c r="D273" s="252" t="s">
        <v>464</v>
      </c>
      <c r="E273" s="252" t="s">
        <v>561</v>
      </c>
      <c r="F273" s="99">
        <v>27</v>
      </c>
      <c r="G273" s="100">
        <v>19</v>
      </c>
      <c r="H273" s="100">
        <v>24</v>
      </c>
      <c r="I273" s="100">
        <v>28</v>
      </c>
      <c r="J273" s="101">
        <v>30</v>
      </c>
      <c r="K273" s="99">
        <v>11</v>
      </c>
      <c r="L273" s="100">
        <v>2</v>
      </c>
      <c r="M273" s="100">
        <v>6</v>
      </c>
      <c r="N273" s="100">
        <v>15</v>
      </c>
      <c r="O273" s="101">
        <v>19</v>
      </c>
      <c r="P273" s="99">
        <v>15</v>
      </c>
      <c r="Q273" s="100">
        <v>6</v>
      </c>
      <c r="R273" s="100">
        <v>11</v>
      </c>
      <c r="S273" s="100">
        <v>19</v>
      </c>
      <c r="T273" s="101">
        <v>22</v>
      </c>
    </row>
    <row r="274" spans="1:20">
      <c r="A274" s="100">
        <v>2024</v>
      </c>
      <c r="B274" s="252" t="s">
        <v>267</v>
      </c>
      <c r="C274" s="252" t="s">
        <v>891</v>
      </c>
      <c r="D274" s="252" t="s">
        <v>464</v>
      </c>
      <c r="E274" s="252" t="s">
        <v>562</v>
      </c>
      <c r="F274" s="99">
        <v>26</v>
      </c>
      <c r="G274" s="100">
        <v>17</v>
      </c>
      <c r="H274" s="100">
        <v>22</v>
      </c>
      <c r="I274" s="100">
        <v>28</v>
      </c>
      <c r="J274" s="101">
        <v>30</v>
      </c>
      <c r="K274" s="99">
        <v>8</v>
      </c>
      <c r="L274" s="100">
        <v>1</v>
      </c>
      <c r="M274" s="100">
        <v>4</v>
      </c>
      <c r="N274" s="100">
        <v>12</v>
      </c>
      <c r="O274" s="101">
        <v>17</v>
      </c>
      <c r="P274" s="99">
        <v>16</v>
      </c>
      <c r="Q274" s="100">
        <v>7</v>
      </c>
      <c r="R274" s="100">
        <v>12</v>
      </c>
      <c r="S274" s="100">
        <v>20</v>
      </c>
      <c r="T274" s="101">
        <v>23</v>
      </c>
    </row>
    <row r="275" spans="1:20">
      <c r="A275" s="100">
        <v>2024</v>
      </c>
      <c r="B275" s="252" t="s">
        <v>267</v>
      </c>
      <c r="C275" s="252" t="s">
        <v>891</v>
      </c>
      <c r="D275" s="252" t="s">
        <v>464</v>
      </c>
      <c r="E275" s="252" t="s">
        <v>563</v>
      </c>
      <c r="F275" s="99">
        <v>24</v>
      </c>
      <c r="G275" s="100">
        <v>14</v>
      </c>
      <c r="H275" s="100">
        <v>20</v>
      </c>
      <c r="I275" s="100">
        <v>27</v>
      </c>
      <c r="J275" s="101">
        <v>29</v>
      </c>
      <c r="K275" s="99">
        <v>6</v>
      </c>
      <c r="L275" s="100">
        <v>0</v>
      </c>
      <c r="M275" s="100">
        <v>2</v>
      </c>
      <c r="N275" s="100">
        <v>10</v>
      </c>
      <c r="O275" s="101">
        <v>14</v>
      </c>
      <c r="P275" s="99">
        <v>16</v>
      </c>
      <c r="Q275" s="100">
        <v>7</v>
      </c>
      <c r="R275" s="100">
        <v>12</v>
      </c>
      <c r="S275" s="100">
        <v>20</v>
      </c>
      <c r="T275" s="101">
        <v>23</v>
      </c>
    </row>
    <row r="276" spans="1:20">
      <c r="A276" s="100">
        <v>2024</v>
      </c>
      <c r="B276" s="252" t="s">
        <v>267</v>
      </c>
      <c r="C276" s="252" t="s">
        <v>891</v>
      </c>
      <c r="D276" s="252" t="s">
        <v>464</v>
      </c>
      <c r="E276" s="252" t="s">
        <v>564</v>
      </c>
      <c r="F276" s="99">
        <v>23</v>
      </c>
      <c r="G276" s="100">
        <v>11</v>
      </c>
      <c r="H276" s="100">
        <v>18</v>
      </c>
      <c r="I276" s="100">
        <v>26</v>
      </c>
      <c r="J276" s="101">
        <v>28</v>
      </c>
      <c r="K276" s="99">
        <v>5</v>
      </c>
      <c r="L276" s="100">
        <v>0</v>
      </c>
      <c r="M276" s="100">
        <v>1</v>
      </c>
      <c r="N276" s="100">
        <v>9</v>
      </c>
      <c r="O276" s="101">
        <v>13</v>
      </c>
      <c r="P276" s="99">
        <v>16</v>
      </c>
      <c r="Q276" s="100">
        <v>6</v>
      </c>
      <c r="R276" s="100">
        <v>11</v>
      </c>
      <c r="S276" s="100">
        <v>19</v>
      </c>
      <c r="T276" s="101">
        <v>22</v>
      </c>
    </row>
    <row r="277" spans="1:20">
      <c r="A277" s="100">
        <v>2024</v>
      </c>
      <c r="B277" s="252" t="s">
        <v>267</v>
      </c>
      <c r="C277" s="252" t="s">
        <v>891</v>
      </c>
      <c r="D277" s="252" t="s">
        <v>464</v>
      </c>
      <c r="E277" s="252" t="s">
        <v>889</v>
      </c>
      <c r="F277" s="99">
        <v>21</v>
      </c>
      <c r="G277" s="100">
        <v>8</v>
      </c>
      <c r="H277" s="100">
        <v>15</v>
      </c>
      <c r="I277" s="100">
        <v>24</v>
      </c>
      <c r="J277" s="101">
        <v>27</v>
      </c>
      <c r="K277" s="99">
        <v>4</v>
      </c>
      <c r="L277" s="100">
        <v>0</v>
      </c>
      <c r="M277" s="100">
        <v>1</v>
      </c>
      <c r="N277" s="100">
        <v>7</v>
      </c>
      <c r="O277" s="101">
        <v>12</v>
      </c>
      <c r="P277" s="99">
        <v>15</v>
      </c>
      <c r="Q277" s="100">
        <v>5</v>
      </c>
      <c r="R277" s="100">
        <v>10</v>
      </c>
      <c r="S277" s="100">
        <v>18</v>
      </c>
      <c r="T277" s="101">
        <v>21</v>
      </c>
    </row>
    <row r="278" spans="1:20">
      <c r="A278" s="100">
        <v>2024</v>
      </c>
      <c r="B278" s="252" t="s">
        <v>267</v>
      </c>
      <c r="C278" s="252" t="s">
        <v>891</v>
      </c>
      <c r="D278" s="252" t="s">
        <v>465</v>
      </c>
      <c r="E278" s="252" t="s">
        <v>888</v>
      </c>
      <c r="F278" s="99">
        <v>30</v>
      </c>
      <c r="G278" s="100">
        <v>28</v>
      </c>
      <c r="H278" s="100">
        <v>28</v>
      </c>
      <c r="I278" s="100">
        <v>32</v>
      </c>
      <c r="J278" s="101">
        <v>32</v>
      </c>
      <c r="K278" s="99">
        <v>27</v>
      </c>
      <c r="L278" s="100">
        <v>19</v>
      </c>
      <c r="M278" s="100">
        <v>24</v>
      </c>
      <c r="N278" s="100">
        <v>30</v>
      </c>
      <c r="O278" s="101">
        <v>32</v>
      </c>
      <c r="P278" s="99">
        <v>2</v>
      </c>
      <c r="Q278" s="100">
        <v>0</v>
      </c>
      <c r="R278" s="100">
        <v>0</v>
      </c>
      <c r="S278" s="100">
        <v>6</v>
      </c>
      <c r="T278" s="101">
        <v>10</v>
      </c>
    </row>
    <row r="279" spans="1:20">
      <c r="A279" s="100">
        <v>2024</v>
      </c>
      <c r="B279" s="252" t="s">
        <v>267</v>
      </c>
      <c r="C279" s="252" t="s">
        <v>891</v>
      </c>
      <c r="D279" s="252" t="s">
        <v>465</v>
      </c>
      <c r="E279" s="252" t="s">
        <v>554</v>
      </c>
      <c r="F279" s="99">
        <v>30</v>
      </c>
      <c r="G279" s="100">
        <v>28</v>
      </c>
      <c r="H279" s="100">
        <v>28</v>
      </c>
      <c r="I279" s="100">
        <v>32</v>
      </c>
      <c r="J279" s="101">
        <v>32</v>
      </c>
      <c r="K279" s="99">
        <v>26</v>
      </c>
      <c r="L279" s="100">
        <v>18</v>
      </c>
      <c r="M279" s="100">
        <v>22</v>
      </c>
      <c r="N279" s="100">
        <v>29</v>
      </c>
      <c r="O279" s="101">
        <v>31</v>
      </c>
      <c r="P279" s="99">
        <v>4</v>
      </c>
      <c r="Q279" s="100">
        <v>0</v>
      </c>
      <c r="R279" s="100">
        <v>1</v>
      </c>
      <c r="S279" s="100">
        <v>7</v>
      </c>
      <c r="T279" s="101">
        <v>11</v>
      </c>
    </row>
    <row r="280" spans="1:20">
      <c r="A280" s="100">
        <v>2024</v>
      </c>
      <c r="B280" s="252" t="s">
        <v>267</v>
      </c>
      <c r="C280" s="252" t="s">
        <v>891</v>
      </c>
      <c r="D280" s="252" t="s">
        <v>465</v>
      </c>
      <c r="E280" s="252" t="s">
        <v>555</v>
      </c>
      <c r="F280" s="99">
        <v>30</v>
      </c>
      <c r="G280" s="100">
        <v>27</v>
      </c>
      <c r="H280" s="100">
        <v>28</v>
      </c>
      <c r="I280" s="100">
        <v>32</v>
      </c>
      <c r="J280" s="101">
        <v>32</v>
      </c>
      <c r="K280" s="99">
        <v>25</v>
      </c>
      <c r="L280" s="100">
        <v>16</v>
      </c>
      <c r="M280" s="100">
        <v>21</v>
      </c>
      <c r="N280" s="100">
        <v>28</v>
      </c>
      <c r="O280" s="101">
        <v>31</v>
      </c>
      <c r="P280" s="99">
        <v>5</v>
      </c>
      <c r="Q280" s="100">
        <v>0</v>
      </c>
      <c r="R280" s="100">
        <v>2</v>
      </c>
      <c r="S280" s="100">
        <v>8</v>
      </c>
      <c r="T280" s="101">
        <v>12</v>
      </c>
    </row>
    <row r="281" spans="1:20">
      <c r="A281" s="100">
        <v>2024</v>
      </c>
      <c r="B281" s="252" t="s">
        <v>267</v>
      </c>
      <c r="C281" s="252" t="s">
        <v>891</v>
      </c>
      <c r="D281" s="252" t="s">
        <v>465</v>
      </c>
      <c r="E281" s="252" t="s">
        <v>556</v>
      </c>
      <c r="F281" s="99">
        <v>30</v>
      </c>
      <c r="G281" s="100">
        <v>27</v>
      </c>
      <c r="H281" s="100">
        <v>28</v>
      </c>
      <c r="I281" s="100">
        <v>32</v>
      </c>
      <c r="J281" s="101">
        <v>32</v>
      </c>
      <c r="K281" s="99">
        <v>23</v>
      </c>
      <c r="L281" s="100">
        <v>14</v>
      </c>
      <c r="M281" s="100">
        <v>19</v>
      </c>
      <c r="N281" s="100">
        <v>27</v>
      </c>
      <c r="O281" s="101">
        <v>30</v>
      </c>
      <c r="P281" s="99">
        <v>6</v>
      </c>
      <c r="Q281" s="100">
        <v>0</v>
      </c>
      <c r="R281" s="100">
        <v>3</v>
      </c>
      <c r="S281" s="100">
        <v>10</v>
      </c>
      <c r="T281" s="101">
        <v>14</v>
      </c>
    </row>
    <row r="282" spans="1:20">
      <c r="A282" s="100">
        <v>2024</v>
      </c>
      <c r="B282" s="252" t="s">
        <v>267</v>
      </c>
      <c r="C282" s="252" t="s">
        <v>891</v>
      </c>
      <c r="D282" s="252" t="s">
        <v>465</v>
      </c>
      <c r="E282" s="252" t="s">
        <v>557</v>
      </c>
      <c r="F282" s="99">
        <v>30</v>
      </c>
      <c r="G282" s="100">
        <v>26</v>
      </c>
      <c r="H282" s="100">
        <v>28</v>
      </c>
      <c r="I282" s="100">
        <v>31</v>
      </c>
      <c r="J282" s="101">
        <v>32</v>
      </c>
      <c r="K282" s="99">
        <v>21</v>
      </c>
      <c r="L282" s="100">
        <v>12</v>
      </c>
      <c r="M282" s="100">
        <v>17</v>
      </c>
      <c r="N282" s="100">
        <v>26</v>
      </c>
      <c r="O282" s="101">
        <v>30</v>
      </c>
      <c r="P282" s="99">
        <v>8</v>
      </c>
      <c r="Q282" s="100">
        <v>1</v>
      </c>
      <c r="R282" s="100">
        <v>4</v>
      </c>
      <c r="S282" s="100">
        <v>12</v>
      </c>
      <c r="T282" s="101">
        <v>15</v>
      </c>
    </row>
    <row r="283" spans="1:20">
      <c r="A283" s="100">
        <v>2024</v>
      </c>
      <c r="B283" s="252" t="s">
        <v>267</v>
      </c>
      <c r="C283" s="252" t="s">
        <v>891</v>
      </c>
      <c r="D283" s="252" t="s">
        <v>465</v>
      </c>
      <c r="E283" s="252" t="s">
        <v>558</v>
      </c>
      <c r="F283" s="99">
        <v>29</v>
      </c>
      <c r="G283" s="100">
        <v>25</v>
      </c>
      <c r="H283" s="100">
        <v>28</v>
      </c>
      <c r="I283" s="100">
        <v>31</v>
      </c>
      <c r="J283" s="101">
        <v>32</v>
      </c>
      <c r="K283" s="99">
        <v>19</v>
      </c>
      <c r="L283" s="100">
        <v>10</v>
      </c>
      <c r="M283" s="100">
        <v>15</v>
      </c>
      <c r="N283" s="100">
        <v>24</v>
      </c>
      <c r="O283" s="101">
        <v>28</v>
      </c>
      <c r="P283" s="99">
        <v>9</v>
      </c>
      <c r="Q283" s="100">
        <v>2</v>
      </c>
      <c r="R283" s="100">
        <v>6</v>
      </c>
      <c r="S283" s="100">
        <v>13</v>
      </c>
      <c r="T283" s="101">
        <v>17</v>
      </c>
    </row>
    <row r="284" spans="1:20">
      <c r="A284" s="100">
        <v>2024</v>
      </c>
      <c r="B284" s="252" t="s">
        <v>267</v>
      </c>
      <c r="C284" s="252" t="s">
        <v>891</v>
      </c>
      <c r="D284" s="252" t="s">
        <v>465</v>
      </c>
      <c r="E284" s="252" t="s">
        <v>559</v>
      </c>
      <c r="F284" s="99">
        <v>28</v>
      </c>
      <c r="G284" s="100">
        <v>24</v>
      </c>
      <c r="H284" s="100">
        <v>27</v>
      </c>
      <c r="I284" s="100">
        <v>30</v>
      </c>
      <c r="J284" s="101">
        <v>32</v>
      </c>
      <c r="K284" s="99">
        <v>17</v>
      </c>
      <c r="L284" s="100">
        <v>8</v>
      </c>
      <c r="M284" s="100">
        <v>13</v>
      </c>
      <c r="N284" s="100">
        <v>21</v>
      </c>
      <c r="O284" s="101">
        <v>26</v>
      </c>
      <c r="P284" s="99">
        <v>11</v>
      </c>
      <c r="Q284" s="100">
        <v>3</v>
      </c>
      <c r="R284" s="100">
        <v>7</v>
      </c>
      <c r="S284" s="100">
        <v>14</v>
      </c>
      <c r="T284" s="101">
        <v>18</v>
      </c>
    </row>
    <row r="285" spans="1:20">
      <c r="A285" s="100">
        <v>2024</v>
      </c>
      <c r="B285" s="252" t="s">
        <v>267</v>
      </c>
      <c r="C285" s="252" t="s">
        <v>891</v>
      </c>
      <c r="D285" s="252" t="s">
        <v>465</v>
      </c>
      <c r="E285" s="252" t="s">
        <v>560</v>
      </c>
      <c r="F285" s="99">
        <v>28</v>
      </c>
      <c r="G285" s="100">
        <v>23</v>
      </c>
      <c r="H285" s="100">
        <v>26</v>
      </c>
      <c r="I285" s="100">
        <v>30</v>
      </c>
      <c r="J285" s="101">
        <v>31</v>
      </c>
      <c r="K285" s="99">
        <v>15</v>
      </c>
      <c r="L285" s="100">
        <v>6</v>
      </c>
      <c r="M285" s="100">
        <v>10</v>
      </c>
      <c r="N285" s="100">
        <v>19</v>
      </c>
      <c r="O285" s="101">
        <v>23</v>
      </c>
      <c r="P285" s="99">
        <v>13</v>
      </c>
      <c r="Q285" s="100">
        <v>5</v>
      </c>
      <c r="R285" s="100">
        <v>9</v>
      </c>
      <c r="S285" s="100">
        <v>16</v>
      </c>
      <c r="T285" s="101">
        <v>20</v>
      </c>
    </row>
    <row r="286" spans="1:20">
      <c r="A286" s="100">
        <v>2024</v>
      </c>
      <c r="B286" s="252" t="s">
        <v>267</v>
      </c>
      <c r="C286" s="252" t="s">
        <v>891</v>
      </c>
      <c r="D286" s="252" t="s">
        <v>465</v>
      </c>
      <c r="E286" s="252" t="s">
        <v>561</v>
      </c>
      <c r="F286" s="99">
        <v>27</v>
      </c>
      <c r="G286" s="100">
        <v>22</v>
      </c>
      <c r="H286" s="100">
        <v>25</v>
      </c>
      <c r="I286" s="100">
        <v>29</v>
      </c>
      <c r="J286" s="101">
        <v>31</v>
      </c>
      <c r="K286" s="99">
        <v>12</v>
      </c>
      <c r="L286" s="100">
        <v>4</v>
      </c>
      <c r="M286" s="100">
        <v>8</v>
      </c>
      <c r="N286" s="100">
        <v>16</v>
      </c>
      <c r="O286" s="101">
        <v>20</v>
      </c>
      <c r="P286" s="99">
        <v>15</v>
      </c>
      <c r="Q286" s="100">
        <v>7</v>
      </c>
      <c r="R286" s="100">
        <v>11</v>
      </c>
      <c r="S286" s="100">
        <v>18</v>
      </c>
      <c r="T286" s="101">
        <v>22</v>
      </c>
    </row>
    <row r="287" spans="1:20">
      <c r="A287" s="100">
        <v>2024</v>
      </c>
      <c r="B287" s="252" t="s">
        <v>267</v>
      </c>
      <c r="C287" s="252" t="s">
        <v>891</v>
      </c>
      <c r="D287" s="252" t="s">
        <v>465</v>
      </c>
      <c r="E287" s="252" t="s">
        <v>562</v>
      </c>
      <c r="F287" s="99">
        <v>27</v>
      </c>
      <c r="G287" s="100">
        <v>19</v>
      </c>
      <c r="H287" s="100">
        <v>24</v>
      </c>
      <c r="I287" s="100">
        <v>28</v>
      </c>
      <c r="J287" s="101">
        <v>30</v>
      </c>
      <c r="K287" s="99">
        <v>9</v>
      </c>
      <c r="L287" s="100">
        <v>1</v>
      </c>
      <c r="M287" s="100">
        <v>5</v>
      </c>
      <c r="N287" s="100">
        <v>13</v>
      </c>
      <c r="O287" s="101">
        <v>18</v>
      </c>
      <c r="P287" s="99">
        <v>16</v>
      </c>
      <c r="Q287" s="100">
        <v>7</v>
      </c>
      <c r="R287" s="100">
        <v>12</v>
      </c>
      <c r="S287" s="100">
        <v>20</v>
      </c>
      <c r="T287" s="101">
        <v>23</v>
      </c>
    </row>
    <row r="288" spans="1:20">
      <c r="A288" s="100">
        <v>2024</v>
      </c>
      <c r="B288" s="252" t="s">
        <v>267</v>
      </c>
      <c r="C288" s="252" t="s">
        <v>891</v>
      </c>
      <c r="D288" s="252" t="s">
        <v>465</v>
      </c>
      <c r="E288" s="252" t="s">
        <v>563</v>
      </c>
      <c r="F288" s="99">
        <v>26</v>
      </c>
      <c r="G288" s="100">
        <v>17</v>
      </c>
      <c r="H288" s="100">
        <v>22</v>
      </c>
      <c r="I288" s="100">
        <v>28</v>
      </c>
      <c r="J288" s="101">
        <v>29</v>
      </c>
      <c r="K288" s="99">
        <v>7</v>
      </c>
      <c r="L288" s="100">
        <v>0</v>
      </c>
      <c r="M288" s="100">
        <v>4</v>
      </c>
      <c r="N288" s="100">
        <v>11</v>
      </c>
      <c r="O288" s="101">
        <v>15</v>
      </c>
      <c r="P288" s="99">
        <v>17</v>
      </c>
      <c r="Q288" s="100">
        <v>8</v>
      </c>
      <c r="R288" s="100">
        <v>13</v>
      </c>
      <c r="S288" s="100">
        <v>20</v>
      </c>
      <c r="T288" s="101">
        <v>23</v>
      </c>
    </row>
    <row r="289" spans="1:20">
      <c r="A289" s="100">
        <v>2024</v>
      </c>
      <c r="B289" s="252" t="s">
        <v>267</v>
      </c>
      <c r="C289" s="252" t="s">
        <v>891</v>
      </c>
      <c r="D289" s="252" t="s">
        <v>465</v>
      </c>
      <c r="E289" s="252" t="s">
        <v>564</v>
      </c>
      <c r="F289" s="99">
        <v>24</v>
      </c>
      <c r="G289" s="100">
        <v>14</v>
      </c>
      <c r="H289" s="100">
        <v>20</v>
      </c>
      <c r="I289" s="100">
        <v>27</v>
      </c>
      <c r="J289" s="101">
        <v>28</v>
      </c>
      <c r="K289" s="99">
        <v>6</v>
      </c>
      <c r="L289" s="100">
        <v>0</v>
      </c>
      <c r="M289" s="100">
        <v>2</v>
      </c>
      <c r="N289" s="100">
        <v>10</v>
      </c>
      <c r="O289" s="101">
        <v>14</v>
      </c>
      <c r="P289" s="99">
        <v>16</v>
      </c>
      <c r="Q289" s="100">
        <v>7</v>
      </c>
      <c r="R289" s="100">
        <v>12</v>
      </c>
      <c r="S289" s="100">
        <v>20</v>
      </c>
      <c r="T289" s="101">
        <v>23</v>
      </c>
    </row>
    <row r="290" spans="1:20">
      <c r="A290" s="100">
        <v>2024</v>
      </c>
      <c r="B290" s="252" t="s">
        <v>267</v>
      </c>
      <c r="C290" s="252" t="s">
        <v>891</v>
      </c>
      <c r="D290" s="252" t="s">
        <v>465</v>
      </c>
      <c r="E290" s="252" t="s">
        <v>889</v>
      </c>
      <c r="F290" s="99">
        <v>22</v>
      </c>
      <c r="G290" s="100">
        <v>11</v>
      </c>
      <c r="H290" s="100">
        <v>18</v>
      </c>
      <c r="I290" s="100">
        <v>26</v>
      </c>
      <c r="J290" s="101">
        <v>28</v>
      </c>
      <c r="K290" s="99">
        <v>5</v>
      </c>
      <c r="L290" s="100">
        <v>0</v>
      </c>
      <c r="M290" s="100">
        <v>1</v>
      </c>
      <c r="N290" s="100">
        <v>8</v>
      </c>
      <c r="O290" s="101">
        <v>13</v>
      </c>
      <c r="P290" s="99">
        <v>16</v>
      </c>
      <c r="Q290" s="100">
        <v>6</v>
      </c>
      <c r="R290" s="100">
        <v>12</v>
      </c>
      <c r="S290" s="100">
        <v>19</v>
      </c>
      <c r="T290" s="101">
        <v>22</v>
      </c>
    </row>
    <row r="291" spans="1:20">
      <c r="A291" s="100">
        <v>2024</v>
      </c>
      <c r="B291" s="252" t="s">
        <v>267</v>
      </c>
      <c r="C291" s="252" t="s">
        <v>891</v>
      </c>
      <c r="D291" s="252" t="s">
        <v>1088</v>
      </c>
      <c r="E291" s="252" t="s">
        <v>888</v>
      </c>
      <c r="F291" s="99">
        <v>30</v>
      </c>
      <c r="G291" s="100">
        <v>28</v>
      </c>
      <c r="H291" s="100">
        <v>28</v>
      </c>
      <c r="I291" s="100">
        <v>32</v>
      </c>
      <c r="J291" s="101">
        <v>32</v>
      </c>
      <c r="K291" s="99">
        <v>28</v>
      </c>
      <c r="L291" s="100">
        <v>21</v>
      </c>
      <c r="M291" s="100">
        <v>25</v>
      </c>
      <c r="N291" s="100">
        <v>30</v>
      </c>
      <c r="O291" s="101">
        <v>32</v>
      </c>
      <c r="P291" s="99">
        <v>2</v>
      </c>
      <c r="Q291" s="100">
        <v>0</v>
      </c>
      <c r="R291" s="100">
        <v>0</v>
      </c>
      <c r="S291" s="100">
        <v>4</v>
      </c>
      <c r="T291" s="101">
        <v>8</v>
      </c>
    </row>
    <row r="292" spans="1:20">
      <c r="A292" s="100">
        <v>2024</v>
      </c>
      <c r="B292" s="252" t="s">
        <v>267</v>
      </c>
      <c r="C292" s="252" t="s">
        <v>891</v>
      </c>
      <c r="D292" s="252" t="s">
        <v>1088</v>
      </c>
      <c r="E292" s="252" t="s">
        <v>554</v>
      </c>
      <c r="F292" s="99">
        <v>31</v>
      </c>
      <c r="G292" s="100">
        <v>28</v>
      </c>
      <c r="H292" s="100">
        <v>29</v>
      </c>
      <c r="I292" s="100">
        <v>32</v>
      </c>
      <c r="J292" s="101">
        <v>32</v>
      </c>
      <c r="K292" s="99">
        <v>27</v>
      </c>
      <c r="L292" s="100">
        <v>19</v>
      </c>
      <c r="M292" s="100">
        <v>24</v>
      </c>
      <c r="N292" s="100">
        <v>30</v>
      </c>
      <c r="O292" s="101">
        <v>32</v>
      </c>
      <c r="P292" s="99">
        <v>3</v>
      </c>
      <c r="Q292" s="100">
        <v>0</v>
      </c>
      <c r="R292" s="100">
        <v>1</v>
      </c>
      <c r="S292" s="100">
        <v>6</v>
      </c>
      <c r="T292" s="101">
        <v>10</v>
      </c>
    </row>
    <row r="293" spans="1:20">
      <c r="A293" s="100">
        <v>2024</v>
      </c>
      <c r="B293" s="252" t="s">
        <v>267</v>
      </c>
      <c r="C293" s="252" t="s">
        <v>891</v>
      </c>
      <c r="D293" s="252" t="s">
        <v>1088</v>
      </c>
      <c r="E293" s="252" t="s">
        <v>555</v>
      </c>
      <c r="F293" s="99">
        <v>30</v>
      </c>
      <c r="G293" s="100">
        <v>28</v>
      </c>
      <c r="H293" s="100">
        <v>28</v>
      </c>
      <c r="I293" s="100">
        <v>32</v>
      </c>
      <c r="J293" s="101">
        <v>32</v>
      </c>
      <c r="K293" s="99">
        <v>26</v>
      </c>
      <c r="L293" s="100">
        <v>17</v>
      </c>
      <c r="M293" s="100">
        <v>22</v>
      </c>
      <c r="N293" s="100">
        <v>29</v>
      </c>
      <c r="O293" s="101">
        <v>31</v>
      </c>
      <c r="P293" s="99">
        <v>4</v>
      </c>
      <c r="Q293" s="100">
        <v>0</v>
      </c>
      <c r="R293" s="100">
        <v>1</v>
      </c>
      <c r="S293" s="100">
        <v>8</v>
      </c>
      <c r="T293" s="101">
        <v>12</v>
      </c>
    </row>
    <row r="294" spans="1:20">
      <c r="A294" s="100">
        <v>2024</v>
      </c>
      <c r="B294" s="252" t="s">
        <v>267</v>
      </c>
      <c r="C294" s="252" t="s">
        <v>891</v>
      </c>
      <c r="D294" s="252" t="s">
        <v>1088</v>
      </c>
      <c r="E294" s="252" t="s">
        <v>556</v>
      </c>
      <c r="F294" s="99">
        <v>30</v>
      </c>
      <c r="G294" s="100">
        <v>27</v>
      </c>
      <c r="H294" s="100">
        <v>28</v>
      </c>
      <c r="I294" s="100">
        <v>32</v>
      </c>
      <c r="J294" s="101">
        <v>32</v>
      </c>
      <c r="K294" s="99">
        <v>24</v>
      </c>
      <c r="L294" s="100">
        <v>15</v>
      </c>
      <c r="M294" s="100">
        <v>20</v>
      </c>
      <c r="N294" s="100">
        <v>28</v>
      </c>
      <c r="O294" s="101">
        <v>31</v>
      </c>
      <c r="P294" s="99">
        <v>6</v>
      </c>
      <c r="Q294" s="100">
        <v>0</v>
      </c>
      <c r="R294" s="100">
        <v>2</v>
      </c>
      <c r="S294" s="100">
        <v>9</v>
      </c>
      <c r="T294" s="101">
        <v>13</v>
      </c>
    </row>
    <row r="295" spans="1:20">
      <c r="A295" s="100">
        <v>2024</v>
      </c>
      <c r="B295" s="252" t="s">
        <v>267</v>
      </c>
      <c r="C295" s="252" t="s">
        <v>891</v>
      </c>
      <c r="D295" s="252" t="s">
        <v>1088</v>
      </c>
      <c r="E295" s="252" t="s">
        <v>557</v>
      </c>
      <c r="F295" s="99">
        <v>30</v>
      </c>
      <c r="G295" s="100">
        <v>26</v>
      </c>
      <c r="H295" s="100">
        <v>28</v>
      </c>
      <c r="I295" s="100">
        <v>32</v>
      </c>
      <c r="J295" s="101">
        <v>32</v>
      </c>
      <c r="K295" s="99">
        <v>22</v>
      </c>
      <c r="L295" s="100">
        <v>13</v>
      </c>
      <c r="M295" s="100">
        <v>18</v>
      </c>
      <c r="N295" s="100">
        <v>26</v>
      </c>
      <c r="O295" s="101">
        <v>30</v>
      </c>
      <c r="P295" s="99">
        <v>7</v>
      </c>
      <c r="Q295" s="100">
        <v>1</v>
      </c>
      <c r="R295" s="100">
        <v>3</v>
      </c>
      <c r="S295" s="100">
        <v>11</v>
      </c>
      <c r="T295" s="101">
        <v>15</v>
      </c>
    </row>
    <row r="296" spans="1:20">
      <c r="A296" s="100">
        <v>2024</v>
      </c>
      <c r="B296" s="252" t="s">
        <v>267</v>
      </c>
      <c r="C296" s="252" t="s">
        <v>891</v>
      </c>
      <c r="D296" s="252" t="s">
        <v>1088</v>
      </c>
      <c r="E296" s="252" t="s">
        <v>558</v>
      </c>
      <c r="F296" s="99">
        <v>29</v>
      </c>
      <c r="G296" s="100">
        <v>26</v>
      </c>
      <c r="H296" s="100">
        <v>28</v>
      </c>
      <c r="I296" s="100">
        <v>31</v>
      </c>
      <c r="J296" s="101">
        <v>32</v>
      </c>
      <c r="K296" s="99">
        <v>21</v>
      </c>
      <c r="L296" s="100">
        <v>12</v>
      </c>
      <c r="M296" s="100">
        <v>16</v>
      </c>
      <c r="N296" s="100">
        <v>25</v>
      </c>
      <c r="O296" s="101">
        <v>29</v>
      </c>
      <c r="P296" s="99">
        <v>8</v>
      </c>
      <c r="Q296" s="100">
        <v>1</v>
      </c>
      <c r="R296" s="100">
        <v>5</v>
      </c>
      <c r="S296" s="100">
        <v>12</v>
      </c>
      <c r="T296" s="101">
        <v>16</v>
      </c>
    </row>
    <row r="297" spans="1:20">
      <c r="A297" s="100">
        <v>2024</v>
      </c>
      <c r="B297" s="252" t="s">
        <v>267</v>
      </c>
      <c r="C297" s="252" t="s">
        <v>891</v>
      </c>
      <c r="D297" s="252" t="s">
        <v>1088</v>
      </c>
      <c r="E297" s="252" t="s">
        <v>559</v>
      </c>
      <c r="F297" s="99">
        <v>29</v>
      </c>
      <c r="G297" s="100">
        <v>26</v>
      </c>
      <c r="H297" s="100">
        <v>28</v>
      </c>
      <c r="I297" s="100">
        <v>31</v>
      </c>
      <c r="J297" s="101">
        <v>32</v>
      </c>
      <c r="K297" s="99">
        <v>19</v>
      </c>
      <c r="L297" s="100">
        <v>10</v>
      </c>
      <c r="M297" s="100">
        <v>15</v>
      </c>
      <c r="N297" s="100">
        <v>23</v>
      </c>
      <c r="O297" s="101">
        <v>27</v>
      </c>
      <c r="P297" s="99">
        <v>10</v>
      </c>
      <c r="Q297" s="100">
        <v>2</v>
      </c>
      <c r="R297" s="100">
        <v>6</v>
      </c>
      <c r="S297" s="100">
        <v>14</v>
      </c>
      <c r="T297" s="101">
        <v>17</v>
      </c>
    </row>
    <row r="298" spans="1:20">
      <c r="A298" s="100">
        <v>2024</v>
      </c>
      <c r="B298" s="252" t="s">
        <v>267</v>
      </c>
      <c r="C298" s="252" t="s">
        <v>891</v>
      </c>
      <c r="D298" s="252" t="s">
        <v>1088</v>
      </c>
      <c r="E298" s="252" t="s">
        <v>560</v>
      </c>
      <c r="F298" s="99">
        <v>28</v>
      </c>
      <c r="G298" s="100">
        <v>25</v>
      </c>
      <c r="H298" s="100">
        <v>27</v>
      </c>
      <c r="I298" s="100">
        <v>30</v>
      </c>
      <c r="J298" s="101">
        <v>32</v>
      </c>
      <c r="K298" s="99">
        <v>16</v>
      </c>
      <c r="L298" s="100">
        <v>8</v>
      </c>
      <c r="M298" s="100">
        <v>12</v>
      </c>
      <c r="N298" s="100">
        <v>20</v>
      </c>
      <c r="O298" s="101">
        <v>24</v>
      </c>
      <c r="P298" s="99">
        <v>12</v>
      </c>
      <c r="Q298" s="100">
        <v>5</v>
      </c>
      <c r="R298" s="100">
        <v>8</v>
      </c>
      <c r="S298" s="100">
        <v>16</v>
      </c>
      <c r="T298" s="101">
        <v>19</v>
      </c>
    </row>
    <row r="299" spans="1:20">
      <c r="A299" s="100">
        <v>2024</v>
      </c>
      <c r="B299" s="252" t="s">
        <v>267</v>
      </c>
      <c r="C299" s="252" t="s">
        <v>891</v>
      </c>
      <c r="D299" s="252" t="s">
        <v>1088</v>
      </c>
      <c r="E299" s="252" t="s">
        <v>561</v>
      </c>
      <c r="F299" s="99">
        <v>28</v>
      </c>
      <c r="G299" s="100">
        <v>24</v>
      </c>
      <c r="H299" s="100">
        <v>26</v>
      </c>
      <c r="I299" s="100">
        <v>30</v>
      </c>
      <c r="J299" s="101">
        <v>31</v>
      </c>
      <c r="K299" s="99">
        <v>13</v>
      </c>
      <c r="L299" s="100">
        <v>5</v>
      </c>
      <c r="M299" s="100">
        <v>9</v>
      </c>
      <c r="N299" s="100">
        <v>17</v>
      </c>
      <c r="O299" s="101">
        <v>21</v>
      </c>
      <c r="P299" s="99">
        <v>14</v>
      </c>
      <c r="Q299" s="100">
        <v>7</v>
      </c>
      <c r="R299" s="100">
        <v>10</v>
      </c>
      <c r="S299" s="100">
        <v>18</v>
      </c>
      <c r="T299" s="101">
        <v>21</v>
      </c>
    </row>
    <row r="300" spans="1:20">
      <c r="A300" s="100">
        <v>2024</v>
      </c>
      <c r="B300" s="252" t="s">
        <v>267</v>
      </c>
      <c r="C300" s="252" t="s">
        <v>891</v>
      </c>
      <c r="D300" s="252" t="s">
        <v>1088</v>
      </c>
      <c r="E300" s="252" t="s">
        <v>562</v>
      </c>
      <c r="F300" s="99">
        <v>27</v>
      </c>
      <c r="G300" s="100">
        <v>22</v>
      </c>
      <c r="H300" s="100">
        <v>25</v>
      </c>
      <c r="I300" s="100">
        <v>29</v>
      </c>
      <c r="J300" s="101">
        <v>31</v>
      </c>
      <c r="K300" s="99">
        <v>10</v>
      </c>
      <c r="L300" s="100">
        <v>3</v>
      </c>
      <c r="M300" s="100">
        <v>7</v>
      </c>
      <c r="N300" s="100">
        <v>15</v>
      </c>
      <c r="O300" s="101">
        <v>19</v>
      </c>
      <c r="P300" s="99">
        <v>16</v>
      </c>
      <c r="Q300" s="100">
        <v>8</v>
      </c>
      <c r="R300" s="100">
        <v>12</v>
      </c>
      <c r="S300" s="100">
        <v>19</v>
      </c>
      <c r="T300" s="101">
        <v>23</v>
      </c>
    </row>
    <row r="301" spans="1:20">
      <c r="A301" s="100">
        <v>2024</v>
      </c>
      <c r="B301" s="252" t="s">
        <v>267</v>
      </c>
      <c r="C301" s="252" t="s">
        <v>891</v>
      </c>
      <c r="D301" s="252" t="s">
        <v>1088</v>
      </c>
      <c r="E301" s="252" t="s">
        <v>563</v>
      </c>
      <c r="F301" s="99">
        <v>26</v>
      </c>
      <c r="G301" s="100">
        <v>19</v>
      </c>
      <c r="H301" s="100">
        <v>24</v>
      </c>
      <c r="I301" s="100">
        <v>28</v>
      </c>
      <c r="J301" s="101">
        <v>30</v>
      </c>
      <c r="K301" s="99">
        <v>8</v>
      </c>
      <c r="L301" s="100">
        <v>1</v>
      </c>
      <c r="M301" s="100">
        <v>4</v>
      </c>
      <c r="N301" s="100">
        <v>12</v>
      </c>
      <c r="O301" s="101">
        <v>17</v>
      </c>
      <c r="P301" s="99">
        <v>17</v>
      </c>
      <c r="Q301" s="100">
        <v>8</v>
      </c>
      <c r="R301" s="100">
        <v>13</v>
      </c>
      <c r="S301" s="100">
        <v>20</v>
      </c>
      <c r="T301" s="101">
        <v>23</v>
      </c>
    </row>
    <row r="302" spans="1:20">
      <c r="A302" s="100">
        <v>2024</v>
      </c>
      <c r="B302" s="252" t="s">
        <v>267</v>
      </c>
      <c r="C302" s="252" t="s">
        <v>891</v>
      </c>
      <c r="D302" s="252" t="s">
        <v>1088</v>
      </c>
      <c r="E302" s="252" t="s">
        <v>564</v>
      </c>
      <c r="F302" s="99">
        <v>25</v>
      </c>
      <c r="G302" s="100">
        <v>17</v>
      </c>
      <c r="H302" s="100">
        <v>21</v>
      </c>
      <c r="I302" s="100">
        <v>27</v>
      </c>
      <c r="J302" s="101">
        <v>29</v>
      </c>
      <c r="K302" s="99">
        <v>7</v>
      </c>
      <c r="L302" s="100">
        <v>0</v>
      </c>
      <c r="M302" s="100">
        <v>3</v>
      </c>
      <c r="N302" s="100">
        <v>10</v>
      </c>
      <c r="O302" s="101">
        <v>15</v>
      </c>
      <c r="P302" s="99">
        <v>17</v>
      </c>
      <c r="Q302" s="100">
        <v>8</v>
      </c>
      <c r="R302" s="100">
        <v>13</v>
      </c>
      <c r="S302" s="100">
        <v>20</v>
      </c>
      <c r="T302" s="101">
        <v>23</v>
      </c>
    </row>
    <row r="303" spans="1:20">
      <c r="A303" s="100">
        <v>2024</v>
      </c>
      <c r="B303" s="252" t="s">
        <v>267</v>
      </c>
      <c r="C303" s="252" t="s">
        <v>891</v>
      </c>
      <c r="D303" s="252" t="s">
        <v>1088</v>
      </c>
      <c r="E303" s="252" t="s">
        <v>889</v>
      </c>
      <c r="F303" s="99">
        <v>23</v>
      </c>
      <c r="G303" s="100">
        <v>14</v>
      </c>
      <c r="H303" s="100">
        <v>19</v>
      </c>
      <c r="I303" s="100">
        <v>26</v>
      </c>
      <c r="J303" s="101">
        <v>28</v>
      </c>
      <c r="K303" s="99">
        <v>6</v>
      </c>
      <c r="L303" s="100">
        <v>0</v>
      </c>
      <c r="M303" s="100">
        <v>2</v>
      </c>
      <c r="N303" s="100">
        <v>9</v>
      </c>
      <c r="O303" s="101">
        <v>13</v>
      </c>
      <c r="P303" s="99">
        <v>16</v>
      </c>
      <c r="Q303" s="100">
        <v>7</v>
      </c>
      <c r="R303" s="100">
        <v>12</v>
      </c>
      <c r="S303" s="100">
        <v>20</v>
      </c>
      <c r="T303" s="101">
        <v>22</v>
      </c>
    </row>
    <row r="304" spans="1:20">
      <c r="A304" s="100">
        <v>2024</v>
      </c>
      <c r="B304" s="252" t="s">
        <v>267</v>
      </c>
      <c r="C304" s="252" t="s">
        <v>891</v>
      </c>
      <c r="D304" s="252" t="s">
        <v>1089</v>
      </c>
      <c r="E304" s="252" t="s">
        <v>888</v>
      </c>
      <c r="F304" s="99">
        <v>31</v>
      </c>
      <c r="G304" s="100">
        <v>28</v>
      </c>
      <c r="H304" s="100">
        <v>29</v>
      </c>
      <c r="I304" s="100">
        <v>32</v>
      </c>
      <c r="J304" s="101">
        <v>32</v>
      </c>
      <c r="K304" s="99">
        <v>28</v>
      </c>
      <c r="L304" s="100">
        <v>23</v>
      </c>
      <c r="M304" s="100">
        <v>26</v>
      </c>
      <c r="N304" s="100">
        <v>31</v>
      </c>
      <c r="O304" s="101">
        <v>32</v>
      </c>
      <c r="P304" s="99">
        <v>1</v>
      </c>
      <c r="Q304" s="100">
        <v>0</v>
      </c>
      <c r="R304" s="100">
        <v>0</v>
      </c>
      <c r="S304" s="100">
        <v>4</v>
      </c>
      <c r="T304" s="101">
        <v>7</v>
      </c>
    </row>
    <row r="305" spans="1:20">
      <c r="A305" s="100">
        <v>2024</v>
      </c>
      <c r="B305" s="252" t="s">
        <v>267</v>
      </c>
      <c r="C305" s="252" t="s">
        <v>891</v>
      </c>
      <c r="D305" s="252" t="s">
        <v>1089</v>
      </c>
      <c r="E305" s="252" t="s">
        <v>554</v>
      </c>
      <c r="F305" s="99">
        <v>31</v>
      </c>
      <c r="G305" s="100">
        <v>28</v>
      </c>
      <c r="H305" s="100">
        <v>29</v>
      </c>
      <c r="I305" s="100">
        <v>32</v>
      </c>
      <c r="J305" s="101">
        <v>32</v>
      </c>
      <c r="K305" s="99">
        <v>28</v>
      </c>
      <c r="L305" s="100">
        <v>21</v>
      </c>
      <c r="M305" s="100">
        <v>25</v>
      </c>
      <c r="N305" s="100">
        <v>30</v>
      </c>
      <c r="O305" s="101">
        <v>32</v>
      </c>
      <c r="P305" s="99">
        <v>2</v>
      </c>
      <c r="Q305" s="100">
        <v>0</v>
      </c>
      <c r="R305" s="100">
        <v>0</v>
      </c>
      <c r="S305" s="100">
        <v>5</v>
      </c>
      <c r="T305" s="101">
        <v>9</v>
      </c>
    </row>
    <row r="306" spans="1:20">
      <c r="A306" s="100">
        <v>2024</v>
      </c>
      <c r="B306" s="252" t="s">
        <v>267</v>
      </c>
      <c r="C306" s="252" t="s">
        <v>891</v>
      </c>
      <c r="D306" s="252" t="s">
        <v>1089</v>
      </c>
      <c r="E306" s="252" t="s">
        <v>555</v>
      </c>
      <c r="F306" s="99">
        <v>31</v>
      </c>
      <c r="G306" s="100">
        <v>28</v>
      </c>
      <c r="H306" s="100">
        <v>28</v>
      </c>
      <c r="I306" s="100">
        <v>32</v>
      </c>
      <c r="J306" s="101">
        <v>32</v>
      </c>
      <c r="K306" s="99">
        <v>27</v>
      </c>
      <c r="L306" s="100">
        <v>18</v>
      </c>
      <c r="M306" s="100">
        <v>23</v>
      </c>
      <c r="N306" s="100">
        <v>30</v>
      </c>
      <c r="O306" s="101">
        <v>32</v>
      </c>
      <c r="P306" s="99">
        <v>3</v>
      </c>
      <c r="Q306" s="100">
        <v>0</v>
      </c>
      <c r="R306" s="100">
        <v>1</v>
      </c>
      <c r="S306" s="100">
        <v>7</v>
      </c>
      <c r="T306" s="101">
        <v>11</v>
      </c>
    </row>
    <row r="307" spans="1:20">
      <c r="A307" s="100">
        <v>2024</v>
      </c>
      <c r="B307" s="252" t="s">
        <v>267</v>
      </c>
      <c r="C307" s="252" t="s">
        <v>891</v>
      </c>
      <c r="D307" s="252" t="s">
        <v>1089</v>
      </c>
      <c r="E307" s="252" t="s">
        <v>556</v>
      </c>
      <c r="F307" s="99">
        <v>30</v>
      </c>
      <c r="G307" s="100">
        <v>28</v>
      </c>
      <c r="H307" s="100">
        <v>28</v>
      </c>
      <c r="I307" s="100">
        <v>32</v>
      </c>
      <c r="J307" s="101">
        <v>32</v>
      </c>
      <c r="K307" s="99">
        <v>25</v>
      </c>
      <c r="L307" s="100">
        <v>16</v>
      </c>
      <c r="M307" s="100">
        <v>21</v>
      </c>
      <c r="N307" s="100">
        <v>29</v>
      </c>
      <c r="O307" s="101">
        <v>31</v>
      </c>
      <c r="P307" s="99">
        <v>5</v>
      </c>
      <c r="Q307" s="100">
        <v>0</v>
      </c>
      <c r="R307" s="100">
        <v>2</v>
      </c>
      <c r="S307" s="100">
        <v>9</v>
      </c>
      <c r="T307" s="101">
        <v>13</v>
      </c>
    </row>
    <row r="308" spans="1:20">
      <c r="A308" s="100">
        <v>2024</v>
      </c>
      <c r="B308" s="252" t="s">
        <v>267</v>
      </c>
      <c r="C308" s="252" t="s">
        <v>891</v>
      </c>
      <c r="D308" s="252" t="s">
        <v>1089</v>
      </c>
      <c r="E308" s="252" t="s">
        <v>557</v>
      </c>
      <c r="F308" s="99">
        <v>30</v>
      </c>
      <c r="G308" s="100">
        <v>27</v>
      </c>
      <c r="H308" s="100">
        <v>28</v>
      </c>
      <c r="I308" s="100">
        <v>32</v>
      </c>
      <c r="J308" s="101">
        <v>32</v>
      </c>
      <c r="K308" s="99">
        <v>23</v>
      </c>
      <c r="L308" s="100">
        <v>14</v>
      </c>
      <c r="M308" s="100">
        <v>19</v>
      </c>
      <c r="N308" s="100">
        <v>27</v>
      </c>
      <c r="O308" s="101">
        <v>30</v>
      </c>
      <c r="P308" s="99">
        <v>6</v>
      </c>
      <c r="Q308" s="100">
        <v>0</v>
      </c>
      <c r="R308" s="100">
        <v>3</v>
      </c>
      <c r="S308" s="100">
        <v>10</v>
      </c>
      <c r="T308" s="101">
        <v>14</v>
      </c>
    </row>
    <row r="309" spans="1:20">
      <c r="A309" s="100">
        <v>2024</v>
      </c>
      <c r="B309" s="252" t="s">
        <v>267</v>
      </c>
      <c r="C309" s="252" t="s">
        <v>891</v>
      </c>
      <c r="D309" s="252" t="s">
        <v>1089</v>
      </c>
      <c r="E309" s="252" t="s">
        <v>558</v>
      </c>
      <c r="F309" s="99">
        <v>30</v>
      </c>
      <c r="G309" s="100">
        <v>27</v>
      </c>
      <c r="H309" s="100">
        <v>28</v>
      </c>
      <c r="I309" s="100">
        <v>31</v>
      </c>
      <c r="J309" s="101">
        <v>32</v>
      </c>
      <c r="K309" s="99">
        <v>21</v>
      </c>
      <c r="L309" s="100">
        <v>13</v>
      </c>
      <c r="M309" s="100">
        <v>17</v>
      </c>
      <c r="N309" s="100">
        <v>26</v>
      </c>
      <c r="O309" s="101">
        <v>29</v>
      </c>
      <c r="P309" s="99">
        <v>8</v>
      </c>
      <c r="Q309" s="100">
        <v>1</v>
      </c>
      <c r="R309" s="100">
        <v>4</v>
      </c>
      <c r="S309" s="100">
        <v>11</v>
      </c>
      <c r="T309" s="101">
        <v>15</v>
      </c>
    </row>
    <row r="310" spans="1:20">
      <c r="A310" s="100">
        <v>2024</v>
      </c>
      <c r="B310" s="252" t="s">
        <v>267</v>
      </c>
      <c r="C310" s="252" t="s">
        <v>891</v>
      </c>
      <c r="D310" s="252" t="s">
        <v>1089</v>
      </c>
      <c r="E310" s="252" t="s">
        <v>559</v>
      </c>
      <c r="F310" s="99">
        <v>29</v>
      </c>
      <c r="G310" s="100">
        <v>26</v>
      </c>
      <c r="H310" s="100">
        <v>28</v>
      </c>
      <c r="I310" s="100">
        <v>31</v>
      </c>
      <c r="J310" s="101">
        <v>32</v>
      </c>
      <c r="K310" s="99">
        <v>19</v>
      </c>
      <c r="L310" s="100">
        <v>11</v>
      </c>
      <c r="M310" s="100">
        <v>15</v>
      </c>
      <c r="N310" s="100">
        <v>23</v>
      </c>
      <c r="O310" s="101">
        <v>28</v>
      </c>
      <c r="P310" s="99">
        <v>9</v>
      </c>
      <c r="Q310" s="100">
        <v>2</v>
      </c>
      <c r="R310" s="100">
        <v>6</v>
      </c>
      <c r="S310" s="100">
        <v>13</v>
      </c>
      <c r="T310" s="101">
        <v>17</v>
      </c>
    </row>
    <row r="311" spans="1:20">
      <c r="A311" s="100">
        <v>2024</v>
      </c>
      <c r="B311" s="252" t="s">
        <v>267</v>
      </c>
      <c r="C311" s="252" t="s">
        <v>891</v>
      </c>
      <c r="D311" s="252" t="s">
        <v>1089</v>
      </c>
      <c r="E311" s="252" t="s">
        <v>560</v>
      </c>
      <c r="F311" s="99">
        <v>29</v>
      </c>
      <c r="G311" s="100">
        <v>25</v>
      </c>
      <c r="H311" s="100">
        <v>27</v>
      </c>
      <c r="I311" s="100">
        <v>31</v>
      </c>
      <c r="J311" s="101">
        <v>32</v>
      </c>
      <c r="K311" s="99">
        <v>17</v>
      </c>
      <c r="L311" s="100">
        <v>8</v>
      </c>
      <c r="M311" s="100">
        <v>13</v>
      </c>
      <c r="N311" s="100">
        <v>21</v>
      </c>
      <c r="O311" s="101">
        <v>25</v>
      </c>
      <c r="P311" s="99">
        <v>11</v>
      </c>
      <c r="Q311" s="100">
        <v>4</v>
      </c>
      <c r="R311" s="100">
        <v>8</v>
      </c>
      <c r="S311" s="100">
        <v>15</v>
      </c>
      <c r="T311" s="101">
        <v>19</v>
      </c>
    </row>
    <row r="312" spans="1:20">
      <c r="A312" s="100">
        <v>2024</v>
      </c>
      <c r="B312" s="252" t="s">
        <v>267</v>
      </c>
      <c r="C312" s="252" t="s">
        <v>891</v>
      </c>
      <c r="D312" s="252" t="s">
        <v>1089</v>
      </c>
      <c r="E312" s="252" t="s">
        <v>561</v>
      </c>
      <c r="F312" s="99">
        <v>28</v>
      </c>
      <c r="G312" s="100">
        <v>24</v>
      </c>
      <c r="H312" s="100">
        <v>27</v>
      </c>
      <c r="I312" s="100">
        <v>30</v>
      </c>
      <c r="J312" s="101">
        <v>32</v>
      </c>
      <c r="K312" s="99">
        <v>14</v>
      </c>
      <c r="L312" s="100">
        <v>6</v>
      </c>
      <c r="M312" s="100">
        <v>10</v>
      </c>
      <c r="N312" s="100">
        <v>18</v>
      </c>
      <c r="O312" s="101">
        <v>23</v>
      </c>
      <c r="P312" s="99">
        <v>13</v>
      </c>
      <c r="Q312" s="100">
        <v>5</v>
      </c>
      <c r="R312" s="100">
        <v>10</v>
      </c>
      <c r="S312" s="100">
        <v>17</v>
      </c>
      <c r="T312" s="101">
        <v>21</v>
      </c>
    </row>
    <row r="313" spans="1:20">
      <c r="A313" s="100">
        <v>2024</v>
      </c>
      <c r="B313" s="252" t="s">
        <v>267</v>
      </c>
      <c r="C313" s="252" t="s">
        <v>891</v>
      </c>
      <c r="D313" s="252" t="s">
        <v>1089</v>
      </c>
      <c r="E313" s="252" t="s">
        <v>562</v>
      </c>
      <c r="F313" s="99">
        <v>28</v>
      </c>
      <c r="G313" s="100">
        <v>23</v>
      </c>
      <c r="H313" s="100">
        <v>26</v>
      </c>
      <c r="I313" s="100">
        <v>29</v>
      </c>
      <c r="J313" s="101">
        <v>31</v>
      </c>
      <c r="K313" s="99">
        <v>12</v>
      </c>
      <c r="L313" s="100">
        <v>4</v>
      </c>
      <c r="M313" s="100">
        <v>8</v>
      </c>
      <c r="N313" s="100">
        <v>16</v>
      </c>
      <c r="O313" s="101">
        <v>20</v>
      </c>
      <c r="P313" s="99">
        <v>15</v>
      </c>
      <c r="Q313" s="100">
        <v>7</v>
      </c>
      <c r="R313" s="100">
        <v>11</v>
      </c>
      <c r="S313" s="100">
        <v>19</v>
      </c>
      <c r="T313" s="101">
        <v>22</v>
      </c>
    </row>
    <row r="314" spans="1:20">
      <c r="A314" s="100">
        <v>2024</v>
      </c>
      <c r="B314" s="252" t="s">
        <v>267</v>
      </c>
      <c r="C314" s="252" t="s">
        <v>891</v>
      </c>
      <c r="D314" s="252" t="s">
        <v>1089</v>
      </c>
      <c r="E314" s="252" t="s">
        <v>563</v>
      </c>
      <c r="F314" s="99">
        <v>27</v>
      </c>
      <c r="G314" s="100">
        <v>21</v>
      </c>
      <c r="H314" s="100">
        <v>25</v>
      </c>
      <c r="I314" s="100">
        <v>29</v>
      </c>
      <c r="J314" s="101">
        <v>31</v>
      </c>
      <c r="K314" s="99">
        <v>9</v>
      </c>
      <c r="L314" s="100">
        <v>2</v>
      </c>
      <c r="M314" s="100">
        <v>6</v>
      </c>
      <c r="N314" s="100">
        <v>13</v>
      </c>
      <c r="O314" s="101">
        <v>18</v>
      </c>
      <c r="P314" s="99">
        <v>17</v>
      </c>
      <c r="Q314" s="100">
        <v>8</v>
      </c>
      <c r="R314" s="100">
        <v>13</v>
      </c>
      <c r="S314" s="100">
        <v>20</v>
      </c>
      <c r="T314" s="101">
        <v>23</v>
      </c>
    </row>
    <row r="315" spans="1:20">
      <c r="A315" s="100">
        <v>2024</v>
      </c>
      <c r="B315" s="252" t="s">
        <v>267</v>
      </c>
      <c r="C315" s="252" t="s">
        <v>891</v>
      </c>
      <c r="D315" s="252" t="s">
        <v>1089</v>
      </c>
      <c r="E315" s="252" t="s">
        <v>564</v>
      </c>
      <c r="F315" s="99">
        <v>26</v>
      </c>
      <c r="G315" s="100">
        <v>19</v>
      </c>
      <c r="H315" s="100">
        <v>23</v>
      </c>
      <c r="I315" s="100">
        <v>28</v>
      </c>
      <c r="J315" s="101">
        <v>30</v>
      </c>
      <c r="K315" s="99">
        <v>8</v>
      </c>
      <c r="L315" s="100">
        <v>1</v>
      </c>
      <c r="M315" s="100">
        <v>4</v>
      </c>
      <c r="N315" s="100">
        <v>12</v>
      </c>
      <c r="O315" s="101">
        <v>16</v>
      </c>
      <c r="P315" s="99">
        <v>17</v>
      </c>
      <c r="Q315" s="100">
        <v>8</v>
      </c>
      <c r="R315" s="100">
        <v>13</v>
      </c>
      <c r="S315" s="100">
        <v>20</v>
      </c>
      <c r="T315" s="101">
        <v>23</v>
      </c>
    </row>
    <row r="316" spans="1:20">
      <c r="A316" s="100">
        <v>2024</v>
      </c>
      <c r="B316" s="252" t="s">
        <v>267</v>
      </c>
      <c r="C316" s="252" t="s">
        <v>891</v>
      </c>
      <c r="D316" s="252" t="s">
        <v>1089</v>
      </c>
      <c r="E316" s="252" t="s">
        <v>889</v>
      </c>
      <c r="F316" s="99">
        <v>25</v>
      </c>
      <c r="G316" s="100">
        <v>16</v>
      </c>
      <c r="H316" s="100">
        <v>21</v>
      </c>
      <c r="I316" s="100">
        <v>27</v>
      </c>
      <c r="J316" s="101">
        <v>29</v>
      </c>
      <c r="K316" s="99">
        <v>6</v>
      </c>
      <c r="L316" s="100">
        <v>0</v>
      </c>
      <c r="M316" s="100">
        <v>3</v>
      </c>
      <c r="N316" s="100">
        <v>10</v>
      </c>
      <c r="O316" s="101">
        <v>15</v>
      </c>
      <c r="P316" s="99">
        <v>17</v>
      </c>
      <c r="Q316" s="100">
        <v>8</v>
      </c>
      <c r="R316" s="100">
        <v>13</v>
      </c>
      <c r="S316" s="100">
        <v>20</v>
      </c>
      <c r="T316" s="101">
        <v>23</v>
      </c>
    </row>
    <row r="317" spans="1:20">
      <c r="A317" s="100">
        <v>2024</v>
      </c>
      <c r="B317" s="252" t="s">
        <v>261</v>
      </c>
      <c r="C317" s="252" t="s">
        <v>887</v>
      </c>
      <c r="D317" s="252" t="s">
        <v>464</v>
      </c>
      <c r="E317" s="252" t="s">
        <v>888</v>
      </c>
      <c r="F317" s="99">
        <v>31</v>
      </c>
      <c r="G317" s="100">
        <v>27</v>
      </c>
      <c r="H317" s="100">
        <v>28</v>
      </c>
      <c r="I317" s="100">
        <v>32</v>
      </c>
      <c r="J317" s="101">
        <v>32</v>
      </c>
      <c r="K317" s="99">
        <v>28</v>
      </c>
      <c r="L317" s="100">
        <v>15</v>
      </c>
      <c r="M317" s="100">
        <v>22</v>
      </c>
      <c r="N317" s="100">
        <v>31</v>
      </c>
      <c r="O317" s="101">
        <v>32</v>
      </c>
      <c r="P317" s="99">
        <v>2</v>
      </c>
      <c r="Q317" s="100">
        <v>0</v>
      </c>
      <c r="R317" s="100">
        <v>0</v>
      </c>
      <c r="S317" s="100">
        <v>7</v>
      </c>
      <c r="T317" s="101">
        <v>13</v>
      </c>
    </row>
    <row r="318" spans="1:20">
      <c r="A318" s="100">
        <v>2024</v>
      </c>
      <c r="B318" s="252" t="s">
        <v>261</v>
      </c>
      <c r="C318" s="252" t="s">
        <v>887</v>
      </c>
      <c r="D318" s="252" t="s">
        <v>464</v>
      </c>
      <c r="E318" s="252" t="s">
        <v>554</v>
      </c>
      <c r="F318" s="99">
        <v>31</v>
      </c>
      <c r="G318" s="100">
        <v>26</v>
      </c>
      <c r="H318" s="100">
        <v>29</v>
      </c>
      <c r="I318" s="100">
        <v>32</v>
      </c>
      <c r="J318" s="101">
        <v>32</v>
      </c>
      <c r="K318" s="99">
        <v>29</v>
      </c>
      <c r="L318" s="100">
        <v>15</v>
      </c>
      <c r="M318" s="100">
        <v>22</v>
      </c>
      <c r="N318" s="100">
        <v>31</v>
      </c>
      <c r="O318" s="101">
        <v>32</v>
      </c>
      <c r="P318" s="99">
        <v>1</v>
      </c>
      <c r="Q318" s="100">
        <v>0</v>
      </c>
      <c r="R318" s="100">
        <v>0</v>
      </c>
      <c r="S318" s="100">
        <v>6</v>
      </c>
      <c r="T318" s="101">
        <v>12</v>
      </c>
    </row>
    <row r="319" spans="1:20">
      <c r="A319" s="100">
        <v>2024</v>
      </c>
      <c r="B319" s="252" t="s">
        <v>261</v>
      </c>
      <c r="C319" s="252" t="s">
        <v>887</v>
      </c>
      <c r="D319" s="252" t="s">
        <v>464</v>
      </c>
      <c r="E319" s="252" t="s">
        <v>555</v>
      </c>
      <c r="F319" s="99">
        <v>31</v>
      </c>
      <c r="G319" s="100">
        <v>26</v>
      </c>
      <c r="H319" s="100">
        <v>28</v>
      </c>
      <c r="I319" s="100">
        <v>32</v>
      </c>
      <c r="J319" s="101">
        <v>32</v>
      </c>
      <c r="K319" s="99">
        <v>29</v>
      </c>
      <c r="L319" s="100">
        <v>14</v>
      </c>
      <c r="M319" s="100">
        <v>21</v>
      </c>
      <c r="N319" s="100">
        <v>31</v>
      </c>
      <c r="O319" s="101">
        <v>32</v>
      </c>
      <c r="P319" s="99">
        <v>1</v>
      </c>
      <c r="Q319" s="100">
        <v>0</v>
      </c>
      <c r="R319" s="100">
        <v>0</v>
      </c>
      <c r="S319" s="100">
        <v>7</v>
      </c>
      <c r="T319" s="101">
        <v>12</v>
      </c>
    </row>
    <row r="320" spans="1:20">
      <c r="A320" s="100">
        <v>2024</v>
      </c>
      <c r="B320" s="252" t="s">
        <v>261</v>
      </c>
      <c r="C320" s="252" t="s">
        <v>887</v>
      </c>
      <c r="D320" s="252" t="s">
        <v>464</v>
      </c>
      <c r="E320" s="252" t="s">
        <v>556</v>
      </c>
      <c r="F320" s="99">
        <v>30</v>
      </c>
      <c r="G320" s="100">
        <v>23</v>
      </c>
      <c r="H320" s="100">
        <v>27</v>
      </c>
      <c r="I320" s="100">
        <v>32</v>
      </c>
      <c r="J320" s="101">
        <v>32</v>
      </c>
      <c r="K320" s="99">
        <v>28</v>
      </c>
      <c r="L320" s="100">
        <v>11</v>
      </c>
      <c r="M320" s="100">
        <v>19</v>
      </c>
      <c r="N320" s="100">
        <v>31</v>
      </c>
      <c r="O320" s="101">
        <v>32</v>
      </c>
      <c r="P320" s="99">
        <v>2</v>
      </c>
      <c r="Q320" s="100">
        <v>0</v>
      </c>
      <c r="R320" s="100">
        <v>0</v>
      </c>
      <c r="S320" s="100">
        <v>7</v>
      </c>
      <c r="T320" s="101">
        <v>13</v>
      </c>
    </row>
    <row r="321" spans="1:20">
      <c r="A321" s="100">
        <v>2024</v>
      </c>
      <c r="B321" s="252" t="s">
        <v>261</v>
      </c>
      <c r="C321" s="252" t="s">
        <v>887</v>
      </c>
      <c r="D321" s="252" t="s">
        <v>464</v>
      </c>
      <c r="E321" s="252" t="s">
        <v>557</v>
      </c>
      <c r="F321" s="99">
        <v>30</v>
      </c>
      <c r="G321" s="100">
        <v>21</v>
      </c>
      <c r="H321" s="100">
        <v>26</v>
      </c>
      <c r="I321" s="100">
        <v>32</v>
      </c>
      <c r="J321" s="101">
        <v>32</v>
      </c>
      <c r="K321" s="99">
        <v>27</v>
      </c>
      <c r="L321" s="100">
        <v>8</v>
      </c>
      <c r="M321" s="100">
        <v>17</v>
      </c>
      <c r="N321" s="100">
        <v>31</v>
      </c>
      <c r="O321" s="101">
        <v>32</v>
      </c>
      <c r="P321" s="99">
        <v>2</v>
      </c>
      <c r="Q321" s="100">
        <v>0</v>
      </c>
      <c r="R321" s="100">
        <v>0</v>
      </c>
      <c r="S321" s="100">
        <v>8</v>
      </c>
      <c r="T321" s="101">
        <v>13</v>
      </c>
    </row>
    <row r="322" spans="1:20">
      <c r="A322" s="100">
        <v>2024</v>
      </c>
      <c r="B322" s="252" t="s">
        <v>261</v>
      </c>
      <c r="C322" s="252" t="s">
        <v>887</v>
      </c>
      <c r="D322" s="252" t="s">
        <v>464</v>
      </c>
      <c r="E322" s="252" t="s">
        <v>558</v>
      </c>
      <c r="F322" s="99">
        <v>29</v>
      </c>
      <c r="G322" s="100">
        <v>19</v>
      </c>
      <c r="H322" s="100">
        <v>25</v>
      </c>
      <c r="I322" s="100">
        <v>31</v>
      </c>
      <c r="J322" s="101">
        <v>32</v>
      </c>
      <c r="K322" s="99">
        <v>24</v>
      </c>
      <c r="L322" s="100">
        <v>6</v>
      </c>
      <c r="M322" s="100">
        <v>15</v>
      </c>
      <c r="N322" s="100">
        <v>31</v>
      </c>
      <c r="O322" s="101">
        <v>32</v>
      </c>
      <c r="P322" s="99">
        <v>2</v>
      </c>
      <c r="Q322" s="100">
        <v>0</v>
      </c>
      <c r="R322" s="100">
        <v>0</v>
      </c>
      <c r="S322" s="100">
        <v>9</v>
      </c>
      <c r="T322" s="101">
        <v>13</v>
      </c>
    </row>
    <row r="323" spans="1:20">
      <c r="A323" s="100">
        <v>2024</v>
      </c>
      <c r="B323" s="252" t="s">
        <v>261</v>
      </c>
      <c r="C323" s="252" t="s">
        <v>887</v>
      </c>
      <c r="D323" s="252" t="s">
        <v>464</v>
      </c>
      <c r="E323" s="252" t="s">
        <v>559</v>
      </c>
      <c r="F323" s="99">
        <v>28</v>
      </c>
      <c r="G323" s="100">
        <v>14</v>
      </c>
      <c r="H323" s="100">
        <v>24</v>
      </c>
      <c r="I323" s="100">
        <v>31</v>
      </c>
      <c r="J323" s="101">
        <v>32</v>
      </c>
      <c r="K323" s="99">
        <v>21</v>
      </c>
      <c r="L323" s="100">
        <v>4</v>
      </c>
      <c r="M323" s="100">
        <v>11</v>
      </c>
      <c r="N323" s="100">
        <v>30</v>
      </c>
      <c r="O323" s="101">
        <v>32</v>
      </c>
      <c r="P323" s="99">
        <v>3</v>
      </c>
      <c r="Q323" s="100">
        <v>0</v>
      </c>
      <c r="R323" s="100">
        <v>0</v>
      </c>
      <c r="S323" s="100">
        <v>10</v>
      </c>
      <c r="T323" s="101">
        <v>15</v>
      </c>
    </row>
    <row r="324" spans="1:20">
      <c r="A324" s="100">
        <v>2024</v>
      </c>
      <c r="B324" s="252" t="s">
        <v>261</v>
      </c>
      <c r="C324" s="252" t="s">
        <v>887</v>
      </c>
      <c r="D324" s="252" t="s">
        <v>464</v>
      </c>
      <c r="E324" s="252" t="s">
        <v>560</v>
      </c>
      <c r="F324" s="99">
        <v>27</v>
      </c>
      <c r="G324" s="100">
        <v>10</v>
      </c>
      <c r="H324" s="100">
        <v>21</v>
      </c>
      <c r="I324" s="100">
        <v>31</v>
      </c>
      <c r="J324" s="101">
        <v>32</v>
      </c>
      <c r="K324" s="99">
        <v>16</v>
      </c>
      <c r="L324" s="100">
        <v>2</v>
      </c>
      <c r="M324" s="100">
        <v>8</v>
      </c>
      <c r="N324" s="100">
        <v>29</v>
      </c>
      <c r="O324" s="101">
        <v>31</v>
      </c>
      <c r="P324" s="99">
        <v>5</v>
      </c>
      <c r="Q324" s="100">
        <v>0</v>
      </c>
      <c r="R324" s="100">
        <v>1</v>
      </c>
      <c r="S324" s="100">
        <v>12</v>
      </c>
      <c r="T324" s="101">
        <v>16</v>
      </c>
    </row>
    <row r="325" spans="1:20">
      <c r="A325" s="100">
        <v>2024</v>
      </c>
      <c r="B325" s="252" t="s">
        <v>261</v>
      </c>
      <c r="C325" s="252" t="s">
        <v>887</v>
      </c>
      <c r="D325" s="252" t="s">
        <v>464</v>
      </c>
      <c r="E325" s="252" t="s">
        <v>561</v>
      </c>
      <c r="F325" s="99">
        <v>25</v>
      </c>
      <c r="G325" s="100">
        <v>6</v>
      </c>
      <c r="H325" s="100">
        <v>18</v>
      </c>
      <c r="I325" s="100">
        <v>29</v>
      </c>
      <c r="J325" s="101">
        <v>31</v>
      </c>
      <c r="K325" s="99">
        <v>13</v>
      </c>
      <c r="L325" s="100">
        <v>0</v>
      </c>
      <c r="M325" s="100">
        <v>6</v>
      </c>
      <c r="N325" s="100">
        <v>25</v>
      </c>
      <c r="O325" s="101">
        <v>31</v>
      </c>
      <c r="P325" s="99">
        <v>6</v>
      </c>
      <c r="Q325" s="100">
        <v>0</v>
      </c>
      <c r="R325" s="100">
        <v>1</v>
      </c>
      <c r="S325" s="100">
        <v>13</v>
      </c>
      <c r="T325" s="101">
        <v>18</v>
      </c>
    </row>
    <row r="326" spans="1:20">
      <c r="A326" s="100">
        <v>2024</v>
      </c>
      <c r="B326" s="252" t="s">
        <v>261</v>
      </c>
      <c r="C326" s="252" t="s">
        <v>887</v>
      </c>
      <c r="D326" s="252" t="s">
        <v>464</v>
      </c>
      <c r="E326" s="252" t="s">
        <v>562</v>
      </c>
      <c r="F326" s="99">
        <v>23</v>
      </c>
      <c r="G326" s="100">
        <v>4</v>
      </c>
      <c r="H326" s="100">
        <v>16</v>
      </c>
      <c r="I326" s="100">
        <v>28</v>
      </c>
      <c r="J326" s="101">
        <v>31</v>
      </c>
      <c r="K326" s="99">
        <v>9</v>
      </c>
      <c r="L326" s="100">
        <v>0</v>
      </c>
      <c r="M326" s="100">
        <v>3</v>
      </c>
      <c r="N326" s="100">
        <v>18</v>
      </c>
      <c r="O326" s="101">
        <v>30</v>
      </c>
      <c r="P326" s="99">
        <v>9</v>
      </c>
      <c r="Q326" s="100">
        <v>0</v>
      </c>
      <c r="R326" s="100">
        <v>1</v>
      </c>
      <c r="S326" s="100">
        <v>16</v>
      </c>
      <c r="T326" s="101">
        <v>20</v>
      </c>
    </row>
    <row r="327" spans="1:20">
      <c r="A327" s="100">
        <v>2024</v>
      </c>
      <c r="B327" s="252" t="s">
        <v>261</v>
      </c>
      <c r="C327" s="252" t="s">
        <v>887</v>
      </c>
      <c r="D327" s="252" t="s">
        <v>464</v>
      </c>
      <c r="E327" s="252" t="s">
        <v>563</v>
      </c>
      <c r="F327" s="99">
        <v>22</v>
      </c>
      <c r="G327" s="100">
        <v>1</v>
      </c>
      <c r="H327" s="100">
        <v>12</v>
      </c>
      <c r="I327" s="100">
        <v>27</v>
      </c>
      <c r="J327" s="101">
        <v>31</v>
      </c>
      <c r="K327" s="99">
        <v>6</v>
      </c>
      <c r="L327" s="100">
        <v>0</v>
      </c>
      <c r="M327" s="100">
        <v>1</v>
      </c>
      <c r="N327" s="100">
        <v>15</v>
      </c>
      <c r="O327" s="101">
        <v>29</v>
      </c>
      <c r="P327" s="99">
        <v>9</v>
      </c>
      <c r="Q327" s="100">
        <v>0</v>
      </c>
      <c r="R327" s="100">
        <v>1</v>
      </c>
      <c r="S327" s="100">
        <v>16</v>
      </c>
      <c r="T327" s="101">
        <v>20</v>
      </c>
    </row>
    <row r="328" spans="1:20">
      <c r="A328" s="100">
        <v>2024</v>
      </c>
      <c r="B328" s="252" t="s">
        <v>261</v>
      </c>
      <c r="C328" s="252" t="s">
        <v>887</v>
      </c>
      <c r="D328" s="252" t="s">
        <v>464</v>
      </c>
      <c r="E328" s="252" t="s">
        <v>564</v>
      </c>
      <c r="F328" s="99">
        <v>20</v>
      </c>
      <c r="G328" s="100">
        <v>2</v>
      </c>
      <c r="H328" s="100">
        <v>11</v>
      </c>
      <c r="I328" s="100">
        <v>26</v>
      </c>
      <c r="J328" s="101">
        <v>31</v>
      </c>
      <c r="K328" s="99">
        <v>5</v>
      </c>
      <c r="L328" s="100">
        <v>0</v>
      </c>
      <c r="M328" s="100">
        <v>0</v>
      </c>
      <c r="N328" s="100">
        <v>12</v>
      </c>
      <c r="O328" s="101">
        <v>30</v>
      </c>
      <c r="P328" s="99">
        <v>9</v>
      </c>
      <c r="Q328" s="100">
        <v>0</v>
      </c>
      <c r="R328" s="100">
        <v>2</v>
      </c>
      <c r="S328" s="100">
        <v>16</v>
      </c>
      <c r="T328" s="101">
        <v>20</v>
      </c>
    </row>
    <row r="329" spans="1:20">
      <c r="A329" s="100">
        <v>2024</v>
      </c>
      <c r="B329" s="252" t="s">
        <v>261</v>
      </c>
      <c r="C329" s="252" t="s">
        <v>887</v>
      </c>
      <c r="D329" s="252" t="s">
        <v>464</v>
      </c>
      <c r="E329" s="252" t="s">
        <v>889</v>
      </c>
      <c r="F329" s="99">
        <v>18</v>
      </c>
      <c r="G329" s="100">
        <v>1</v>
      </c>
      <c r="H329" s="100">
        <v>9</v>
      </c>
      <c r="I329" s="100">
        <v>25</v>
      </c>
      <c r="J329" s="101">
        <v>31</v>
      </c>
      <c r="K329" s="99">
        <v>4</v>
      </c>
      <c r="L329" s="100">
        <v>0</v>
      </c>
      <c r="M329" s="100">
        <v>0</v>
      </c>
      <c r="N329" s="100">
        <v>9</v>
      </c>
      <c r="O329" s="101">
        <v>29</v>
      </c>
      <c r="P329" s="99">
        <v>9</v>
      </c>
      <c r="Q329" s="100">
        <v>0</v>
      </c>
      <c r="R329" s="100">
        <v>2</v>
      </c>
      <c r="S329" s="100">
        <v>15</v>
      </c>
      <c r="T329" s="101">
        <v>19</v>
      </c>
    </row>
    <row r="330" spans="1:20">
      <c r="A330" s="100">
        <v>2024</v>
      </c>
      <c r="B330" s="252" t="s">
        <v>261</v>
      </c>
      <c r="C330" s="252" t="s">
        <v>887</v>
      </c>
      <c r="D330" s="252" t="s">
        <v>465</v>
      </c>
      <c r="E330" s="252" t="s">
        <v>888</v>
      </c>
      <c r="F330" s="99">
        <v>31</v>
      </c>
      <c r="G330" s="100">
        <v>27</v>
      </c>
      <c r="H330" s="100">
        <v>28</v>
      </c>
      <c r="I330" s="100">
        <v>32</v>
      </c>
      <c r="J330" s="101">
        <v>32</v>
      </c>
      <c r="K330" s="99">
        <v>28</v>
      </c>
      <c r="L330" s="100">
        <v>18</v>
      </c>
      <c r="M330" s="100">
        <v>24</v>
      </c>
      <c r="N330" s="100">
        <v>31</v>
      </c>
      <c r="O330" s="101">
        <v>32</v>
      </c>
      <c r="P330" s="99">
        <v>2</v>
      </c>
      <c r="Q330" s="100">
        <v>0</v>
      </c>
      <c r="R330" s="100">
        <v>0</v>
      </c>
      <c r="S330" s="100">
        <v>5</v>
      </c>
      <c r="T330" s="101">
        <v>10</v>
      </c>
    </row>
    <row r="331" spans="1:20">
      <c r="A331" s="100">
        <v>2024</v>
      </c>
      <c r="B331" s="252" t="s">
        <v>261</v>
      </c>
      <c r="C331" s="252" t="s">
        <v>887</v>
      </c>
      <c r="D331" s="252" t="s">
        <v>465</v>
      </c>
      <c r="E331" s="252" t="s">
        <v>554</v>
      </c>
      <c r="F331" s="99">
        <v>31</v>
      </c>
      <c r="G331" s="100">
        <v>27</v>
      </c>
      <c r="H331" s="100">
        <v>28</v>
      </c>
      <c r="I331" s="100">
        <v>32</v>
      </c>
      <c r="J331" s="101">
        <v>32</v>
      </c>
      <c r="K331" s="99">
        <v>28</v>
      </c>
      <c r="L331" s="100">
        <v>17</v>
      </c>
      <c r="M331" s="100">
        <v>22</v>
      </c>
      <c r="N331" s="100">
        <v>31</v>
      </c>
      <c r="O331" s="101">
        <v>32</v>
      </c>
      <c r="P331" s="99">
        <v>2</v>
      </c>
      <c r="Q331" s="100">
        <v>0</v>
      </c>
      <c r="R331" s="100">
        <v>0</v>
      </c>
      <c r="S331" s="100">
        <v>6</v>
      </c>
      <c r="T331" s="101">
        <v>11</v>
      </c>
    </row>
    <row r="332" spans="1:20">
      <c r="A332" s="100">
        <v>2024</v>
      </c>
      <c r="B332" s="252" t="s">
        <v>261</v>
      </c>
      <c r="C332" s="252" t="s">
        <v>887</v>
      </c>
      <c r="D332" s="252" t="s">
        <v>465</v>
      </c>
      <c r="E332" s="252" t="s">
        <v>555</v>
      </c>
      <c r="F332" s="99">
        <v>31</v>
      </c>
      <c r="G332" s="100">
        <v>27</v>
      </c>
      <c r="H332" s="100">
        <v>28</v>
      </c>
      <c r="I332" s="100">
        <v>32</v>
      </c>
      <c r="J332" s="101">
        <v>32</v>
      </c>
      <c r="K332" s="99">
        <v>28</v>
      </c>
      <c r="L332" s="100">
        <v>16</v>
      </c>
      <c r="M332" s="100">
        <v>22</v>
      </c>
      <c r="N332" s="100">
        <v>31</v>
      </c>
      <c r="O332" s="101">
        <v>32</v>
      </c>
      <c r="P332" s="99">
        <v>2</v>
      </c>
      <c r="Q332" s="100">
        <v>0</v>
      </c>
      <c r="R332" s="100">
        <v>0</v>
      </c>
      <c r="S332" s="100">
        <v>7</v>
      </c>
      <c r="T332" s="101">
        <v>12</v>
      </c>
    </row>
    <row r="333" spans="1:20">
      <c r="A333" s="100">
        <v>2024</v>
      </c>
      <c r="B333" s="252" t="s">
        <v>261</v>
      </c>
      <c r="C333" s="252" t="s">
        <v>887</v>
      </c>
      <c r="D333" s="252" t="s">
        <v>465</v>
      </c>
      <c r="E333" s="252" t="s">
        <v>556</v>
      </c>
      <c r="F333" s="99">
        <v>31</v>
      </c>
      <c r="G333" s="100">
        <v>25</v>
      </c>
      <c r="H333" s="100">
        <v>28</v>
      </c>
      <c r="I333" s="100">
        <v>32</v>
      </c>
      <c r="J333" s="101">
        <v>32</v>
      </c>
      <c r="K333" s="99">
        <v>27</v>
      </c>
      <c r="L333" s="100">
        <v>13</v>
      </c>
      <c r="M333" s="100">
        <v>20</v>
      </c>
      <c r="N333" s="100">
        <v>31</v>
      </c>
      <c r="O333" s="101">
        <v>32</v>
      </c>
      <c r="P333" s="99">
        <v>2</v>
      </c>
      <c r="Q333" s="100">
        <v>0</v>
      </c>
      <c r="R333" s="100">
        <v>0</v>
      </c>
      <c r="S333" s="100">
        <v>8</v>
      </c>
      <c r="T333" s="101">
        <v>12</v>
      </c>
    </row>
    <row r="334" spans="1:20">
      <c r="A334" s="100">
        <v>2024</v>
      </c>
      <c r="B334" s="252" t="s">
        <v>261</v>
      </c>
      <c r="C334" s="252" t="s">
        <v>887</v>
      </c>
      <c r="D334" s="252" t="s">
        <v>465</v>
      </c>
      <c r="E334" s="252" t="s">
        <v>557</v>
      </c>
      <c r="F334" s="99">
        <v>30</v>
      </c>
      <c r="G334" s="100">
        <v>24</v>
      </c>
      <c r="H334" s="100">
        <v>27</v>
      </c>
      <c r="I334" s="100">
        <v>32</v>
      </c>
      <c r="J334" s="101">
        <v>32</v>
      </c>
      <c r="K334" s="99">
        <v>25</v>
      </c>
      <c r="L334" s="100">
        <v>11</v>
      </c>
      <c r="M334" s="100">
        <v>17</v>
      </c>
      <c r="N334" s="100">
        <v>31</v>
      </c>
      <c r="O334" s="101">
        <v>32</v>
      </c>
      <c r="P334" s="99">
        <v>3</v>
      </c>
      <c r="Q334" s="100">
        <v>0</v>
      </c>
      <c r="R334" s="100">
        <v>0</v>
      </c>
      <c r="S334" s="100">
        <v>9</v>
      </c>
      <c r="T334" s="101">
        <v>14</v>
      </c>
    </row>
    <row r="335" spans="1:20">
      <c r="A335" s="100">
        <v>2024</v>
      </c>
      <c r="B335" s="252" t="s">
        <v>261</v>
      </c>
      <c r="C335" s="252" t="s">
        <v>887</v>
      </c>
      <c r="D335" s="252" t="s">
        <v>465</v>
      </c>
      <c r="E335" s="252" t="s">
        <v>558</v>
      </c>
      <c r="F335" s="99">
        <v>30</v>
      </c>
      <c r="G335" s="100">
        <v>23</v>
      </c>
      <c r="H335" s="100">
        <v>27</v>
      </c>
      <c r="I335" s="100">
        <v>32</v>
      </c>
      <c r="J335" s="101">
        <v>32</v>
      </c>
      <c r="K335" s="99">
        <v>22</v>
      </c>
      <c r="L335" s="100">
        <v>9</v>
      </c>
      <c r="M335" s="100">
        <v>15</v>
      </c>
      <c r="N335" s="100">
        <v>30</v>
      </c>
      <c r="O335" s="101">
        <v>32</v>
      </c>
      <c r="P335" s="99">
        <v>5</v>
      </c>
      <c r="Q335" s="100">
        <v>0</v>
      </c>
      <c r="R335" s="100">
        <v>1</v>
      </c>
      <c r="S335" s="100">
        <v>11</v>
      </c>
      <c r="T335" s="101">
        <v>15</v>
      </c>
    </row>
    <row r="336" spans="1:20">
      <c r="A336" s="100">
        <v>2024</v>
      </c>
      <c r="B336" s="252" t="s">
        <v>261</v>
      </c>
      <c r="C336" s="252" t="s">
        <v>887</v>
      </c>
      <c r="D336" s="252" t="s">
        <v>465</v>
      </c>
      <c r="E336" s="252" t="s">
        <v>559</v>
      </c>
      <c r="F336" s="99">
        <v>28</v>
      </c>
      <c r="G336" s="100">
        <v>21</v>
      </c>
      <c r="H336" s="100">
        <v>26</v>
      </c>
      <c r="I336" s="100">
        <v>31</v>
      </c>
      <c r="J336" s="101">
        <v>32</v>
      </c>
      <c r="K336" s="99">
        <v>20</v>
      </c>
      <c r="L336" s="100">
        <v>7</v>
      </c>
      <c r="M336" s="100">
        <v>13</v>
      </c>
      <c r="N336" s="100">
        <v>30</v>
      </c>
      <c r="O336" s="101">
        <v>31</v>
      </c>
      <c r="P336" s="99">
        <v>7</v>
      </c>
      <c r="Q336" s="100">
        <v>0</v>
      </c>
      <c r="R336" s="100">
        <v>1</v>
      </c>
      <c r="S336" s="100">
        <v>12</v>
      </c>
      <c r="T336" s="101">
        <v>16</v>
      </c>
    </row>
    <row r="337" spans="1:20">
      <c r="A337" s="100">
        <v>2024</v>
      </c>
      <c r="B337" s="252" t="s">
        <v>261</v>
      </c>
      <c r="C337" s="252" t="s">
        <v>887</v>
      </c>
      <c r="D337" s="252" t="s">
        <v>465</v>
      </c>
      <c r="E337" s="252" t="s">
        <v>560</v>
      </c>
      <c r="F337" s="99">
        <v>28</v>
      </c>
      <c r="G337" s="100">
        <v>18</v>
      </c>
      <c r="H337" s="100">
        <v>24</v>
      </c>
      <c r="I337" s="100">
        <v>31</v>
      </c>
      <c r="J337" s="101">
        <v>32</v>
      </c>
      <c r="K337" s="99">
        <v>16</v>
      </c>
      <c r="L337" s="100">
        <v>5</v>
      </c>
      <c r="M337" s="100">
        <v>11</v>
      </c>
      <c r="N337" s="100">
        <v>27</v>
      </c>
      <c r="O337" s="101">
        <v>31</v>
      </c>
      <c r="P337" s="99">
        <v>9</v>
      </c>
      <c r="Q337" s="100">
        <v>0</v>
      </c>
      <c r="R337" s="100">
        <v>1</v>
      </c>
      <c r="S337" s="100">
        <v>14</v>
      </c>
      <c r="T337" s="101">
        <v>17</v>
      </c>
    </row>
    <row r="338" spans="1:20">
      <c r="A338" s="100">
        <v>2024</v>
      </c>
      <c r="B338" s="252" t="s">
        <v>261</v>
      </c>
      <c r="C338" s="252" t="s">
        <v>887</v>
      </c>
      <c r="D338" s="252" t="s">
        <v>465</v>
      </c>
      <c r="E338" s="252" t="s">
        <v>561</v>
      </c>
      <c r="F338" s="99">
        <v>27</v>
      </c>
      <c r="G338" s="100">
        <v>13</v>
      </c>
      <c r="H338" s="100">
        <v>23</v>
      </c>
      <c r="I338" s="100">
        <v>30</v>
      </c>
      <c r="J338" s="101">
        <v>32</v>
      </c>
      <c r="K338" s="99">
        <v>13</v>
      </c>
      <c r="L338" s="100">
        <v>2</v>
      </c>
      <c r="M338" s="100">
        <v>7</v>
      </c>
      <c r="N338" s="100">
        <v>23</v>
      </c>
      <c r="O338" s="101">
        <v>31</v>
      </c>
      <c r="P338" s="99">
        <v>10</v>
      </c>
      <c r="Q338" s="100">
        <v>0</v>
      </c>
      <c r="R338" s="100">
        <v>2</v>
      </c>
      <c r="S338" s="100">
        <v>16</v>
      </c>
      <c r="T338" s="101">
        <v>19</v>
      </c>
    </row>
    <row r="339" spans="1:20">
      <c r="A339" s="100">
        <v>2024</v>
      </c>
      <c r="B339" s="252" t="s">
        <v>261</v>
      </c>
      <c r="C339" s="252" t="s">
        <v>887</v>
      </c>
      <c r="D339" s="252" t="s">
        <v>465</v>
      </c>
      <c r="E339" s="252" t="s">
        <v>562</v>
      </c>
      <c r="F339" s="99">
        <v>25</v>
      </c>
      <c r="G339" s="100">
        <v>10</v>
      </c>
      <c r="H339" s="100">
        <v>20</v>
      </c>
      <c r="I339" s="100">
        <v>28</v>
      </c>
      <c r="J339" s="101">
        <v>32</v>
      </c>
      <c r="K339" s="99">
        <v>10</v>
      </c>
      <c r="L339" s="100">
        <v>0</v>
      </c>
      <c r="M339" s="100">
        <v>5</v>
      </c>
      <c r="N339" s="100">
        <v>19</v>
      </c>
      <c r="O339" s="101">
        <v>30</v>
      </c>
      <c r="P339" s="99">
        <v>11</v>
      </c>
      <c r="Q339" s="100">
        <v>0</v>
      </c>
      <c r="R339" s="100">
        <v>2</v>
      </c>
      <c r="S339" s="100">
        <v>17</v>
      </c>
      <c r="T339" s="101">
        <v>20</v>
      </c>
    </row>
    <row r="340" spans="1:20">
      <c r="A340" s="100">
        <v>2024</v>
      </c>
      <c r="B340" s="252" t="s">
        <v>261</v>
      </c>
      <c r="C340" s="252" t="s">
        <v>887</v>
      </c>
      <c r="D340" s="252" t="s">
        <v>465</v>
      </c>
      <c r="E340" s="252" t="s">
        <v>563</v>
      </c>
      <c r="F340" s="99">
        <v>24</v>
      </c>
      <c r="G340" s="100">
        <v>7</v>
      </c>
      <c r="H340" s="100">
        <v>17</v>
      </c>
      <c r="I340" s="100">
        <v>28</v>
      </c>
      <c r="J340" s="101">
        <v>31</v>
      </c>
      <c r="K340" s="99">
        <v>7</v>
      </c>
      <c r="L340" s="100">
        <v>0</v>
      </c>
      <c r="M340" s="100">
        <v>2</v>
      </c>
      <c r="N340" s="100">
        <v>14</v>
      </c>
      <c r="O340" s="101">
        <v>30</v>
      </c>
      <c r="P340" s="99">
        <v>12</v>
      </c>
      <c r="Q340" s="100">
        <v>0</v>
      </c>
      <c r="R340" s="100">
        <v>3</v>
      </c>
      <c r="S340" s="100">
        <v>18</v>
      </c>
      <c r="T340" s="101">
        <v>21</v>
      </c>
    </row>
    <row r="341" spans="1:20">
      <c r="A341" s="100">
        <v>2024</v>
      </c>
      <c r="B341" s="252" t="s">
        <v>261</v>
      </c>
      <c r="C341" s="252" t="s">
        <v>887</v>
      </c>
      <c r="D341" s="252" t="s">
        <v>465</v>
      </c>
      <c r="E341" s="252" t="s">
        <v>564</v>
      </c>
      <c r="F341" s="99">
        <v>22</v>
      </c>
      <c r="G341" s="100">
        <v>5</v>
      </c>
      <c r="H341" s="100">
        <v>14</v>
      </c>
      <c r="I341" s="100">
        <v>27</v>
      </c>
      <c r="J341" s="101">
        <v>31</v>
      </c>
      <c r="K341" s="99">
        <v>6</v>
      </c>
      <c r="L341" s="100">
        <v>0</v>
      </c>
      <c r="M341" s="100">
        <v>1</v>
      </c>
      <c r="N341" s="100">
        <v>13</v>
      </c>
      <c r="O341" s="101">
        <v>30</v>
      </c>
      <c r="P341" s="99">
        <v>11</v>
      </c>
      <c r="Q341" s="100">
        <v>0</v>
      </c>
      <c r="R341" s="100">
        <v>3</v>
      </c>
      <c r="S341" s="100">
        <v>17</v>
      </c>
      <c r="T341" s="101">
        <v>20</v>
      </c>
    </row>
    <row r="342" spans="1:20">
      <c r="A342" s="100">
        <v>2024</v>
      </c>
      <c r="B342" s="252" t="s">
        <v>261</v>
      </c>
      <c r="C342" s="252" t="s">
        <v>887</v>
      </c>
      <c r="D342" s="252" t="s">
        <v>465</v>
      </c>
      <c r="E342" s="252" t="s">
        <v>889</v>
      </c>
      <c r="F342" s="99">
        <v>20</v>
      </c>
      <c r="G342" s="100">
        <v>3</v>
      </c>
      <c r="H342" s="100">
        <v>12</v>
      </c>
      <c r="I342" s="100">
        <v>25</v>
      </c>
      <c r="J342" s="101">
        <v>31</v>
      </c>
      <c r="K342" s="99">
        <v>4</v>
      </c>
      <c r="L342" s="100">
        <v>0</v>
      </c>
      <c r="M342" s="100">
        <v>0</v>
      </c>
      <c r="N342" s="100">
        <v>10</v>
      </c>
      <c r="O342" s="101">
        <v>29</v>
      </c>
      <c r="P342" s="99">
        <v>11</v>
      </c>
      <c r="Q342" s="100">
        <v>0</v>
      </c>
      <c r="R342" s="100">
        <v>2</v>
      </c>
      <c r="S342" s="100">
        <v>16</v>
      </c>
      <c r="T342" s="101">
        <v>20</v>
      </c>
    </row>
    <row r="343" spans="1:20">
      <c r="A343" s="100">
        <v>2024</v>
      </c>
      <c r="B343" s="252" t="s">
        <v>261</v>
      </c>
      <c r="C343" s="252" t="s">
        <v>887</v>
      </c>
      <c r="D343" s="252" t="s">
        <v>1088</v>
      </c>
      <c r="E343" s="252" t="s">
        <v>888</v>
      </c>
      <c r="F343" s="99">
        <v>31</v>
      </c>
      <c r="G343" s="100">
        <v>28</v>
      </c>
      <c r="H343" s="100">
        <v>28</v>
      </c>
      <c r="I343" s="100">
        <v>32</v>
      </c>
      <c r="J343" s="101">
        <v>32</v>
      </c>
      <c r="K343" s="99">
        <v>29</v>
      </c>
      <c r="L343" s="100">
        <v>21</v>
      </c>
      <c r="M343" s="100">
        <v>25</v>
      </c>
      <c r="N343" s="100">
        <v>31</v>
      </c>
      <c r="O343" s="101">
        <v>32</v>
      </c>
      <c r="P343" s="99">
        <v>1</v>
      </c>
      <c r="Q343" s="100">
        <v>0</v>
      </c>
      <c r="R343" s="100">
        <v>0</v>
      </c>
      <c r="S343" s="100">
        <v>4</v>
      </c>
      <c r="T343" s="101">
        <v>8</v>
      </c>
    </row>
    <row r="344" spans="1:20">
      <c r="A344" s="100">
        <v>2024</v>
      </c>
      <c r="B344" s="252" t="s">
        <v>261</v>
      </c>
      <c r="C344" s="252" t="s">
        <v>887</v>
      </c>
      <c r="D344" s="252" t="s">
        <v>1088</v>
      </c>
      <c r="E344" s="252" t="s">
        <v>554</v>
      </c>
      <c r="F344" s="99">
        <v>31</v>
      </c>
      <c r="G344" s="100">
        <v>28</v>
      </c>
      <c r="H344" s="100">
        <v>29</v>
      </c>
      <c r="I344" s="100">
        <v>32</v>
      </c>
      <c r="J344" s="101">
        <v>32</v>
      </c>
      <c r="K344" s="99">
        <v>29</v>
      </c>
      <c r="L344" s="100">
        <v>19</v>
      </c>
      <c r="M344" s="100">
        <v>24</v>
      </c>
      <c r="N344" s="100">
        <v>31</v>
      </c>
      <c r="O344" s="101">
        <v>32</v>
      </c>
      <c r="P344" s="99">
        <v>1</v>
      </c>
      <c r="Q344" s="100">
        <v>0</v>
      </c>
      <c r="R344" s="100">
        <v>0</v>
      </c>
      <c r="S344" s="100">
        <v>5</v>
      </c>
      <c r="T344" s="101">
        <v>9</v>
      </c>
    </row>
    <row r="345" spans="1:20">
      <c r="A345" s="100">
        <v>2024</v>
      </c>
      <c r="B345" s="252" t="s">
        <v>261</v>
      </c>
      <c r="C345" s="252" t="s">
        <v>887</v>
      </c>
      <c r="D345" s="252" t="s">
        <v>1088</v>
      </c>
      <c r="E345" s="252" t="s">
        <v>555</v>
      </c>
      <c r="F345" s="99">
        <v>31</v>
      </c>
      <c r="G345" s="100">
        <v>28</v>
      </c>
      <c r="H345" s="100">
        <v>29</v>
      </c>
      <c r="I345" s="100">
        <v>32</v>
      </c>
      <c r="J345" s="101">
        <v>32</v>
      </c>
      <c r="K345" s="99">
        <v>29</v>
      </c>
      <c r="L345" s="100">
        <v>17</v>
      </c>
      <c r="M345" s="100">
        <v>23</v>
      </c>
      <c r="N345" s="100">
        <v>31</v>
      </c>
      <c r="O345" s="101">
        <v>32</v>
      </c>
      <c r="P345" s="99">
        <v>1</v>
      </c>
      <c r="Q345" s="100">
        <v>0</v>
      </c>
      <c r="R345" s="100">
        <v>0</v>
      </c>
      <c r="S345" s="100">
        <v>6</v>
      </c>
      <c r="T345" s="101">
        <v>11</v>
      </c>
    </row>
    <row r="346" spans="1:20">
      <c r="A346" s="100">
        <v>2024</v>
      </c>
      <c r="B346" s="252" t="s">
        <v>261</v>
      </c>
      <c r="C346" s="252" t="s">
        <v>887</v>
      </c>
      <c r="D346" s="252" t="s">
        <v>1088</v>
      </c>
      <c r="E346" s="252" t="s">
        <v>556</v>
      </c>
      <c r="F346" s="99">
        <v>31</v>
      </c>
      <c r="G346" s="100">
        <v>27</v>
      </c>
      <c r="H346" s="100">
        <v>28</v>
      </c>
      <c r="I346" s="100">
        <v>32</v>
      </c>
      <c r="J346" s="101">
        <v>32</v>
      </c>
      <c r="K346" s="99">
        <v>28</v>
      </c>
      <c r="L346" s="100">
        <v>15</v>
      </c>
      <c r="M346" s="100">
        <v>21</v>
      </c>
      <c r="N346" s="100">
        <v>31</v>
      </c>
      <c r="O346" s="101">
        <v>32</v>
      </c>
      <c r="P346" s="99">
        <v>2</v>
      </c>
      <c r="Q346" s="100">
        <v>0</v>
      </c>
      <c r="R346" s="100">
        <v>0</v>
      </c>
      <c r="S346" s="100">
        <v>7</v>
      </c>
      <c r="T346" s="101">
        <v>12</v>
      </c>
    </row>
    <row r="347" spans="1:20">
      <c r="A347" s="100">
        <v>2024</v>
      </c>
      <c r="B347" s="252" t="s">
        <v>261</v>
      </c>
      <c r="C347" s="252" t="s">
        <v>887</v>
      </c>
      <c r="D347" s="252" t="s">
        <v>1088</v>
      </c>
      <c r="E347" s="252" t="s">
        <v>557</v>
      </c>
      <c r="F347" s="99">
        <v>30</v>
      </c>
      <c r="G347" s="100">
        <v>25</v>
      </c>
      <c r="H347" s="100">
        <v>28</v>
      </c>
      <c r="I347" s="100">
        <v>32</v>
      </c>
      <c r="J347" s="101">
        <v>32</v>
      </c>
      <c r="K347" s="99">
        <v>26</v>
      </c>
      <c r="L347" s="100">
        <v>11</v>
      </c>
      <c r="M347" s="100">
        <v>18</v>
      </c>
      <c r="N347" s="100">
        <v>31</v>
      </c>
      <c r="O347" s="101">
        <v>32</v>
      </c>
      <c r="P347" s="99">
        <v>3</v>
      </c>
      <c r="Q347" s="100">
        <v>0</v>
      </c>
      <c r="R347" s="100">
        <v>0</v>
      </c>
      <c r="S347" s="100">
        <v>9</v>
      </c>
      <c r="T347" s="101">
        <v>14</v>
      </c>
    </row>
    <row r="348" spans="1:20">
      <c r="A348" s="100">
        <v>2024</v>
      </c>
      <c r="B348" s="252" t="s">
        <v>261</v>
      </c>
      <c r="C348" s="252" t="s">
        <v>887</v>
      </c>
      <c r="D348" s="252" t="s">
        <v>1088</v>
      </c>
      <c r="E348" s="252" t="s">
        <v>558</v>
      </c>
      <c r="F348" s="99">
        <v>30</v>
      </c>
      <c r="G348" s="100">
        <v>25</v>
      </c>
      <c r="H348" s="100">
        <v>27</v>
      </c>
      <c r="I348" s="100">
        <v>32</v>
      </c>
      <c r="J348" s="101">
        <v>32</v>
      </c>
      <c r="K348" s="99">
        <v>24</v>
      </c>
      <c r="L348" s="100">
        <v>12</v>
      </c>
      <c r="M348" s="100">
        <v>17</v>
      </c>
      <c r="N348" s="100">
        <v>31</v>
      </c>
      <c r="O348" s="101">
        <v>32</v>
      </c>
      <c r="P348" s="99">
        <v>5</v>
      </c>
      <c r="Q348" s="100">
        <v>0</v>
      </c>
      <c r="R348" s="100">
        <v>1</v>
      </c>
      <c r="S348" s="100">
        <v>10</v>
      </c>
      <c r="T348" s="101">
        <v>14</v>
      </c>
    </row>
    <row r="349" spans="1:20">
      <c r="A349" s="100">
        <v>2024</v>
      </c>
      <c r="B349" s="252" t="s">
        <v>261</v>
      </c>
      <c r="C349" s="252" t="s">
        <v>887</v>
      </c>
      <c r="D349" s="252" t="s">
        <v>1088</v>
      </c>
      <c r="E349" s="252" t="s">
        <v>559</v>
      </c>
      <c r="F349" s="99">
        <v>29</v>
      </c>
      <c r="G349" s="100">
        <v>23</v>
      </c>
      <c r="H349" s="100">
        <v>27</v>
      </c>
      <c r="I349" s="100">
        <v>32</v>
      </c>
      <c r="J349" s="101">
        <v>32</v>
      </c>
      <c r="K349" s="99">
        <v>21</v>
      </c>
      <c r="L349" s="100">
        <v>10</v>
      </c>
      <c r="M349" s="100">
        <v>16</v>
      </c>
      <c r="N349" s="100">
        <v>30</v>
      </c>
      <c r="O349" s="101">
        <v>32</v>
      </c>
      <c r="P349" s="99">
        <v>6</v>
      </c>
      <c r="Q349" s="100">
        <v>0</v>
      </c>
      <c r="R349" s="100">
        <v>1</v>
      </c>
      <c r="S349" s="100">
        <v>11</v>
      </c>
      <c r="T349" s="101">
        <v>15</v>
      </c>
    </row>
    <row r="350" spans="1:20">
      <c r="A350" s="100">
        <v>2024</v>
      </c>
      <c r="B350" s="252" t="s">
        <v>261</v>
      </c>
      <c r="C350" s="252" t="s">
        <v>887</v>
      </c>
      <c r="D350" s="252" t="s">
        <v>1088</v>
      </c>
      <c r="E350" s="252" t="s">
        <v>560</v>
      </c>
      <c r="F350" s="99">
        <v>28</v>
      </c>
      <c r="G350" s="100">
        <v>22</v>
      </c>
      <c r="H350" s="100">
        <v>26</v>
      </c>
      <c r="I350" s="100">
        <v>31</v>
      </c>
      <c r="J350" s="101">
        <v>32</v>
      </c>
      <c r="K350" s="99">
        <v>17</v>
      </c>
      <c r="L350" s="100">
        <v>7</v>
      </c>
      <c r="M350" s="100">
        <v>12</v>
      </c>
      <c r="N350" s="100">
        <v>27</v>
      </c>
      <c r="O350" s="101">
        <v>31</v>
      </c>
      <c r="P350" s="99">
        <v>9</v>
      </c>
      <c r="Q350" s="100">
        <v>0</v>
      </c>
      <c r="R350" s="100">
        <v>2</v>
      </c>
      <c r="S350" s="100">
        <v>14</v>
      </c>
      <c r="T350" s="101">
        <v>18</v>
      </c>
    </row>
    <row r="351" spans="1:20">
      <c r="A351" s="100">
        <v>2024</v>
      </c>
      <c r="B351" s="252" t="s">
        <v>261</v>
      </c>
      <c r="C351" s="252" t="s">
        <v>887</v>
      </c>
      <c r="D351" s="252" t="s">
        <v>1088</v>
      </c>
      <c r="E351" s="252" t="s">
        <v>561</v>
      </c>
      <c r="F351" s="99">
        <v>28</v>
      </c>
      <c r="G351" s="100">
        <v>20</v>
      </c>
      <c r="H351" s="100">
        <v>25</v>
      </c>
      <c r="I351" s="100">
        <v>30</v>
      </c>
      <c r="J351" s="101">
        <v>32</v>
      </c>
      <c r="K351" s="99">
        <v>15</v>
      </c>
      <c r="L351" s="100">
        <v>4</v>
      </c>
      <c r="M351" s="100">
        <v>10</v>
      </c>
      <c r="N351" s="100">
        <v>23</v>
      </c>
      <c r="O351" s="101">
        <v>30</v>
      </c>
      <c r="P351" s="99">
        <v>11</v>
      </c>
      <c r="Q351" s="100">
        <v>1</v>
      </c>
      <c r="R351" s="100">
        <v>3</v>
      </c>
      <c r="S351" s="100">
        <v>16</v>
      </c>
      <c r="T351" s="101">
        <v>19</v>
      </c>
    </row>
    <row r="352" spans="1:20">
      <c r="A352" s="100">
        <v>2024</v>
      </c>
      <c r="B352" s="252" t="s">
        <v>261</v>
      </c>
      <c r="C352" s="252" t="s">
        <v>887</v>
      </c>
      <c r="D352" s="252" t="s">
        <v>1088</v>
      </c>
      <c r="E352" s="252" t="s">
        <v>562</v>
      </c>
      <c r="F352" s="99">
        <v>27</v>
      </c>
      <c r="G352" s="100">
        <v>15</v>
      </c>
      <c r="H352" s="100">
        <v>23</v>
      </c>
      <c r="I352" s="100">
        <v>30</v>
      </c>
      <c r="J352" s="101">
        <v>32</v>
      </c>
      <c r="K352" s="99">
        <v>12</v>
      </c>
      <c r="L352" s="100">
        <v>1</v>
      </c>
      <c r="M352" s="100">
        <v>6</v>
      </c>
      <c r="N352" s="100">
        <v>22</v>
      </c>
      <c r="O352" s="101">
        <v>31</v>
      </c>
      <c r="P352" s="99">
        <v>11</v>
      </c>
      <c r="Q352" s="100">
        <v>0</v>
      </c>
      <c r="R352" s="100">
        <v>3</v>
      </c>
      <c r="S352" s="100">
        <v>18</v>
      </c>
      <c r="T352" s="101">
        <v>21</v>
      </c>
    </row>
    <row r="353" spans="1:20">
      <c r="A353" s="100">
        <v>2024</v>
      </c>
      <c r="B353" s="252" t="s">
        <v>261</v>
      </c>
      <c r="C353" s="252" t="s">
        <v>887</v>
      </c>
      <c r="D353" s="252" t="s">
        <v>1088</v>
      </c>
      <c r="E353" s="252" t="s">
        <v>563</v>
      </c>
      <c r="F353" s="99">
        <v>26</v>
      </c>
      <c r="G353" s="100">
        <v>13</v>
      </c>
      <c r="H353" s="100">
        <v>21</v>
      </c>
      <c r="I353" s="100">
        <v>29</v>
      </c>
      <c r="J353" s="101">
        <v>32</v>
      </c>
      <c r="K353" s="99">
        <v>9</v>
      </c>
      <c r="L353" s="100">
        <v>1</v>
      </c>
      <c r="M353" s="100">
        <v>5</v>
      </c>
      <c r="N353" s="100">
        <v>17</v>
      </c>
      <c r="O353" s="101">
        <v>30</v>
      </c>
      <c r="P353" s="99">
        <v>13</v>
      </c>
      <c r="Q353" s="100">
        <v>1</v>
      </c>
      <c r="R353" s="100">
        <v>3</v>
      </c>
      <c r="S353" s="100">
        <v>18</v>
      </c>
      <c r="T353" s="101">
        <v>22</v>
      </c>
    </row>
    <row r="354" spans="1:20">
      <c r="A354" s="100">
        <v>2024</v>
      </c>
      <c r="B354" s="252" t="s">
        <v>261</v>
      </c>
      <c r="C354" s="252" t="s">
        <v>887</v>
      </c>
      <c r="D354" s="252" t="s">
        <v>1088</v>
      </c>
      <c r="E354" s="252" t="s">
        <v>564</v>
      </c>
      <c r="F354" s="99">
        <v>25</v>
      </c>
      <c r="G354" s="100">
        <v>12</v>
      </c>
      <c r="H354" s="100">
        <v>20</v>
      </c>
      <c r="I354" s="100">
        <v>29</v>
      </c>
      <c r="J354" s="101">
        <v>32</v>
      </c>
      <c r="K354" s="99">
        <v>7</v>
      </c>
      <c r="L354" s="100">
        <v>0</v>
      </c>
      <c r="M354" s="100">
        <v>3</v>
      </c>
      <c r="N354" s="100">
        <v>19</v>
      </c>
      <c r="O354" s="101">
        <v>31</v>
      </c>
      <c r="P354" s="99">
        <v>13</v>
      </c>
      <c r="Q354" s="100">
        <v>1</v>
      </c>
      <c r="R354" s="100">
        <v>3</v>
      </c>
      <c r="S354" s="100">
        <v>19</v>
      </c>
      <c r="T354" s="101">
        <v>22</v>
      </c>
    </row>
    <row r="355" spans="1:20">
      <c r="A355" s="100">
        <v>2024</v>
      </c>
      <c r="B355" s="252" t="s">
        <v>261</v>
      </c>
      <c r="C355" s="252" t="s">
        <v>887</v>
      </c>
      <c r="D355" s="252" t="s">
        <v>1088</v>
      </c>
      <c r="E355" s="252" t="s">
        <v>889</v>
      </c>
      <c r="F355" s="99">
        <v>23</v>
      </c>
      <c r="G355" s="100">
        <v>9</v>
      </c>
      <c r="H355" s="100">
        <v>18</v>
      </c>
      <c r="I355" s="100">
        <v>27</v>
      </c>
      <c r="J355" s="101">
        <v>31</v>
      </c>
      <c r="K355" s="99">
        <v>6</v>
      </c>
      <c r="L355" s="100">
        <v>0</v>
      </c>
      <c r="M355" s="100">
        <v>3</v>
      </c>
      <c r="N355" s="100">
        <v>13</v>
      </c>
      <c r="O355" s="101">
        <v>30</v>
      </c>
      <c r="P355" s="99">
        <v>13</v>
      </c>
      <c r="Q355" s="100">
        <v>1</v>
      </c>
      <c r="R355" s="100">
        <v>4</v>
      </c>
      <c r="S355" s="100">
        <v>17</v>
      </c>
      <c r="T355" s="101">
        <v>20</v>
      </c>
    </row>
    <row r="356" spans="1:20">
      <c r="A356" s="100">
        <v>2024</v>
      </c>
      <c r="B356" s="252" t="s">
        <v>261</v>
      </c>
      <c r="C356" s="252" t="s">
        <v>887</v>
      </c>
      <c r="D356" s="252" t="s">
        <v>1089</v>
      </c>
      <c r="E356" s="252" t="s">
        <v>888</v>
      </c>
      <c r="F356" s="99">
        <v>31</v>
      </c>
      <c r="G356" s="100">
        <v>28</v>
      </c>
      <c r="H356" s="100">
        <v>29</v>
      </c>
      <c r="I356" s="100">
        <v>32</v>
      </c>
      <c r="J356" s="101">
        <v>32</v>
      </c>
      <c r="K356" s="99">
        <v>30</v>
      </c>
      <c r="L356" s="100">
        <v>22</v>
      </c>
      <c r="M356" s="100">
        <v>26</v>
      </c>
      <c r="N356" s="100">
        <v>32</v>
      </c>
      <c r="O356" s="101">
        <v>32</v>
      </c>
      <c r="P356" s="99">
        <v>1</v>
      </c>
      <c r="Q356" s="100">
        <v>0</v>
      </c>
      <c r="R356" s="100">
        <v>0</v>
      </c>
      <c r="S356" s="100">
        <v>3</v>
      </c>
      <c r="T356" s="101">
        <v>7</v>
      </c>
    </row>
    <row r="357" spans="1:20">
      <c r="A357" s="100">
        <v>2024</v>
      </c>
      <c r="B357" s="252" t="s">
        <v>261</v>
      </c>
      <c r="C357" s="252" t="s">
        <v>887</v>
      </c>
      <c r="D357" s="252" t="s">
        <v>1089</v>
      </c>
      <c r="E357" s="252" t="s">
        <v>554</v>
      </c>
      <c r="F357" s="99">
        <v>32</v>
      </c>
      <c r="G357" s="100">
        <v>28</v>
      </c>
      <c r="H357" s="100">
        <v>29</v>
      </c>
      <c r="I357" s="100">
        <v>32</v>
      </c>
      <c r="J357" s="101">
        <v>32</v>
      </c>
      <c r="K357" s="99">
        <v>30</v>
      </c>
      <c r="L357" s="100">
        <v>21</v>
      </c>
      <c r="M357" s="100">
        <v>26</v>
      </c>
      <c r="N357" s="100">
        <v>32</v>
      </c>
      <c r="O357" s="101">
        <v>32</v>
      </c>
      <c r="P357" s="99">
        <v>1</v>
      </c>
      <c r="Q357" s="100">
        <v>0</v>
      </c>
      <c r="R357" s="100">
        <v>0</v>
      </c>
      <c r="S357" s="100">
        <v>3</v>
      </c>
      <c r="T357" s="101">
        <v>7</v>
      </c>
    </row>
    <row r="358" spans="1:20">
      <c r="A358" s="100">
        <v>2024</v>
      </c>
      <c r="B358" s="252" t="s">
        <v>261</v>
      </c>
      <c r="C358" s="252" t="s">
        <v>887</v>
      </c>
      <c r="D358" s="252" t="s">
        <v>1089</v>
      </c>
      <c r="E358" s="252" t="s">
        <v>555</v>
      </c>
      <c r="F358" s="99">
        <v>32</v>
      </c>
      <c r="G358" s="100">
        <v>28</v>
      </c>
      <c r="H358" s="100">
        <v>29</v>
      </c>
      <c r="I358" s="100">
        <v>32</v>
      </c>
      <c r="J358" s="101">
        <v>32</v>
      </c>
      <c r="K358" s="99">
        <v>29</v>
      </c>
      <c r="L358" s="100">
        <v>19</v>
      </c>
      <c r="M358" s="100">
        <v>24</v>
      </c>
      <c r="N358" s="100">
        <v>31</v>
      </c>
      <c r="O358" s="101">
        <v>32</v>
      </c>
      <c r="P358" s="99">
        <v>1</v>
      </c>
      <c r="Q358" s="100">
        <v>0</v>
      </c>
      <c r="R358" s="100">
        <v>0</v>
      </c>
      <c r="S358" s="100">
        <v>5</v>
      </c>
      <c r="T358" s="101">
        <v>10</v>
      </c>
    </row>
    <row r="359" spans="1:20">
      <c r="A359" s="100">
        <v>2024</v>
      </c>
      <c r="B359" s="252" t="s">
        <v>261</v>
      </c>
      <c r="C359" s="252" t="s">
        <v>887</v>
      </c>
      <c r="D359" s="252" t="s">
        <v>1089</v>
      </c>
      <c r="E359" s="252" t="s">
        <v>556</v>
      </c>
      <c r="F359" s="99">
        <v>31</v>
      </c>
      <c r="G359" s="100">
        <v>27</v>
      </c>
      <c r="H359" s="100">
        <v>28</v>
      </c>
      <c r="I359" s="100">
        <v>32</v>
      </c>
      <c r="J359" s="101">
        <v>32</v>
      </c>
      <c r="K359" s="99">
        <v>28</v>
      </c>
      <c r="L359" s="100">
        <v>16</v>
      </c>
      <c r="M359" s="100">
        <v>21</v>
      </c>
      <c r="N359" s="100">
        <v>31</v>
      </c>
      <c r="O359" s="101">
        <v>32</v>
      </c>
      <c r="P359" s="99">
        <v>2</v>
      </c>
      <c r="Q359" s="100">
        <v>0</v>
      </c>
      <c r="R359" s="100">
        <v>0</v>
      </c>
      <c r="S359" s="100">
        <v>7</v>
      </c>
      <c r="T359" s="101">
        <v>12</v>
      </c>
    </row>
    <row r="360" spans="1:20">
      <c r="A360" s="100">
        <v>2024</v>
      </c>
      <c r="B360" s="252" t="s">
        <v>261</v>
      </c>
      <c r="C360" s="252" t="s">
        <v>887</v>
      </c>
      <c r="D360" s="252" t="s">
        <v>1089</v>
      </c>
      <c r="E360" s="252" t="s">
        <v>557</v>
      </c>
      <c r="F360" s="99">
        <v>31</v>
      </c>
      <c r="G360" s="100">
        <v>26</v>
      </c>
      <c r="H360" s="100">
        <v>28</v>
      </c>
      <c r="I360" s="100">
        <v>32</v>
      </c>
      <c r="J360" s="101">
        <v>32</v>
      </c>
      <c r="K360" s="99">
        <v>26</v>
      </c>
      <c r="L360" s="100">
        <v>14</v>
      </c>
      <c r="M360" s="100">
        <v>20</v>
      </c>
      <c r="N360" s="100">
        <v>31</v>
      </c>
      <c r="O360" s="101">
        <v>32</v>
      </c>
      <c r="P360" s="99">
        <v>3</v>
      </c>
      <c r="Q360" s="100">
        <v>0</v>
      </c>
      <c r="R360" s="100">
        <v>1</v>
      </c>
      <c r="S360" s="100">
        <v>9</v>
      </c>
      <c r="T360" s="101">
        <v>13</v>
      </c>
    </row>
    <row r="361" spans="1:20">
      <c r="A361" s="100">
        <v>2024</v>
      </c>
      <c r="B361" s="252" t="s">
        <v>261</v>
      </c>
      <c r="C361" s="252" t="s">
        <v>887</v>
      </c>
      <c r="D361" s="252" t="s">
        <v>1089</v>
      </c>
      <c r="E361" s="252" t="s">
        <v>558</v>
      </c>
      <c r="F361" s="99">
        <v>30</v>
      </c>
      <c r="G361" s="100">
        <v>25</v>
      </c>
      <c r="H361" s="100">
        <v>28</v>
      </c>
      <c r="I361" s="100">
        <v>32</v>
      </c>
      <c r="J361" s="101">
        <v>32</v>
      </c>
      <c r="K361" s="99">
        <v>24</v>
      </c>
      <c r="L361" s="100">
        <v>13</v>
      </c>
      <c r="M361" s="100">
        <v>18</v>
      </c>
      <c r="N361" s="100">
        <v>31</v>
      </c>
      <c r="O361" s="101">
        <v>32</v>
      </c>
      <c r="P361" s="99">
        <v>5</v>
      </c>
      <c r="Q361" s="100">
        <v>0</v>
      </c>
      <c r="R361" s="100">
        <v>1</v>
      </c>
      <c r="S361" s="100">
        <v>10</v>
      </c>
      <c r="T361" s="101">
        <v>14</v>
      </c>
    </row>
    <row r="362" spans="1:20">
      <c r="A362" s="100">
        <v>2024</v>
      </c>
      <c r="B362" s="252" t="s">
        <v>261</v>
      </c>
      <c r="C362" s="252" t="s">
        <v>887</v>
      </c>
      <c r="D362" s="252" t="s">
        <v>1089</v>
      </c>
      <c r="E362" s="252" t="s">
        <v>559</v>
      </c>
      <c r="F362" s="99">
        <v>30</v>
      </c>
      <c r="G362" s="100">
        <v>24</v>
      </c>
      <c r="H362" s="100">
        <v>27</v>
      </c>
      <c r="I362" s="100">
        <v>32</v>
      </c>
      <c r="J362" s="101">
        <v>32</v>
      </c>
      <c r="K362" s="99">
        <v>22</v>
      </c>
      <c r="L362" s="100">
        <v>11</v>
      </c>
      <c r="M362" s="100">
        <v>16</v>
      </c>
      <c r="N362" s="100">
        <v>30</v>
      </c>
      <c r="O362" s="101">
        <v>32</v>
      </c>
      <c r="P362" s="99">
        <v>6</v>
      </c>
      <c r="Q362" s="100">
        <v>0</v>
      </c>
      <c r="R362" s="100">
        <v>1</v>
      </c>
      <c r="S362" s="100">
        <v>11</v>
      </c>
      <c r="T362" s="101">
        <v>15</v>
      </c>
    </row>
    <row r="363" spans="1:20">
      <c r="A363" s="100">
        <v>2024</v>
      </c>
      <c r="B363" s="252" t="s">
        <v>261</v>
      </c>
      <c r="C363" s="252" t="s">
        <v>887</v>
      </c>
      <c r="D363" s="252" t="s">
        <v>1089</v>
      </c>
      <c r="E363" s="252" t="s">
        <v>560</v>
      </c>
      <c r="F363" s="99">
        <v>28</v>
      </c>
      <c r="G363" s="100">
        <v>23</v>
      </c>
      <c r="H363" s="100">
        <v>26</v>
      </c>
      <c r="I363" s="100">
        <v>31</v>
      </c>
      <c r="J363" s="101">
        <v>32</v>
      </c>
      <c r="K363" s="99">
        <v>18</v>
      </c>
      <c r="L363" s="100">
        <v>7</v>
      </c>
      <c r="M363" s="100">
        <v>13</v>
      </c>
      <c r="N363" s="100">
        <v>28</v>
      </c>
      <c r="O363" s="101">
        <v>31</v>
      </c>
      <c r="P363" s="99">
        <v>9</v>
      </c>
      <c r="Q363" s="100">
        <v>0</v>
      </c>
      <c r="R363" s="100">
        <v>2</v>
      </c>
      <c r="S363" s="100">
        <v>13</v>
      </c>
      <c r="T363" s="101">
        <v>17</v>
      </c>
    </row>
    <row r="364" spans="1:20">
      <c r="A364" s="100">
        <v>2024</v>
      </c>
      <c r="B364" s="252" t="s">
        <v>261</v>
      </c>
      <c r="C364" s="252" t="s">
        <v>887</v>
      </c>
      <c r="D364" s="252" t="s">
        <v>1089</v>
      </c>
      <c r="E364" s="252" t="s">
        <v>561</v>
      </c>
      <c r="F364" s="99">
        <v>28</v>
      </c>
      <c r="G364" s="100">
        <v>21</v>
      </c>
      <c r="H364" s="100">
        <v>25</v>
      </c>
      <c r="I364" s="100">
        <v>31</v>
      </c>
      <c r="J364" s="101">
        <v>32</v>
      </c>
      <c r="K364" s="99">
        <v>15</v>
      </c>
      <c r="L364" s="100">
        <v>5</v>
      </c>
      <c r="M364" s="100">
        <v>10</v>
      </c>
      <c r="N364" s="100">
        <v>24</v>
      </c>
      <c r="O364" s="101">
        <v>31</v>
      </c>
      <c r="P364" s="99">
        <v>10</v>
      </c>
      <c r="Q364" s="100">
        <v>1</v>
      </c>
      <c r="R364" s="100">
        <v>3</v>
      </c>
      <c r="S364" s="100">
        <v>15</v>
      </c>
      <c r="T364" s="101">
        <v>19</v>
      </c>
    </row>
    <row r="365" spans="1:20">
      <c r="A365" s="100">
        <v>2024</v>
      </c>
      <c r="B365" s="252" t="s">
        <v>261</v>
      </c>
      <c r="C365" s="252" t="s">
        <v>887</v>
      </c>
      <c r="D365" s="252" t="s">
        <v>1089</v>
      </c>
      <c r="E365" s="252" t="s">
        <v>562</v>
      </c>
      <c r="F365" s="99">
        <v>27</v>
      </c>
      <c r="G365" s="100">
        <v>19</v>
      </c>
      <c r="H365" s="100">
        <v>24</v>
      </c>
      <c r="I365" s="100">
        <v>30</v>
      </c>
      <c r="J365" s="101">
        <v>32</v>
      </c>
      <c r="K365" s="99">
        <v>13</v>
      </c>
      <c r="L365" s="100">
        <v>3</v>
      </c>
      <c r="M365" s="100">
        <v>8</v>
      </c>
      <c r="N365" s="100">
        <v>24</v>
      </c>
      <c r="O365" s="101">
        <v>30</v>
      </c>
      <c r="P365" s="99">
        <v>12</v>
      </c>
      <c r="Q365" s="100">
        <v>1</v>
      </c>
      <c r="R365" s="100">
        <v>3</v>
      </c>
      <c r="S365" s="100">
        <v>18</v>
      </c>
      <c r="T365" s="101">
        <v>21</v>
      </c>
    </row>
    <row r="366" spans="1:20">
      <c r="A366" s="100">
        <v>2024</v>
      </c>
      <c r="B366" s="252" t="s">
        <v>261</v>
      </c>
      <c r="C366" s="252" t="s">
        <v>887</v>
      </c>
      <c r="D366" s="252" t="s">
        <v>1089</v>
      </c>
      <c r="E366" s="252" t="s">
        <v>563</v>
      </c>
      <c r="F366" s="99">
        <v>27</v>
      </c>
      <c r="G366" s="100">
        <v>16</v>
      </c>
      <c r="H366" s="100">
        <v>23</v>
      </c>
      <c r="I366" s="100">
        <v>29</v>
      </c>
      <c r="J366" s="101">
        <v>32</v>
      </c>
      <c r="K366" s="99">
        <v>10</v>
      </c>
      <c r="L366" s="100">
        <v>1</v>
      </c>
      <c r="M366" s="100">
        <v>6</v>
      </c>
      <c r="N366" s="100">
        <v>19</v>
      </c>
      <c r="O366" s="101">
        <v>30</v>
      </c>
      <c r="P366" s="99">
        <v>14</v>
      </c>
      <c r="Q366" s="100">
        <v>1</v>
      </c>
      <c r="R366" s="100">
        <v>4</v>
      </c>
      <c r="S366" s="100">
        <v>19</v>
      </c>
      <c r="T366" s="101">
        <v>22</v>
      </c>
    </row>
    <row r="367" spans="1:20">
      <c r="A367" s="100">
        <v>2024</v>
      </c>
      <c r="B367" s="252" t="s">
        <v>261</v>
      </c>
      <c r="C367" s="252" t="s">
        <v>887</v>
      </c>
      <c r="D367" s="252" t="s">
        <v>1089</v>
      </c>
      <c r="E367" s="252" t="s">
        <v>564</v>
      </c>
      <c r="F367" s="99">
        <v>26</v>
      </c>
      <c r="G367" s="100">
        <v>13</v>
      </c>
      <c r="H367" s="100">
        <v>21</v>
      </c>
      <c r="I367" s="100">
        <v>29</v>
      </c>
      <c r="J367" s="101">
        <v>32</v>
      </c>
      <c r="K367" s="99">
        <v>8</v>
      </c>
      <c r="L367" s="100">
        <v>0</v>
      </c>
      <c r="M367" s="100">
        <v>4</v>
      </c>
      <c r="N367" s="100">
        <v>23</v>
      </c>
      <c r="O367" s="101">
        <v>31</v>
      </c>
      <c r="P367" s="99">
        <v>14</v>
      </c>
      <c r="Q367" s="100">
        <v>0</v>
      </c>
      <c r="R367" s="100">
        <v>2</v>
      </c>
      <c r="S367" s="100">
        <v>19</v>
      </c>
      <c r="T367" s="101">
        <v>21</v>
      </c>
    </row>
    <row r="368" spans="1:20">
      <c r="A368" s="100">
        <v>2024</v>
      </c>
      <c r="B368" s="252" t="s">
        <v>261</v>
      </c>
      <c r="C368" s="252" t="s">
        <v>887</v>
      </c>
      <c r="D368" s="252" t="s">
        <v>1089</v>
      </c>
      <c r="E368" s="252" t="s">
        <v>889</v>
      </c>
      <c r="F368" s="99">
        <v>24</v>
      </c>
      <c r="G368" s="100">
        <v>13</v>
      </c>
      <c r="H368" s="100">
        <v>20</v>
      </c>
      <c r="I368" s="100">
        <v>28</v>
      </c>
      <c r="J368" s="101">
        <v>31</v>
      </c>
      <c r="K368" s="99">
        <v>7</v>
      </c>
      <c r="L368" s="100">
        <v>0</v>
      </c>
      <c r="M368" s="100">
        <v>3</v>
      </c>
      <c r="N368" s="100">
        <v>16</v>
      </c>
      <c r="O368" s="101">
        <v>30</v>
      </c>
      <c r="P368" s="99">
        <v>13</v>
      </c>
      <c r="Q368" s="100">
        <v>1</v>
      </c>
      <c r="R368" s="100">
        <v>4</v>
      </c>
      <c r="S368" s="100">
        <v>19</v>
      </c>
      <c r="T368" s="101">
        <v>22</v>
      </c>
    </row>
    <row r="369" spans="1:20">
      <c r="A369" s="100">
        <v>2024</v>
      </c>
      <c r="B369" s="252" t="s">
        <v>261</v>
      </c>
      <c r="C369" s="252" t="s">
        <v>891</v>
      </c>
      <c r="D369" s="252" t="s">
        <v>464</v>
      </c>
      <c r="E369" s="252" t="s">
        <v>888</v>
      </c>
      <c r="F369" s="99">
        <v>30</v>
      </c>
      <c r="G369" s="100">
        <v>27</v>
      </c>
      <c r="H369" s="100">
        <v>28</v>
      </c>
      <c r="I369" s="100">
        <v>32</v>
      </c>
      <c r="J369" s="101">
        <v>32</v>
      </c>
      <c r="K369" s="99">
        <v>25</v>
      </c>
      <c r="L369" s="100">
        <v>15</v>
      </c>
      <c r="M369" s="100">
        <v>21</v>
      </c>
      <c r="N369" s="100">
        <v>29</v>
      </c>
      <c r="O369" s="101">
        <v>31</v>
      </c>
      <c r="P369" s="99">
        <v>4</v>
      </c>
      <c r="Q369" s="100">
        <v>0</v>
      </c>
      <c r="R369" s="100">
        <v>1</v>
      </c>
      <c r="S369" s="100">
        <v>8</v>
      </c>
      <c r="T369" s="101">
        <v>13</v>
      </c>
    </row>
    <row r="370" spans="1:20">
      <c r="A370" s="100">
        <v>2024</v>
      </c>
      <c r="B370" s="252" t="s">
        <v>261</v>
      </c>
      <c r="C370" s="252" t="s">
        <v>891</v>
      </c>
      <c r="D370" s="252" t="s">
        <v>464</v>
      </c>
      <c r="E370" s="252" t="s">
        <v>554</v>
      </c>
      <c r="F370" s="99">
        <v>30</v>
      </c>
      <c r="G370" s="100">
        <v>26</v>
      </c>
      <c r="H370" s="100">
        <v>28</v>
      </c>
      <c r="I370" s="100">
        <v>31</v>
      </c>
      <c r="J370" s="101">
        <v>32</v>
      </c>
      <c r="K370" s="99">
        <v>24</v>
      </c>
      <c r="L370" s="100">
        <v>13</v>
      </c>
      <c r="M370" s="100">
        <v>19</v>
      </c>
      <c r="N370" s="100">
        <v>28</v>
      </c>
      <c r="O370" s="101">
        <v>31</v>
      </c>
      <c r="P370" s="99">
        <v>5</v>
      </c>
      <c r="Q370" s="100">
        <v>0</v>
      </c>
      <c r="R370" s="100">
        <v>1</v>
      </c>
      <c r="S370" s="100">
        <v>9</v>
      </c>
      <c r="T370" s="101">
        <v>14</v>
      </c>
    </row>
    <row r="371" spans="1:20">
      <c r="A371" s="100">
        <v>2024</v>
      </c>
      <c r="B371" s="252" t="s">
        <v>261</v>
      </c>
      <c r="C371" s="252" t="s">
        <v>891</v>
      </c>
      <c r="D371" s="252" t="s">
        <v>464</v>
      </c>
      <c r="E371" s="252" t="s">
        <v>555</v>
      </c>
      <c r="F371" s="99">
        <v>29</v>
      </c>
      <c r="G371" s="100">
        <v>25</v>
      </c>
      <c r="H371" s="100">
        <v>27</v>
      </c>
      <c r="I371" s="100">
        <v>31</v>
      </c>
      <c r="J371" s="101">
        <v>32</v>
      </c>
      <c r="K371" s="99">
        <v>23</v>
      </c>
      <c r="L371" s="100">
        <v>11</v>
      </c>
      <c r="M371" s="100">
        <v>17</v>
      </c>
      <c r="N371" s="100">
        <v>27</v>
      </c>
      <c r="O371" s="101">
        <v>31</v>
      </c>
      <c r="P371" s="99">
        <v>6</v>
      </c>
      <c r="Q371" s="100">
        <v>0</v>
      </c>
      <c r="R371" s="100">
        <v>2</v>
      </c>
      <c r="S371" s="100">
        <v>10</v>
      </c>
      <c r="T371" s="101">
        <v>15</v>
      </c>
    </row>
    <row r="372" spans="1:20">
      <c r="A372" s="100">
        <v>2024</v>
      </c>
      <c r="B372" s="252" t="s">
        <v>261</v>
      </c>
      <c r="C372" s="252" t="s">
        <v>891</v>
      </c>
      <c r="D372" s="252" t="s">
        <v>464</v>
      </c>
      <c r="E372" s="252" t="s">
        <v>556</v>
      </c>
      <c r="F372" s="99">
        <v>28</v>
      </c>
      <c r="G372" s="100">
        <v>23</v>
      </c>
      <c r="H372" s="100">
        <v>26</v>
      </c>
      <c r="I372" s="100">
        <v>31</v>
      </c>
      <c r="J372" s="101">
        <v>32</v>
      </c>
      <c r="K372" s="99">
        <v>21</v>
      </c>
      <c r="L372" s="100">
        <v>9</v>
      </c>
      <c r="M372" s="100">
        <v>15</v>
      </c>
      <c r="N372" s="100">
        <v>26</v>
      </c>
      <c r="O372" s="101">
        <v>31</v>
      </c>
      <c r="P372" s="99">
        <v>7</v>
      </c>
      <c r="Q372" s="100">
        <v>0</v>
      </c>
      <c r="R372" s="100">
        <v>3</v>
      </c>
      <c r="S372" s="100">
        <v>11</v>
      </c>
      <c r="T372" s="101">
        <v>15</v>
      </c>
    </row>
    <row r="373" spans="1:20">
      <c r="A373" s="100">
        <v>2024</v>
      </c>
      <c r="B373" s="252" t="s">
        <v>261</v>
      </c>
      <c r="C373" s="252" t="s">
        <v>891</v>
      </c>
      <c r="D373" s="252" t="s">
        <v>464</v>
      </c>
      <c r="E373" s="252" t="s">
        <v>557</v>
      </c>
      <c r="F373" s="99">
        <v>28</v>
      </c>
      <c r="G373" s="100">
        <v>21</v>
      </c>
      <c r="H373" s="100">
        <v>25</v>
      </c>
      <c r="I373" s="100">
        <v>30</v>
      </c>
      <c r="J373" s="101">
        <v>32</v>
      </c>
      <c r="K373" s="99">
        <v>19</v>
      </c>
      <c r="L373" s="100">
        <v>8</v>
      </c>
      <c r="M373" s="100">
        <v>13</v>
      </c>
      <c r="N373" s="100">
        <v>25</v>
      </c>
      <c r="O373" s="101">
        <v>30</v>
      </c>
      <c r="P373" s="99">
        <v>8</v>
      </c>
      <c r="Q373" s="100">
        <v>0</v>
      </c>
      <c r="R373" s="100">
        <v>3</v>
      </c>
      <c r="S373" s="100">
        <v>12</v>
      </c>
      <c r="T373" s="101">
        <v>16</v>
      </c>
    </row>
    <row r="374" spans="1:20">
      <c r="A374" s="100">
        <v>2024</v>
      </c>
      <c r="B374" s="252" t="s">
        <v>261</v>
      </c>
      <c r="C374" s="252" t="s">
        <v>891</v>
      </c>
      <c r="D374" s="252" t="s">
        <v>464</v>
      </c>
      <c r="E374" s="252" t="s">
        <v>558</v>
      </c>
      <c r="F374" s="99">
        <v>28</v>
      </c>
      <c r="G374" s="100">
        <v>19</v>
      </c>
      <c r="H374" s="100">
        <v>24</v>
      </c>
      <c r="I374" s="100">
        <v>30</v>
      </c>
      <c r="J374" s="101">
        <v>32</v>
      </c>
      <c r="K374" s="99">
        <v>18</v>
      </c>
      <c r="L374" s="100">
        <v>6</v>
      </c>
      <c r="M374" s="100">
        <v>12</v>
      </c>
      <c r="N374" s="100">
        <v>23</v>
      </c>
      <c r="O374" s="101">
        <v>29</v>
      </c>
      <c r="P374" s="99">
        <v>9</v>
      </c>
      <c r="Q374" s="100">
        <v>0</v>
      </c>
      <c r="R374" s="100">
        <v>4</v>
      </c>
      <c r="S374" s="100">
        <v>13</v>
      </c>
      <c r="T374" s="101">
        <v>16</v>
      </c>
    </row>
    <row r="375" spans="1:20">
      <c r="A375" s="100">
        <v>2024</v>
      </c>
      <c r="B375" s="252" t="s">
        <v>261</v>
      </c>
      <c r="C375" s="252" t="s">
        <v>891</v>
      </c>
      <c r="D375" s="252" t="s">
        <v>464</v>
      </c>
      <c r="E375" s="252" t="s">
        <v>559</v>
      </c>
      <c r="F375" s="99">
        <v>27</v>
      </c>
      <c r="G375" s="100">
        <v>18</v>
      </c>
      <c r="H375" s="100">
        <v>24</v>
      </c>
      <c r="I375" s="100">
        <v>29</v>
      </c>
      <c r="J375" s="101">
        <v>31</v>
      </c>
      <c r="K375" s="99">
        <v>15</v>
      </c>
      <c r="L375" s="100">
        <v>5</v>
      </c>
      <c r="M375" s="100">
        <v>10</v>
      </c>
      <c r="N375" s="100">
        <v>21</v>
      </c>
      <c r="O375" s="101">
        <v>27</v>
      </c>
      <c r="P375" s="99">
        <v>10</v>
      </c>
      <c r="Q375" s="100">
        <v>1</v>
      </c>
      <c r="R375" s="100">
        <v>6</v>
      </c>
      <c r="S375" s="100">
        <v>14</v>
      </c>
      <c r="T375" s="101">
        <v>18</v>
      </c>
    </row>
    <row r="376" spans="1:20">
      <c r="A376" s="100">
        <v>2024</v>
      </c>
      <c r="B376" s="252" t="s">
        <v>261</v>
      </c>
      <c r="C376" s="252" t="s">
        <v>891</v>
      </c>
      <c r="D376" s="252" t="s">
        <v>464</v>
      </c>
      <c r="E376" s="252" t="s">
        <v>560</v>
      </c>
      <c r="F376" s="99">
        <v>26</v>
      </c>
      <c r="G376" s="100">
        <v>18</v>
      </c>
      <c r="H376" s="100">
        <v>23</v>
      </c>
      <c r="I376" s="100">
        <v>28</v>
      </c>
      <c r="J376" s="101">
        <v>31</v>
      </c>
      <c r="K376" s="99">
        <v>13</v>
      </c>
      <c r="L376" s="100">
        <v>3</v>
      </c>
      <c r="M376" s="100">
        <v>8</v>
      </c>
      <c r="N376" s="100">
        <v>17</v>
      </c>
      <c r="O376" s="101">
        <v>23</v>
      </c>
      <c r="P376" s="99">
        <v>12</v>
      </c>
      <c r="Q376" s="100">
        <v>3</v>
      </c>
      <c r="R376" s="100">
        <v>8</v>
      </c>
      <c r="S376" s="100">
        <v>16</v>
      </c>
      <c r="T376" s="101">
        <v>19</v>
      </c>
    </row>
    <row r="377" spans="1:20">
      <c r="A377" s="100">
        <v>2024</v>
      </c>
      <c r="B377" s="252" t="s">
        <v>261</v>
      </c>
      <c r="C377" s="252" t="s">
        <v>891</v>
      </c>
      <c r="D377" s="252" t="s">
        <v>464</v>
      </c>
      <c r="E377" s="252" t="s">
        <v>561</v>
      </c>
      <c r="F377" s="99">
        <v>26</v>
      </c>
      <c r="G377" s="100">
        <v>17</v>
      </c>
      <c r="H377" s="100">
        <v>23</v>
      </c>
      <c r="I377" s="100">
        <v>28</v>
      </c>
      <c r="J377" s="101">
        <v>30</v>
      </c>
      <c r="K377" s="99">
        <v>10</v>
      </c>
      <c r="L377" s="100">
        <v>2</v>
      </c>
      <c r="M377" s="100">
        <v>6</v>
      </c>
      <c r="N377" s="100">
        <v>15</v>
      </c>
      <c r="O377" s="101">
        <v>19</v>
      </c>
      <c r="P377" s="99">
        <v>14</v>
      </c>
      <c r="Q377" s="100">
        <v>5</v>
      </c>
      <c r="R377" s="100">
        <v>10</v>
      </c>
      <c r="S377" s="100">
        <v>18</v>
      </c>
      <c r="T377" s="101">
        <v>21</v>
      </c>
    </row>
    <row r="378" spans="1:20">
      <c r="A378" s="100">
        <v>2024</v>
      </c>
      <c r="B378" s="252" t="s">
        <v>261</v>
      </c>
      <c r="C378" s="252" t="s">
        <v>891</v>
      </c>
      <c r="D378" s="252" t="s">
        <v>464</v>
      </c>
      <c r="E378" s="252" t="s">
        <v>562</v>
      </c>
      <c r="F378" s="99">
        <v>25</v>
      </c>
      <c r="G378" s="100">
        <v>15</v>
      </c>
      <c r="H378" s="100">
        <v>21</v>
      </c>
      <c r="I378" s="100">
        <v>27</v>
      </c>
      <c r="J378" s="101">
        <v>29</v>
      </c>
      <c r="K378" s="99">
        <v>8</v>
      </c>
      <c r="L378" s="100">
        <v>1</v>
      </c>
      <c r="M378" s="100">
        <v>4</v>
      </c>
      <c r="N378" s="100">
        <v>12</v>
      </c>
      <c r="O378" s="101">
        <v>16</v>
      </c>
      <c r="P378" s="99">
        <v>16</v>
      </c>
      <c r="Q378" s="100">
        <v>6</v>
      </c>
      <c r="R378" s="100">
        <v>11</v>
      </c>
      <c r="S378" s="100">
        <v>19</v>
      </c>
      <c r="T378" s="101">
        <v>22</v>
      </c>
    </row>
    <row r="379" spans="1:20">
      <c r="A379" s="100">
        <v>2024</v>
      </c>
      <c r="B379" s="252" t="s">
        <v>261</v>
      </c>
      <c r="C379" s="252" t="s">
        <v>891</v>
      </c>
      <c r="D379" s="252" t="s">
        <v>464</v>
      </c>
      <c r="E379" s="252" t="s">
        <v>563</v>
      </c>
      <c r="F379" s="99">
        <v>24</v>
      </c>
      <c r="G379" s="100">
        <v>13</v>
      </c>
      <c r="H379" s="100">
        <v>20</v>
      </c>
      <c r="I379" s="100">
        <v>27</v>
      </c>
      <c r="J379" s="101">
        <v>28</v>
      </c>
      <c r="K379" s="99">
        <v>6</v>
      </c>
      <c r="L379" s="100">
        <v>0</v>
      </c>
      <c r="M379" s="100">
        <v>2</v>
      </c>
      <c r="N379" s="100">
        <v>9</v>
      </c>
      <c r="O379" s="101">
        <v>14</v>
      </c>
      <c r="P379" s="99">
        <v>17</v>
      </c>
      <c r="Q379" s="100">
        <v>7</v>
      </c>
      <c r="R379" s="100">
        <v>12</v>
      </c>
      <c r="S379" s="100">
        <v>20</v>
      </c>
      <c r="T379" s="101">
        <v>22</v>
      </c>
    </row>
    <row r="380" spans="1:20">
      <c r="A380" s="100">
        <v>2024</v>
      </c>
      <c r="B380" s="252" t="s">
        <v>261</v>
      </c>
      <c r="C380" s="252" t="s">
        <v>891</v>
      </c>
      <c r="D380" s="252" t="s">
        <v>464</v>
      </c>
      <c r="E380" s="252" t="s">
        <v>564</v>
      </c>
      <c r="F380" s="99">
        <v>23</v>
      </c>
      <c r="G380" s="100">
        <v>12</v>
      </c>
      <c r="H380" s="100">
        <v>18</v>
      </c>
      <c r="I380" s="100">
        <v>26</v>
      </c>
      <c r="J380" s="101">
        <v>28</v>
      </c>
      <c r="K380" s="99">
        <v>5</v>
      </c>
      <c r="L380" s="100">
        <v>0</v>
      </c>
      <c r="M380" s="100">
        <v>2</v>
      </c>
      <c r="N380" s="100">
        <v>8</v>
      </c>
      <c r="O380" s="101">
        <v>12</v>
      </c>
      <c r="P380" s="99">
        <v>16</v>
      </c>
      <c r="Q380" s="100">
        <v>6</v>
      </c>
      <c r="R380" s="100">
        <v>12</v>
      </c>
      <c r="S380" s="100">
        <v>20</v>
      </c>
      <c r="T380" s="101">
        <v>22</v>
      </c>
    </row>
    <row r="381" spans="1:20">
      <c r="A381" s="100">
        <v>2024</v>
      </c>
      <c r="B381" s="252" t="s">
        <v>261</v>
      </c>
      <c r="C381" s="252" t="s">
        <v>891</v>
      </c>
      <c r="D381" s="252" t="s">
        <v>464</v>
      </c>
      <c r="E381" s="252" t="s">
        <v>889</v>
      </c>
      <c r="F381" s="99">
        <v>21</v>
      </c>
      <c r="G381" s="100">
        <v>9</v>
      </c>
      <c r="H381" s="100">
        <v>16</v>
      </c>
      <c r="I381" s="100">
        <v>24</v>
      </c>
      <c r="J381" s="101">
        <v>27</v>
      </c>
      <c r="K381" s="99">
        <v>4</v>
      </c>
      <c r="L381" s="100">
        <v>0</v>
      </c>
      <c r="M381" s="100">
        <v>1</v>
      </c>
      <c r="N381" s="100">
        <v>7</v>
      </c>
      <c r="O381" s="101">
        <v>10</v>
      </c>
      <c r="P381" s="99">
        <v>15</v>
      </c>
      <c r="Q381" s="100">
        <v>5</v>
      </c>
      <c r="R381" s="100">
        <v>11</v>
      </c>
      <c r="S381" s="100">
        <v>19</v>
      </c>
      <c r="T381" s="101">
        <v>21</v>
      </c>
    </row>
    <row r="382" spans="1:20">
      <c r="A382" s="100">
        <v>2024</v>
      </c>
      <c r="B382" s="252" t="s">
        <v>261</v>
      </c>
      <c r="C382" s="252" t="s">
        <v>891</v>
      </c>
      <c r="D382" s="252" t="s">
        <v>465</v>
      </c>
      <c r="E382" s="252" t="s">
        <v>888</v>
      </c>
      <c r="F382" s="99">
        <v>30</v>
      </c>
      <c r="G382" s="100">
        <v>27</v>
      </c>
      <c r="H382" s="100">
        <v>28</v>
      </c>
      <c r="I382" s="100">
        <v>32</v>
      </c>
      <c r="J382" s="101">
        <v>32</v>
      </c>
      <c r="K382" s="99">
        <v>27</v>
      </c>
      <c r="L382" s="100">
        <v>19</v>
      </c>
      <c r="M382" s="100">
        <v>23</v>
      </c>
      <c r="N382" s="100">
        <v>29</v>
      </c>
      <c r="O382" s="101">
        <v>31</v>
      </c>
      <c r="P382" s="99">
        <v>2</v>
      </c>
      <c r="Q382" s="100">
        <v>0</v>
      </c>
      <c r="R382" s="100">
        <v>0</v>
      </c>
      <c r="S382" s="100">
        <v>6</v>
      </c>
      <c r="T382" s="101">
        <v>10</v>
      </c>
    </row>
    <row r="383" spans="1:20">
      <c r="A383" s="100">
        <v>2024</v>
      </c>
      <c r="B383" s="252" t="s">
        <v>261</v>
      </c>
      <c r="C383" s="252" t="s">
        <v>891</v>
      </c>
      <c r="D383" s="252" t="s">
        <v>465</v>
      </c>
      <c r="E383" s="252" t="s">
        <v>554</v>
      </c>
      <c r="F383" s="99">
        <v>30</v>
      </c>
      <c r="G383" s="100">
        <v>27</v>
      </c>
      <c r="H383" s="100">
        <v>28</v>
      </c>
      <c r="I383" s="100">
        <v>32</v>
      </c>
      <c r="J383" s="101">
        <v>32</v>
      </c>
      <c r="K383" s="99">
        <v>26</v>
      </c>
      <c r="L383" s="100">
        <v>17</v>
      </c>
      <c r="M383" s="100">
        <v>22</v>
      </c>
      <c r="N383" s="100">
        <v>29</v>
      </c>
      <c r="O383" s="101">
        <v>31</v>
      </c>
      <c r="P383" s="99">
        <v>4</v>
      </c>
      <c r="Q383" s="100">
        <v>0</v>
      </c>
      <c r="R383" s="100">
        <v>1</v>
      </c>
      <c r="S383" s="100">
        <v>7</v>
      </c>
      <c r="T383" s="101">
        <v>12</v>
      </c>
    </row>
    <row r="384" spans="1:20">
      <c r="A384" s="100">
        <v>2024</v>
      </c>
      <c r="B384" s="252" t="s">
        <v>261</v>
      </c>
      <c r="C384" s="252" t="s">
        <v>891</v>
      </c>
      <c r="D384" s="252" t="s">
        <v>465</v>
      </c>
      <c r="E384" s="252" t="s">
        <v>555</v>
      </c>
      <c r="F384" s="99">
        <v>30</v>
      </c>
      <c r="G384" s="100">
        <v>27</v>
      </c>
      <c r="H384" s="100">
        <v>28</v>
      </c>
      <c r="I384" s="100">
        <v>32</v>
      </c>
      <c r="J384" s="101">
        <v>32</v>
      </c>
      <c r="K384" s="99">
        <v>24</v>
      </c>
      <c r="L384" s="100">
        <v>15</v>
      </c>
      <c r="M384" s="100">
        <v>20</v>
      </c>
      <c r="N384" s="100">
        <v>28</v>
      </c>
      <c r="O384" s="101">
        <v>31</v>
      </c>
      <c r="P384" s="99">
        <v>5</v>
      </c>
      <c r="Q384" s="100">
        <v>0</v>
      </c>
      <c r="R384" s="100">
        <v>2</v>
      </c>
      <c r="S384" s="100">
        <v>9</v>
      </c>
      <c r="T384" s="101">
        <v>13</v>
      </c>
    </row>
    <row r="385" spans="1:20">
      <c r="A385" s="100">
        <v>2024</v>
      </c>
      <c r="B385" s="252" t="s">
        <v>261</v>
      </c>
      <c r="C385" s="252" t="s">
        <v>891</v>
      </c>
      <c r="D385" s="252" t="s">
        <v>465</v>
      </c>
      <c r="E385" s="252" t="s">
        <v>556</v>
      </c>
      <c r="F385" s="99">
        <v>29</v>
      </c>
      <c r="G385" s="100">
        <v>26</v>
      </c>
      <c r="H385" s="100">
        <v>28</v>
      </c>
      <c r="I385" s="100">
        <v>31</v>
      </c>
      <c r="J385" s="101">
        <v>32</v>
      </c>
      <c r="K385" s="99">
        <v>22</v>
      </c>
      <c r="L385" s="100">
        <v>13</v>
      </c>
      <c r="M385" s="100">
        <v>18</v>
      </c>
      <c r="N385" s="100">
        <v>27</v>
      </c>
      <c r="O385" s="101">
        <v>30</v>
      </c>
      <c r="P385" s="99">
        <v>7</v>
      </c>
      <c r="Q385" s="100">
        <v>0</v>
      </c>
      <c r="R385" s="100">
        <v>3</v>
      </c>
      <c r="S385" s="100">
        <v>10</v>
      </c>
      <c r="T385" s="101">
        <v>14</v>
      </c>
    </row>
    <row r="386" spans="1:20">
      <c r="A386" s="100">
        <v>2024</v>
      </c>
      <c r="B386" s="252" t="s">
        <v>261</v>
      </c>
      <c r="C386" s="252" t="s">
        <v>891</v>
      </c>
      <c r="D386" s="252" t="s">
        <v>465</v>
      </c>
      <c r="E386" s="252" t="s">
        <v>557</v>
      </c>
      <c r="F386" s="99">
        <v>29</v>
      </c>
      <c r="G386" s="100">
        <v>25</v>
      </c>
      <c r="H386" s="100">
        <v>27</v>
      </c>
      <c r="I386" s="100">
        <v>31</v>
      </c>
      <c r="J386" s="101">
        <v>32</v>
      </c>
      <c r="K386" s="99">
        <v>21</v>
      </c>
      <c r="L386" s="100">
        <v>12</v>
      </c>
      <c r="M386" s="100">
        <v>16</v>
      </c>
      <c r="N386" s="100">
        <v>25</v>
      </c>
      <c r="O386" s="101">
        <v>29</v>
      </c>
      <c r="P386" s="99">
        <v>8</v>
      </c>
      <c r="Q386" s="100">
        <v>1</v>
      </c>
      <c r="R386" s="100">
        <v>4</v>
      </c>
      <c r="S386" s="100">
        <v>12</v>
      </c>
      <c r="T386" s="101">
        <v>15</v>
      </c>
    </row>
    <row r="387" spans="1:20">
      <c r="A387" s="100">
        <v>2024</v>
      </c>
      <c r="B387" s="252" t="s">
        <v>261</v>
      </c>
      <c r="C387" s="252" t="s">
        <v>891</v>
      </c>
      <c r="D387" s="252" t="s">
        <v>465</v>
      </c>
      <c r="E387" s="252" t="s">
        <v>558</v>
      </c>
      <c r="F387" s="99">
        <v>28</v>
      </c>
      <c r="G387" s="100">
        <v>25</v>
      </c>
      <c r="H387" s="100">
        <v>27</v>
      </c>
      <c r="I387" s="100">
        <v>31</v>
      </c>
      <c r="J387" s="101">
        <v>32</v>
      </c>
      <c r="K387" s="99">
        <v>19</v>
      </c>
      <c r="L387" s="100">
        <v>10</v>
      </c>
      <c r="M387" s="100">
        <v>15</v>
      </c>
      <c r="N387" s="100">
        <v>23</v>
      </c>
      <c r="O387" s="101">
        <v>28</v>
      </c>
      <c r="P387" s="99">
        <v>9</v>
      </c>
      <c r="Q387" s="100">
        <v>2</v>
      </c>
      <c r="R387" s="100">
        <v>6</v>
      </c>
      <c r="S387" s="100">
        <v>13</v>
      </c>
      <c r="T387" s="101">
        <v>16</v>
      </c>
    </row>
    <row r="388" spans="1:20">
      <c r="A388" s="100">
        <v>2024</v>
      </c>
      <c r="B388" s="252" t="s">
        <v>261</v>
      </c>
      <c r="C388" s="252" t="s">
        <v>891</v>
      </c>
      <c r="D388" s="252" t="s">
        <v>465</v>
      </c>
      <c r="E388" s="252" t="s">
        <v>559</v>
      </c>
      <c r="F388" s="99">
        <v>28</v>
      </c>
      <c r="G388" s="100">
        <v>24</v>
      </c>
      <c r="H388" s="100">
        <v>26</v>
      </c>
      <c r="I388" s="100">
        <v>30</v>
      </c>
      <c r="J388" s="101">
        <v>32</v>
      </c>
      <c r="K388" s="99">
        <v>17</v>
      </c>
      <c r="L388" s="100">
        <v>8</v>
      </c>
      <c r="M388" s="100">
        <v>13</v>
      </c>
      <c r="N388" s="100">
        <v>21</v>
      </c>
      <c r="O388" s="101">
        <v>26</v>
      </c>
      <c r="P388" s="99">
        <v>11</v>
      </c>
      <c r="Q388" s="100">
        <v>3</v>
      </c>
      <c r="R388" s="100">
        <v>7</v>
      </c>
      <c r="S388" s="100">
        <v>14</v>
      </c>
      <c r="T388" s="101">
        <v>17</v>
      </c>
    </row>
    <row r="389" spans="1:20">
      <c r="A389" s="100">
        <v>2024</v>
      </c>
      <c r="B389" s="252" t="s">
        <v>261</v>
      </c>
      <c r="C389" s="252" t="s">
        <v>891</v>
      </c>
      <c r="D389" s="252" t="s">
        <v>465</v>
      </c>
      <c r="E389" s="252" t="s">
        <v>560</v>
      </c>
      <c r="F389" s="99">
        <v>28</v>
      </c>
      <c r="G389" s="100">
        <v>23</v>
      </c>
      <c r="H389" s="100">
        <v>26</v>
      </c>
      <c r="I389" s="100">
        <v>29</v>
      </c>
      <c r="J389" s="101">
        <v>31</v>
      </c>
      <c r="K389" s="99">
        <v>14</v>
      </c>
      <c r="L389" s="100">
        <v>6</v>
      </c>
      <c r="M389" s="100">
        <v>10</v>
      </c>
      <c r="N389" s="100">
        <v>18</v>
      </c>
      <c r="O389" s="101">
        <v>22</v>
      </c>
      <c r="P389" s="99">
        <v>13</v>
      </c>
      <c r="Q389" s="100">
        <v>5</v>
      </c>
      <c r="R389" s="100">
        <v>9</v>
      </c>
      <c r="S389" s="100">
        <v>16</v>
      </c>
      <c r="T389" s="101">
        <v>19</v>
      </c>
    </row>
    <row r="390" spans="1:20">
      <c r="A390" s="100">
        <v>2024</v>
      </c>
      <c r="B390" s="252" t="s">
        <v>261</v>
      </c>
      <c r="C390" s="252" t="s">
        <v>891</v>
      </c>
      <c r="D390" s="252" t="s">
        <v>465</v>
      </c>
      <c r="E390" s="252" t="s">
        <v>561</v>
      </c>
      <c r="F390" s="99">
        <v>27</v>
      </c>
      <c r="G390" s="100">
        <v>21</v>
      </c>
      <c r="H390" s="100">
        <v>25</v>
      </c>
      <c r="I390" s="100">
        <v>28</v>
      </c>
      <c r="J390" s="101">
        <v>30</v>
      </c>
      <c r="K390" s="99">
        <v>12</v>
      </c>
      <c r="L390" s="100">
        <v>4</v>
      </c>
      <c r="M390" s="100">
        <v>8</v>
      </c>
      <c r="N390" s="100">
        <v>15</v>
      </c>
      <c r="O390" s="101">
        <v>19</v>
      </c>
      <c r="P390" s="99">
        <v>14</v>
      </c>
      <c r="Q390" s="100">
        <v>7</v>
      </c>
      <c r="R390" s="100">
        <v>11</v>
      </c>
      <c r="S390" s="100">
        <v>18</v>
      </c>
      <c r="T390" s="101">
        <v>21</v>
      </c>
    </row>
    <row r="391" spans="1:20">
      <c r="A391" s="100">
        <v>2024</v>
      </c>
      <c r="B391" s="252" t="s">
        <v>261</v>
      </c>
      <c r="C391" s="252" t="s">
        <v>891</v>
      </c>
      <c r="D391" s="252" t="s">
        <v>465</v>
      </c>
      <c r="E391" s="252" t="s">
        <v>562</v>
      </c>
      <c r="F391" s="99">
        <v>26</v>
      </c>
      <c r="G391" s="100">
        <v>19</v>
      </c>
      <c r="H391" s="100">
        <v>23</v>
      </c>
      <c r="I391" s="100">
        <v>28</v>
      </c>
      <c r="J391" s="101">
        <v>30</v>
      </c>
      <c r="K391" s="99">
        <v>9</v>
      </c>
      <c r="L391" s="100">
        <v>2</v>
      </c>
      <c r="M391" s="100">
        <v>5</v>
      </c>
      <c r="N391" s="100">
        <v>13</v>
      </c>
      <c r="O391" s="101">
        <v>17</v>
      </c>
      <c r="P391" s="99">
        <v>16</v>
      </c>
      <c r="Q391" s="100">
        <v>8</v>
      </c>
      <c r="R391" s="100">
        <v>12</v>
      </c>
      <c r="S391" s="100">
        <v>19</v>
      </c>
      <c r="T391" s="101">
        <v>22</v>
      </c>
    </row>
    <row r="392" spans="1:20">
      <c r="A392" s="100">
        <v>2024</v>
      </c>
      <c r="B392" s="252" t="s">
        <v>261</v>
      </c>
      <c r="C392" s="252" t="s">
        <v>891</v>
      </c>
      <c r="D392" s="252" t="s">
        <v>465</v>
      </c>
      <c r="E392" s="252" t="s">
        <v>563</v>
      </c>
      <c r="F392" s="99">
        <v>25</v>
      </c>
      <c r="G392" s="100">
        <v>17</v>
      </c>
      <c r="H392" s="100">
        <v>22</v>
      </c>
      <c r="I392" s="100">
        <v>27</v>
      </c>
      <c r="J392" s="101">
        <v>29</v>
      </c>
      <c r="K392" s="99">
        <v>7</v>
      </c>
      <c r="L392" s="100">
        <v>0</v>
      </c>
      <c r="M392" s="100">
        <v>3</v>
      </c>
      <c r="N392" s="100">
        <v>10</v>
      </c>
      <c r="O392" s="101">
        <v>14</v>
      </c>
      <c r="P392" s="99">
        <v>17</v>
      </c>
      <c r="Q392" s="100">
        <v>8</v>
      </c>
      <c r="R392" s="100">
        <v>13</v>
      </c>
      <c r="S392" s="100">
        <v>20</v>
      </c>
      <c r="T392" s="101">
        <v>23</v>
      </c>
    </row>
    <row r="393" spans="1:20">
      <c r="A393" s="100">
        <v>2024</v>
      </c>
      <c r="B393" s="252" t="s">
        <v>261</v>
      </c>
      <c r="C393" s="252" t="s">
        <v>891</v>
      </c>
      <c r="D393" s="252" t="s">
        <v>465</v>
      </c>
      <c r="E393" s="252" t="s">
        <v>564</v>
      </c>
      <c r="F393" s="99">
        <v>24</v>
      </c>
      <c r="G393" s="100">
        <v>14</v>
      </c>
      <c r="H393" s="100">
        <v>20</v>
      </c>
      <c r="I393" s="100">
        <v>26</v>
      </c>
      <c r="J393" s="101">
        <v>28</v>
      </c>
      <c r="K393" s="99">
        <v>6</v>
      </c>
      <c r="L393" s="100">
        <v>0</v>
      </c>
      <c r="M393" s="100">
        <v>2</v>
      </c>
      <c r="N393" s="100">
        <v>9</v>
      </c>
      <c r="O393" s="101">
        <v>13</v>
      </c>
      <c r="P393" s="99">
        <v>17</v>
      </c>
      <c r="Q393" s="100">
        <v>8</v>
      </c>
      <c r="R393" s="100">
        <v>13</v>
      </c>
      <c r="S393" s="100">
        <v>20</v>
      </c>
      <c r="T393" s="101">
        <v>23</v>
      </c>
    </row>
    <row r="394" spans="1:20">
      <c r="A394" s="100">
        <v>2024</v>
      </c>
      <c r="B394" s="252" t="s">
        <v>261</v>
      </c>
      <c r="C394" s="252" t="s">
        <v>891</v>
      </c>
      <c r="D394" s="252" t="s">
        <v>465</v>
      </c>
      <c r="E394" s="252" t="s">
        <v>889</v>
      </c>
      <c r="F394" s="99">
        <v>22</v>
      </c>
      <c r="G394" s="100">
        <v>11</v>
      </c>
      <c r="H394" s="100">
        <v>17</v>
      </c>
      <c r="I394" s="100">
        <v>25</v>
      </c>
      <c r="J394" s="101">
        <v>27</v>
      </c>
      <c r="K394" s="99">
        <v>5</v>
      </c>
      <c r="L394" s="100">
        <v>0</v>
      </c>
      <c r="M394" s="100">
        <v>1</v>
      </c>
      <c r="N394" s="100">
        <v>7</v>
      </c>
      <c r="O394" s="101">
        <v>11</v>
      </c>
      <c r="P394" s="99">
        <v>16</v>
      </c>
      <c r="Q394" s="100">
        <v>6</v>
      </c>
      <c r="R394" s="100">
        <v>12</v>
      </c>
      <c r="S394" s="100">
        <v>19</v>
      </c>
      <c r="T394" s="101">
        <v>22</v>
      </c>
    </row>
    <row r="395" spans="1:20">
      <c r="A395" s="100">
        <v>2024</v>
      </c>
      <c r="B395" s="252" t="s">
        <v>261</v>
      </c>
      <c r="C395" s="252" t="s">
        <v>891</v>
      </c>
      <c r="D395" s="252" t="s">
        <v>1088</v>
      </c>
      <c r="E395" s="252" t="s">
        <v>888</v>
      </c>
      <c r="F395" s="99">
        <v>30</v>
      </c>
      <c r="G395" s="100">
        <v>28</v>
      </c>
      <c r="H395" s="100">
        <v>28</v>
      </c>
      <c r="I395" s="100">
        <v>32</v>
      </c>
      <c r="J395" s="101">
        <v>32</v>
      </c>
      <c r="K395" s="99">
        <v>28</v>
      </c>
      <c r="L395" s="100">
        <v>21</v>
      </c>
      <c r="M395" s="100">
        <v>25</v>
      </c>
      <c r="N395" s="100">
        <v>30</v>
      </c>
      <c r="O395" s="101">
        <v>32</v>
      </c>
      <c r="P395" s="99">
        <v>2</v>
      </c>
      <c r="Q395" s="100">
        <v>0</v>
      </c>
      <c r="R395" s="100">
        <v>0</v>
      </c>
      <c r="S395" s="100">
        <v>4</v>
      </c>
      <c r="T395" s="101">
        <v>8</v>
      </c>
    </row>
    <row r="396" spans="1:20">
      <c r="A396" s="100">
        <v>2024</v>
      </c>
      <c r="B396" s="252" t="s">
        <v>261</v>
      </c>
      <c r="C396" s="252" t="s">
        <v>891</v>
      </c>
      <c r="D396" s="252" t="s">
        <v>1088</v>
      </c>
      <c r="E396" s="252" t="s">
        <v>554</v>
      </c>
      <c r="F396" s="99">
        <v>30</v>
      </c>
      <c r="G396" s="100">
        <v>27</v>
      </c>
      <c r="H396" s="100">
        <v>28</v>
      </c>
      <c r="I396" s="100">
        <v>32</v>
      </c>
      <c r="J396" s="101">
        <v>32</v>
      </c>
      <c r="K396" s="99">
        <v>27</v>
      </c>
      <c r="L396" s="100">
        <v>19</v>
      </c>
      <c r="M396" s="100">
        <v>23</v>
      </c>
      <c r="N396" s="100">
        <v>29</v>
      </c>
      <c r="O396" s="101">
        <v>32</v>
      </c>
      <c r="P396" s="99">
        <v>3</v>
      </c>
      <c r="Q396" s="100">
        <v>0</v>
      </c>
      <c r="R396" s="100">
        <v>1</v>
      </c>
      <c r="S396" s="100">
        <v>6</v>
      </c>
      <c r="T396" s="101">
        <v>10</v>
      </c>
    </row>
    <row r="397" spans="1:20">
      <c r="A397" s="100">
        <v>2024</v>
      </c>
      <c r="B397" s="252" t="s">
        <v>261</v>
      </c>
      <c r="C397" s="252" t="s">
        <v>891</v>
      </c>
      <c r="D397" s="252" t="s">
        <v>1088</v>
      </c>
      <c r="E397" s="252" t="s">
        <v>555</v>
      </c>
      <c r="F397" s="99">
        <v>30</v>
      </c>
      <c r="G397" s="100">
        <v>27</v>
      </c>
      <c r="H397" s="100">
        <v>28</v>
      </c>
      <c r="I397" s="100">
        <v>32</v>
      </c>
      <c r="J397" s="101">
        <v>32</v>
      </c>
      <c r="K397" s="99">
        <v>25</v>
      </c>
      <c r="L397" s="100">
        <v>17</v>
      </c>
      <c r="M397" s="100">
        <v>21</v>
      </c>
      <c r="N397" s="100">
        <v>28</v>
      </c>
      <c r="O397" s="101">
        <v>31</v>
      </c>
      <c r="P397" s="99">
        <v>4</v>
      </c>
      <c r="Q397" s="100">
        <v>0</v>
      </c>
      <c r="R397" s="100">
        <v>1</v>
      </c>
      <c r="S397" s="100">
        <v>8</v>
      </c>
      <c r="T397" s="101">
        <v>12</v>
      </c>
    </row>
    <row r="398" spans="1:20">
      <c r="A398" s="100">
        <v>2024</v>
      </c>
      <c r="B398" s="252" t="s">
        <v>261</v>
      </c>
      <c r="C398" s="252" t="s">
        <v>891</v>
      </c>
      <c r="D398" s="252" t="s">
        <v>1088</v>
      </c>
      <c r="E398" s="252" t="s">
        <v>556</v>
      </c>
      <c r="F398" s="99">
        <v>30</v>
      </c>
      <c r="G398" s="100">
        <v>27</v>
      </c>
      <c r="H398" s="100">
        <v>28</v>
      </c>
      <c r="I398" s="100">
        <v>32</v>
      </c>
      <c r="J398" s="101">
        <v>32</v>
      </c>
      <c r="K398" s="99">
        <v>23</v>
      </c>
      <c r="L398" s="100">
        <v>14</v>
      </c>
      <c r="M398" s="100">
        <v>19</v>
      </c>
      <c r="N398" s="100">
        <v>27</v>
      </c>
      <c r="O398" s="101">
        <v>31</v>
      </c>
      <c r="P398" s="99">
        <v>6</v>
      </c>
      <c r="Q398" s="100">
        <v>0</v>
      </c>
      <c r="R398" s="100">
        <v>2</v>
      </c>
      <c r="S398" s="100">
        <v>10</v>
      </c>
      <c r="T398" s="101">
        <v>14</v>
      </c>
    </row>
    <row r="399" spans="1:20">
      <c r="A399" s="100">
        <v>2024</v>
      </c>
      <c r="B399" s="252" t="s">
        <v>261</v>
      </c>
      <c r="C399" s="252" t="s">
        <v>891</v>
      </c>
      <c r="D399" s="252" t="s">
        <v>1088</v>
      </c>
      <c r="E399" s="252" t="s">
        <v>557</v>
      </c>
      <c r="F399" s="99">
        <v>29</v>
      </c>
      <c r="G399" s="100">
        <v>26</v>
      </c>
      <c r="H399" s="100">
        <v>28</v>
      </c>
      <c r="I399" s="100">
        <v>31</v>
      </c>
      <c r="J399" s="101">
        <v>32</v>
      </c>
      <c r="K399" s="99">
        <v>22</v>
      </c>
      <c r="L399" s="100">
        <v>13</v>
      </c>
      <c r="M399" s="100">
        <v>17</v>
      </c>
      <c r="N399" s="100">
        <v>26</v>
      </c>
      <c r="O399" s="101">
        <v>30</v>
      </c>
      <c r="P399" s="99">
        <v>7</v>
      </c>
      <c r="Q399" s="100">
        <v>1</v>
      </c>
      <c r="R399" s="100">
        <v>4</v>
      </c>
      <c r="S399" s="100">
        <v>11</v>
      </c>
      <c r="T399" s="101">
        <v>15</v>
      </c>
    </row>
    <row r="400" spans="1:20">
      <c r="A400" s="100">
        <v>2024</v>
      </c>
      <c r="B400" s="252" t="s">
        <v>261</v>
      </c>
      <c r="C400" s="252" t="s">
        <v>891</v>
      </c>
      <c r="D400" s="252" t="s">
        <v>1088</v>
      </c>
      <c r="E400" s="252" t="s">
        <v>558</v>
      </c>
      <c r="F400" s="99">
        <v>29</v>
      </c>
      <c r="G400" s="100">
        <v>25</v>
      </c>
      <c r="H400" s="100">
        <v>27</v>
      </c>
      <c r="I400" s="100">
        <v>31</v>
      </c>
      <c r="J400" s="101">
        <v>32</v>
      </c>
      <c r="K400" s="99">
        <v>20</v>
      </c>
      <c r="L400" s="100">
        <v>12</v>
      </c>
      <c r="M400" s="100">
        <v>16</v>
      </c>
      <c r="N400" s="100">
        <v>24</v>
      </c>
      <c r="O400" s="101">
        <v>28</v>
      </c>
      <c r="P400" s="99">
        <v>8</v>
      </c>
      <c r="Q400" s="100">
        <v>1</v>
      </c>
      <c r="R400" s="100">
        <v>5</v>
      </c>
      <c r="S400" s="100">
        <v>12</v>
      </c>
      <c r="T400" s="101">
        <v>16</v>
      </c>
    </row>
    <row r="401" spans="1:20">
      <c r="A401" s="100">
        <v>2024</v>
      </c>
      <c r="B401" s="252" t="s">
        <v>261</v>
      </c>
      <c r="C401" s="252" t="s">
        <v>891</v>
      </c>
      <c r="D401" s="252" t="s">
        <v>1088</v>
      </c>
      <c r="E401" s="252" t="s">
        <v>559</v>
      </c>
      <c r="F401" s="99">
        <v>28</v>
      </c>
      <c r="G401" s="100">
        <v>25</v>
      </c>
      <c r="H401" s="100">
        <v>27</v>
      </c>
      <c r="I401" s="100">
        <v>30</v>
      </c>
      <c r="J401" s="101">
        <v>32</v>
      </c>
      <c r="K401" s="99">
        <v>18</v>
      </c>
      <c r="L401" s="100">
        <v>10</v>
      </c>
      <c r="M401" s="100">
        <v>14</v>
      </c>
      <c r="N401" s="100">
        <v>22</v>
      </c>
      <c r="O401" s="101">
        <v>27</v>
      </c>
      <c r="P401" s="99">
        <v>10</v>
      </c>
      <c r="Q401" s="100">
        <v>3</v>
      </c>
      <c r="R401" s="100">
        <v>7</v>
      </c>
      <c r="S401" s="100">
        <v>13</v>
      </c>
      <c r="T401" s="101">
        <v>17</v>
      </c>
    </row>
    <row r="402" spans="1:20">
      <c r="A402" s="100">
        <v>2024</v>
      </c>
      <c r="B402" s="252" t="s">
        <v>261</v>
      </c>
      <c r="C402" s="252" t="s">
        <v>891</v>
      </c>
      <c r="D402" s="252" t="s">
        <v>1088</v>
      </c>
      <c r="E402" s="252" t="s">
        <v>560</v>
      </c>
      <c r="F402" s="99">
        <v>28</v>
      </c>
      <c r="G402" s="100">
        <v>24</v>
      </c>
      <c r="H402" s="100">
        <v>26</v>
      </c>
      <c r="I402" s="100">
        <v>30</v>
      </c>
      <c r="J402" s="101">
        <v>32</v>
      </c>
      <c r="K402" s="99">
        <v>15</v>
      </c>
      <c r="L402" s="100">
        <v>8</v>
      </c>
      <c r="M402" s="100">
        <v>12</v>
      </c>
      <c r="N402" s="100">
        <v>19</v>
      </c>
      <c r="O402" s="101">
        <v>23</v>
      </c>
      <c r="P402" s="99">
        <v>12</v>
      </c>
      <c r="Q402" s="100">
        <v>5</v>
      </c>
      <c r="R402" s="100">
        <v>9</v>
      </c>
      <c r="S402" s="100">
        <v>16</v>
      </c>
      <c r="T402" s="101">
        <v>19</v>
      </c>
    </row>
    <row r="403" spans="1:20">
      <c r="A403" s="100">
        <v>2024</v>
      </c>
      <c r="B403" s="252" t="s">
        <v>261</v>
      </c>
      <c r="C403" s="252" t="s">
        <v>891</v>
      </c>
      <c r="D403" s="252" t="s">
        <v>1088</v>
      </c>
      <c r="E403" s="252" t="s">
        <v>561</v>
      </c>
      <c r="F403" s="99">
        <v>28</v>
      </c>
      <c r="G403" s="100">
        <v>23</v>
      </c>
      <c r="H403" s="100">
        <v>26</v>
      </c>
      <c r="I403" s="100">
        <v>29</v>
      </c>
      <c r="J403" s="101">
        <v>31</v>
      </c>
      <c r="K403" s="99">
        <v>13</v>
      </c>
      <c r="L403" s="100">
        <v>5</v>
      </c>
      <c r="M403" s="100">
        <v>9</v>
      </c>
      <c r="N403" s="100">
        <v>17</v>
      </c>
      <c r="O403" s="101">
        <v>21</v>
      </c>
      <c r="P403" s="99">
        <v>14</v>
      </c>
      <c r="Q403" s="100">
        <v>7</v>
      </c>
      <c r="R403" s="100">
        <v>11</v>
      </c>
      <c r="S403" s="100">
        <v>18</v>
      </c>
      <c r="T403" s="101">
        <v>21</v>
      </c>
    </row>
    <row r="404" spans="1:20">
      <c r="A404" s="100">
        <v>2024</v>
      </c>
      <c r="B404" s="252" t="s">
        <v>261</v>
      </c>
      <c r="C404" s="252" t="s">
        <v>891</v>
      </c>
      <c r="D404" s="252" t="s">
        <v>1088</v>
      </c>
      <c r="E404" s="252" t="s">
        <v>562</v>
      </c>
      <c r="F404" s="99">
        <v>27</v>
      </c>
      <c r="G404" s="100">
        <v>22</v>
      </c>
      <c r="H404" s="100">
        <v>25</v>
      </c>
      <c r="I404" s="100">
        <v>28</v>
      </c>
      <c r="J404" s="101">
        <v>30</v>
      </c>
      <c r="K404" s="99">
        <v>10</v>
      </c>
      <c r="L404" s="100">
        <v>3</v>
      </c>
      <c r="M404" s="100">
        <v>6</v>
      </c>
      <c r="N404" s="100">
        <v>14</v>
      </c>
      <c r="O404" s="101">
        <v>18</v>
      </c>
      <c r="P404" s="99">
        <v>16</v>
      </c>
      <c r="Q404" s="100">
        <v>8</v>
      </c>
      <c r="R404" s="100">
        <v>12</v>
      </c>
      <c r="S404" s="100">
        <v>19</v>
      </c>
      <c r="T404" s="101">
        <v>22</v>
      </c>
    </row>
    <row r="405" spans="1:20">
      <c r="A405" s="100">
        <v>2024</v>
      </c>
      <c r="B405" s="252" t="s">
        <v>261</v>
      </c>
      <c r="C405" s="252" t="s">
        <v>891</v>
      </c>
      <c r="D405" s="252" t="s">
        <v>1088</v>
      </c>
      <c r="E405" s="252" t="s">
        <v>563</v>
      </c>
      <c r="F405" s="99">
        <v>26</v>
      </c>
      <c r="G405" s="100">
        <v>20</v>
      </c>
      <c r="H405" s="100">
        <v>23</v>
      </c>
      <c r="I405" s="100">
        <v>28</v>
      </c>
      <c r="J405" s="101">
        <v>29</v>
      </c>
      <c r="K405" s="99">
        <v>8</v>
      </c>
      <c r="L405" s="100">
        <v>1</v>
      </c>
      <c r="M405" s="100">
        <v>5</v>
      </c>
      <c r="N405" s="100">
        <v>11</v>
      </c>
      <c r="O405" s="101">
        <v>15</v>
      </c>
      <c r="P405" s="99">
        <v>17</v>
      </c>
      <c r="Q405" s="100">
        <v>9</v>
      </c>
      <c r="R405" s="100">
        <v>14</v>
      </c>
      <c r="S405" s="100">
        <v>20</v>
      </c>
      <c r="T405" s="101">
        <v>23</v>
      </c>
    </row>
    <row r="406" spans="1:20">
      <c r="A406" s="100">
        <v>2024</v>
      </c>
      <c r="B406" s="252" t="s">
        <v>261</v>
      </c>
      <c r="C406" s="252" t="s">
        <v>891</v>
      </c>
      <c r="D406" s="252" t="s">
        <v>1088</v>
      </c>
      <c r="E406" s="252" t="s">
        <v>564</v>
      </c>
      <c r="F406" s="99">
        <v>25</v>
      </c>
      <c r="G406" s="100">
        <v>17</v>
      </c>
      <c r="H406" s="100">
        <v>22</v>
      </c>
      <c r="I406" s="100">
        <v>27</v>
      </c>
      <c r="J406" s="101">
        <v>28</v>
      </c>
      <c r="K406" s="99">
        <v>6</v>
      </c>
      <c r="L406" s="100">
        <v>0</v>
      </c>
      <c r="M406" s="100">
        <v>3</v>
      </c>
      <c r="N406" s="100">
        <v>10</v>
      </c>
      <c r="O406" s="101">
        <v>14</v>
      </c>
      <c r="P406" s="99">
        <v>17</v>
      </c>
      <c r="Q406" s="100">
        <v>9</v>
      </c>
      <c r="R406" s="100">
        <v>14</v>
      </c>
      <c r="S406" s="100">
        <v>20</v>
      </c>
      <c r="T406" s="101">
        <v>23</v>
      </c>
    </row>
    <row r="407" spans="1:20">
      <c r="A407" s="100">
        <v>2024</v>
      </c>
      <c r="B407" s="252" t="s">
        <v>261</v>
      </c>
      <c r="C407" s="252" t="s">
        <v>891</v>
      </c>
      <c r="D407" s="252" t="s">
        <v>1088</v>
      </c>
      <c r="E407" s="252" t="s">
        <v>889</v>
      </c>
      <c r="F407" s="99">
        <v>24</v>
      </c>
      <c r="G407" s="100">
        <v>14</v>
      </c>
      <c r="H407" s="100">
        <v>20</v>
      </c>
      <c r="I407" s="100">
        <v>26</v>
      </c>
      <c r="J407" s="101">
        <v>28</v>
      </c>
      <c r="K407" s="99">
        <v>5</v>
      </c>
      <c r="L407" s="100">
        <v>0</v>
      </c>
      <c r="M407" s="100">
        <v>2</v>
      </c>
      <c r="N407" s="100">
        <v>8</v>
      </c>
      <c r="O407" s="101">
        <v>12</v>
      </c>
      <c r="P407" s="99">
        <v>17</v>
      </c>
      <c r="Q407" s="100">
        <v>8</v>
      </c>
      <c r="R407" s="100">
        <v>13</v>
      </c>
      <c r="S407" s="100">
        <v>20</v>
      </c>
      <c r="T407" s="101">
        <v>22</v>
      </c>
    </row>
    <row r="408" spans="1:20">
      <c r="A408" s="100">
        <v>2024</v>
      </c>
      <c r="B408" s="252" t="s">
        <v>261</v>
      </c>
      <c r="C408" s="252" t="s">
        <v>891</v>
      </c>
      <c r="D408" s="252" t="s">
        <v>1089</v>
      </c>
      <c r="E408" s="252" t="s">
        <v>888</v>
      </c>
      <c r="F408" s="99">
        <v>30</v>
      </c>
      <c r="G408" s="100">
        <v>28</v>
      </c>
      <c r="H408" s="100">
        <v>28</v>
      </c>
      <c r="I408" s="100">
        <v>32</v>
      </c>
      <c r="J408" s="101">
        <v>32</v>
      </c>
      <c r="K408" s="99">
        <v>28</v>
      </c>
      <c r="L408" s="100">
        <v>22</v>
      </c>
      <c r="M408" s="100">
        <v>25</v>
      </c>
      <c r="N408" s="100">
        <v>30</v>
      </c>
      <c r="O408" s="101">
        <v>32</v>
      </c>
      <c r="P408" s="99">
        <v>1</v>
      </c>
      <c r="Q408" s="100">
        <v>0</v>
      </c>
      <c r="R408" s="100">
        <v>0</v>
      </c>
      <c r="S408" s="100">
        <v>4</v>
      </c>
      <c r="T408" s="101">
        <v>7</v>
      </c>
    </row>
    <row r="409" spans="1:20">
      <c r="A409" s="100">
        <v>2024</v>
      </c>
      <c r="B409" s="252" t="s">
        <v>261</v>
      </c>
      <c r="C409" s="252" t="s">
        <v>891</v>
      </c>
      <c r="D409" s="252" t="s">
        <v>1089</v>
      </c>
      <c r="E409" s="252" t="s">
        <v>554</v>
      </c>
      <c r="F409" s="99">
        <v>30</v>
      </c>
      <c r="G409" s="100">
        <v>28</v>
      </c>
      <c r="H409" s="100">
        <v>28</v>
      </c>
      <c r="I409" s="100">
        <v>32</v>
      </c>
      <c r="J409" s="101">
        <v>32</v>
      </c>
      <c r="K409" s="99">
        <v>27</v>
      </c>
      <c r="L409" s="100">
        <v>20</v>
      </c>
      <c r="M409" s="100">
        <v>24</v>
      </c>
      <c r="N409" s="100">
        <v>30</v>
      </c>
      <c r="O409" s="101">
        <v>32</v>
      </c>
      <c r="P409" s="99">
        <v>2</v>
      </c>
      <c r="Q409" s="100">
        <v>0</v>
      </c>
      <c r="R409" s="100">
        <v>0</v>
      </c>
      <c r="S409" s="100">
        <v>5</v>
      </c>
      <c r="T409" s="101">
        <v>9</v>
      </c>
    </row>
    <row r="410" spans="1:20">
      <c r="A410" s="100">
        <v>2024</v>
      </c>
      <c r="B410" s="252" t="s">
        <v>261</v>
      </c>
      <c r="C410" s="252" t="s">
        <v>891</v>
      </c>
      <c r="D410" s="252" t="s">
        <v>1089</v>
      </c>
      <c r="E410" s="252" t="s">
        <v>555</v>
      </c>
      <c r="F410" s="99">
        <v>30</v>
      </c>
      <c r="G410" s="100">
        <v>27</v>
      </c>
      <c r="H410" s="100">
        <v>28</v>
      </c>
      <c r="I410" s="100">
        <v>32</v>
      </c>
      <c r="J410" s="101">
        <v>32</v>
      </c>
      <c r="K410" s="99">
        <v>26</v>
      </c>
      <c r="L410" s="100">
        <v>18</v>
      </c>
      <c r="M410" s="100">
        <v>22</v>
      </c>
      <c r="N410" s="100">
        <v>29</v>
      </c>
      <c r="O410" s="101">
        <v>31</v>
      </c>
      <c r="P410" s="99">
        <v>4</v>
      </c>
      <c r="Q410" s="100">
        <v>0</v>
      </c>
      <c r="R410" s="100">
        <v>1</v>
      </c>
      <c r="S410" s="100">
        <v>7</v>
      </c>
      <c r="T410" s="101">
        <v>11</v>
      </c>
    </row>
    <row r="411" spans="1:20">
      <c r="A411" s="100">
        <v>2024</v>
      </c>
      <c r="B411" s="252" t="s">
        <v>261</v>
      </c>
      <c r="C411" s="252" t="s">
        <v>891</v>
      </c>
      <c r="D411" s="252" t="s">
        <v>1089</v>
      </c>
      <c r="E411" s="252" t="s">
        <v>556</v>
      </c>
      <c r="F411" s="99">
        <v>30</v>
      </c>
      <c r="G411" s="100">
        <v>27</v>
      </c>
      <c r="H411" s="100">
        <v>28</v>
      </c>
      <c r="I411" s="100">
        <v>32</v>
      </c>
      <c r="J411" s="101">
        <v>32</v>
      </c>
      <c r="K411" s="99">
        <v>24</v>
      </c>
      <c r="L411" s="100">
        <v>16</v>
      </c>
      <c r="M411" s="100">
        <v>20</v>
      </c>
      <c r="N411" s="100">
        <v>28</v>
      </c>
      <c r="O411" s="101">
        <v>31</v>
      </c>
      <c r="P411" s="99">
        <v>5</v>
      </c>
      <c r="Q411" s="100">
        <v>0</v>
      </c>
      <c r="R411" s="100">
        <v>2</v>
      </c>
      <c r="S411" s="100">
        <v>9</v>
      </c>
      <c r="T411" s="101">
        <v>13</v>
      </c>
    </row>
    <row r="412" spans="1:20">
      <c r="A412" s="100">
        <v>2024</v>
      </c>
      <c r="B412" s="252" t="s">
        <v>261</v>
      </c>
      <c r="C412" s="252" t="s">
        <v>891</v>
      </c>
      <c r="D412" s="252" t="s">
        <v>1089</v>
      </c>
      <c r="E412" s="252" t="s">
        <v>557</v>
      </c>
      <c r="F412" s="99">
        <v>30</v>
      </c>
      <c r="G412" s="100">
        <v>27</v>
      </c>
      <c r="H412" s="100">
        <v>28</v>
      </c>
      <c r="I412" s="100">
        <v>31</v>
      </c>
      <c r="J412" s="101">
        <v>32</v>
      </c>
      <c r="K412" s="99">
        <v>22</v>
      </c>
      <c r="L412" s="100">
        <v>14</v>
      </c>
      <c r="M412" s="100">
        <v>18</v>
      </c>
      <c r="N412" s="100">
        <v>27</v>
      </c>
      <c r="O412" s="101">
        <v>30</v>
      </c>
      <c r="P412" s="99">
        <v>7</v>
      </c>
      <c r="Q412" s="100">
        <v>1</v>
      </c>
      <c r="R412" s="100">
        <v>3</v>
      </c>
      <c r="S412" s="100">
        <v>10</v>
      </c>
      <c r="T412" s="101">
        <v>14</v>
      </c>
    </row>
    <row r="413" spans="1:20">
      <c r="A413" s="100">
        <v>2024</v>
      </c>
      <c r="B413" s="252" t="s">
        <v>261</v>
      </c>
      <c r="C413" s="252" t="s">
        <v>891</v>
      </c>
      <c r="D413" s="252" t="s">
        <v>1089</v>
      </c>
      <c r="E413" s="252" t="s">
        <v>558</v>
      </c>
      <c r="F413" s="99">
        <v>29</v>
      </c>
      <c r="G413" s="100">
        <v>26</v>
      </c>
      <c r="H413" s="100">
        <v>28</v>
      </c>
      <c r="I413" s="100">
        <v>31</v>
      </c>
      <c r="J413" s="101">
        <v>32</v>
      </c>
      <c r="K413" s="99">
        <v>21</v>
      </c>
      <c r="L413" s="100">
        <v>13</v>
      </c>
      <c r="M413" s="100">
        <v>17</v>
      </c>
      <c r="N413" s="100">
        <v>25</v>
      </c>
      <c r="O413" s="101">
        <v>29</v>
      </c>
      <c r="P413" s="99">
        <v>8</v>
      </c>
      <c r="Q413" s="100">
        <v>1</v>
      </c>
      <c r="R413" s="100">
        <v>5</v>
      </c>
      <c r="S413" s="100">
        <v>12</v>
      </c>
      <c r="T413" s="101">
        <v>15</v>
      </c>
    </row>
    <row r="414" spans="1:20">
      <c r="A414" s="100">
        <v>2024</v>
      </c>
      <c r="B414" s="252" t="s">
        <v>261</v>
      </c>
      <c r="C414" s="252" t="s">
        <v>891</v>
      </c>
      <c r="D414" s="252" t="s">
        <v>1089</v>
      </c>
      <c r="E414" s="252" t="s">
        <v>559</v>
      </c>
      <c r="F414" s="99">
        <v>28</v>
      </c>
      <c r="G414" s="100">
        <v>25</v>
      </c>
      <c r="H414" s="100">
        <v>27</v>
      </c>
      <c r="I414" s="100">
        <v>30</v>
      </c>
      <c r="J414" s="101">
        <v>32</v>
      </c>
      <c r="K414" s="99">
        <v>19</v>
      </c>
      <c r="L414" s="100">
        <v>10</v>
      </c>
      <c r="M414" s="100">
        <v>15</v>
      </c>
      <c r="N414" s="100">
        <v>23</v>
      </c>
      <c r="O414" s="101">
        <v>27</v>
      </c>
      <c r="P414" s="99">
        <v>10</v>
      </c>
      <c r="Q414" s="100">
        <v>2</v>
      </c>
      <c r="R414" s="100">
        <v>6</v>
      </c>
      <c r="S414" s="100">
        <v>13</v>
      </c>
      <c r="T414" s="101">
        <v>17</v>
      </c>
    </row>
    <row r="415" spans="1:20">
      <c r="A415" s="100">
        <v>2024</v>
      </c>
      <c r="B415" s="252" t="s">
        <v>261</v>
      </c>
      <c r="C415" s="252" t="s">
        <v>891</v>
      </c>
      <c r="D415" s="252" t="s">
        <v>1089</v>
      </c>
      <c r="E415" s="252" t="s">
        <v>560</v>
      </c>
      <c r="F415" s="99">
        <v>28</v>
      </c>
      <c r="G415" s="100">
        <v>24</v>
      </c>
      <c r="H415" s="100">
        <v>27</v>
      </c>
      <c r="I415" s="100">
        <v>30</v>
      </c>
      <c r="J415" s="101">
        <v>32</v>
      </c>
      <c r="K415" s="99">
        <v>16</v>
      </c>
      <c r="L415" s="100">
        <v>8</v>
      </c>
      <c r="M415" s="100">
        <v>12</v>
      </c>
      <c r="N415" s="100">
        <v>20</v>
      </c>
      <c r="O415" s="101">
        <v>24</v>
      </c>
      <c r="P415" s="99">
        <v>12</v>
      </c>
      <c r="Q415" s="100">
        <v>5</v>
      </c>
      <c r="R415" s="100">
        <v>8</v>
      </c>
      <c r="S415" s="100">
        <v>15</v>
      </c>
      <c r="T415" s="101">
        <v>19</v>
      </c>
    </row>
    <row r="416" spans="1:20">
      <c r="A416" s="100">
        <v>2024</v>
      </c>
      <c r="B416" s="252" t="s">
        <v>261</v>
      </c>
      <c r="C416" s="252" t="s">
        <v>891</v>
      </c>
      <c r="D416" s="252" t="s">
        <v>1089</v>
      </c>
      <c r="E416" s="252" t="s">
        <v>561</v>
      </c>
      <c r="F416" s="99">
        <v>28</v>
      </c>
      <c r="G416" s="100">
        <v>24</v>
      </c>
      <c r="H416" s="100">
        <v>26</v>
      </c>
      <c r="I416" s="100">
        <v>29</v>
      </c>
      <c r="J416" s="101">
        <v>31</v>
      </c>
      <c r="K416" s="99">
        <v>13</v>
      </c>
      <c r="L416" s="100">
        <v>6</v>
      </c>
      <c r="M416" s="100">
        <v>9</v>
      </c>
      <c r="N416" s="100">
        <v>17</v>
      </c>
      <c r="O416" s="101">
        <v>21</v>
      </c>
      <c r="P416" s="99">
        <v>14</v>
      </c>
      <c r="Q416" s="100">
        <v>7</v>
      </c>
      <c r="R416" s="100">
        <v>10</v>
      </c>
      <c r="S416" s="100">
        <v>17</v>
      </c>
      <c r="T416" s="101">
        <v>20</v>
      </c>
    </row>
    <row r="417" spans="1:20">
      <c r="A417" s="100">
        <v>2024</v>
      </c>
      <c r="B417" s="252" t="s">
        <v>261</v>
      </c>
      <c r="C417" s="252" t="s">
        <v>891</v>
      </c>
      <c r="D417" s="252" t="s">
        <v>1089</v>
      </c>
      <c r="E417" s="252" t="s">
        <v>562</v>
      </c>
      <c r="F417" s="99">
        <v>27</v>
      </c>
      <c r="G417" s="100">
        <v>23</v>
      </c>
      <c r="H417" s="100">
        <v>25</v>
      </c>
      <c r="I417" s="100">
        <v>29</v>
      </c>
      <c r="J417" s="101">
        <v>31</v>
      </c>
      <c r="K417" s="99">
        <v>11</v>
      </c>
      <c r="L417" s="100">
        <v>4</v>
      </c>
      <c r="M417" s="100">
        <v>7</v>
      </c>
      <c r="N417" s="100">
        <v>15</v>
      </c>
      <c r="O417" s="101">
        <v>19</v>
      </c>
      <c r="P417" s="99">
        <v>16</v>
      </c>
      <c r="Q417" s="100">
        <v>8</v>
      </c>
      <c r="R417" s="100">
        <v>12</v>
      </c>
      <c r="S417" s="100">
        <v>19</v>
      </c>
      <c r="T417" s="101">
        <v>22</v>
      </c>
    </row>
    <row r="418" spans="1:20">
      <c r="A418" s="100">
        <v>2024</v>
      </c>
      <c r="B418" s="252" t="s">
        <v>261</v>
      </c>
      <c r="C418" s="252" t="s">
        <v>891</v>
      </c>
      <c r="D418" s="252" t="s">
        <v>1089</v>
      </c>
      <c r="E418" s="252" t="s">
        <v>563</v>
      </c>
      <c r="F418" s="99">
        <v>27</v>
      </c>
      <c r="G418" s="100">
        <v>21</v>
      </c>
      <c r="H418" s="100">
        <v>24</v>
      </c>
      <c r="I418" s="100">
        <v>28</v>
      </c>
      <c r="J418" s="101">
        <v>30</v>
      </c>
      <c r="K418" s="99">
        <v>8</v>
      </c>
      <c r="L418" s="100">
        <v>2</v>
      </c>
      <c r="M418" s="100">
        <v>5</v>
      </c>
      <c r="N418" s="100">
        <v>12</v>
      </c>
      <c r="O418" s="101">
        <v>17</v>
      </c>
      <c r="P418" s="99">
        <v>17</v>
      </c>
      <c r="Q418" s="100">
        <v>9</v>
      </c>
      <c r="R418" s="100">
        <v>14</v>
      </c>
      <c r="S418" s="100">
        <v>20</v>
      </c>
      <c r="T418" s="101">
        <v>23</v>
      </c>
    </row>
    <row r="419" spans="1:20">
      <c r="A419" s="100">
        <v>2024</v>
      </c>
      <c r="B419" s="252" t="s">
        <v>261</v>
      </c>
      <c r="C419" s="252" t="s">
        <v>891</v>
      </c>
      <c r="D419" s="252" t="s">
        <v>1089</v>
      </c>
      <c r="E419" s="252" t="s">
        <v>564</v>
      </c>
      <c r="F419" s="99">
        <v>26</v>
      </c>
      <c r="G419" s="100">
        <v>19</v>
      </c>
      <c r="H419" s="100">
        <v>23</v>
      </c>
      <c r="I419" s="100">
        <v>28</v>
      </c>
      <c r="J419" s="101">
        <v>29</v>
      </c>
      <c r="K419" s="99">
        <v>7</v>
      </c>
      <c r="L419" s="100">
        <v>1</v>
      </c>
      <c r="M419" s="100">
        <v>4</v>
      </c>
      <c r="N419" s="100">
        <v>11</v>
      </c>
      <c r="O419" s="101">
        <v>15</v>
      </c>
      <c r="P419" s="99">
        <v>18</v>
      </c>
      <c r="Q419" s="100">
        <v>9</v>
      </c>
      <c r="R419" s="100">
        <v>14</v>
      </c>
      <c r="S419" s="100">
        <v>21</v>
      </c>
      <c r="T419" s="101">
        <v>23</v>
      </c>
    </row>
    <row r="420" spans="1:20">
      <c r="A420" s="100">
        <v>2024</v>
      </c>
      <c r="B420" s="252" t="s">
        <v>261</v>
      </c>
      <c r="C420" s="252" t="s">
        <v>891</v>
      </c>
      <c r="D420" s="252" t="s">
        <v>1089</v>
      </c>
      <c r="E420" s="252" t="s">
        <v>889</v>
      </c>
      <c r="F420" s="99">
        <v>24</v>
      </c>
      <c r="G420" s="100">
        <v>16</v>
      </c>
      <c r="H420" s="100">
        <v>21</v>
      </c>
      <c r="I420" s="100">
        <v>27</v>
      </c>
      <c r="J420" s="101">
        <v>28</v>
      </c>
      <c r="K420" s="99">
        <v>6</v>
      </c>
      <c r="L420" s="100">
        <v>0</v>
      </c>
      <c r="M420" s="100">
        <v>3</v>
      </c>
      <c r="N420" s="100">
        <v>9</v>
      </c>
      <c r="O420" s="101">
        <v>13</v>
      </c>
      <c r="P420" s="99">
        <v>17</v>
      </c>
      <c r="Q420" s="100">
        <v>9</v>
      </c>
      <c r="R420" s="100">
        <v>14</v>
      </c>
      <c r="S420" s="100">
        <v>20</v>
      </c>
      <c r="T420" s="101">
        <v>23</v>
      </c>
    </row>
    <row r="421" spans="1:20">
      <c r="A421" s="100">
        <v>2015</v>
      </c>
      <c r="B421" s="252" t="s">
        <v>267</v>
      </c>
      <c r="C421" s="252" t="s">
        <v>892</v>
      </c>
      <c r="D421" s="252" t="s">
        <v>893</v>
      </c>
      <c r="E421" s="252" t="s">
        <v>888</v>
      </c>
      <c r="F421" s="99">
        <v>30</v>
      </c>
      <c r="G421" s="100">
        <v>28</v>
      </c>
      <c r="H421" s="100">
        <v>28</v>
      </c>
      <c r="I421" s="100">
        <v>32</v>
      </c>
      <c r="J421" s="101">
        <v>32</v>
      </c>
      <c r="K421" s="99">
        <v>27</v>
      </c>
      <c r="L421" s="100">
        <v>20</v>
      </c>
      <c r="M421" s="100">
        <v>23</v>
      </c>
      <c r="N421" s="100">
        <v>29</v>
      </c>
      <c r="O421" s="101">
        <v>31</v>
      </c>
      <c r="P421" s="99">
        <v>3</v>
      </c>
      <c r="Q421" s="100">
        <v>0</v>
      </c>
      <c r="R421" s="100">
        <v>0</v>
      </c>
      <c r="S421" s="100">
        <v>6</v>
      </c>
      <c r="T421" s="101">
        <v>9</v>
      </c>
    </row>
    <row r="422" spans="1:20">
      <c r="A422" s="100">
        <v>2015</v>
      </c>
      <c r="B422" s="252" t="s">
        <v>267</v>
      </c>
      <c r="C422" s="252" t="s">
        <v>892</v>
      </c>
      <c r="D422" s="252" t="s">
        <v>893</v>
      </c>
      <c r="E422" s="252" t="s">
        <v>554</v>
      </c>
      <c r="F422" s="99">
        <v>30</v>
      </c>
      <c r="G422" s="100">
        <v>28</v>
      </c>
      <c r="H422" s="100">
        <v>28</v>
      </c>
      <c r="I422" s="100">
        <v>32</v>
      </c>
      <c r="J422" s="101">
        <v>32</v>
      </c>
      <c r="K422" s="99">
        <v>26</v>
      </c>
      <c r="L422" s="100">
        <v>18</v>
      </c>
      <c r="M422" s="100">
        <v>22</v>
      </c>
      <c r="N422" s="100">
        <v>29</v>
      </c>
      <c r="O422" s="101">
        <v>31</v>
      </c>
      <c r="P422" s="99">
        <v>4</v>
      </c>
      <c r="Q422" s="100">
        <v>0</v>
      </c>
      <c r="R422" s="100">
        <v>1</v>
      </c>
      <c r="S422" s="100">
        <v>8</v>
      </c>
      <c r="T422" s="101">
        <v>11</v>
      </c>
    </row>
    <row r="423" spans="1:20">
      <c r="A423" s="100">
        <v>2015</v>
      </c>
      <c r="B423" s="252" t="s">
        <v>267</v>
      </c>
      <c r="C423" s="252" t="s">
        <v>892</v>
      </c>
      <c r="D423" s="252" t="s">
        <v>893</v>
      </c>
      <c r="E423" s="252" t="s">
        <v>555</v>
      </c>
      <c r="F423" s="99">
        <v>30</v>
      </c>
      <c r="G423" s="100">
        <v>27</v>
      </c>
      <c r="H423" s="100">
        <v>28</v>
      </c>
      <c r="I423" s="100">
        <v>32</v>
      </c>
      <c r="J423" s="101">
        <v>32</v>
      </c>
      <c r="K423" s="99">
        <v>24</v>
      </c>
      <c r="L423" s="100">
        <v>16</v>
      </c>
      <c r="M423" s="100">
        <v>20</v>
      </c>
      <c r="N423" s="100">
        <v>28</v>
      </c>
      <c r="O423" s="101">
        <v>31</v>
      </c>
      <c r="P423" s="99">
        <v>6</v>
      </c>
      <c r="Q423" s="100">
        <v>0</v>
      </c>
      <c r="R423" s="100">
        <v>2</v>
      </c>
      <c r="S423" s="100">
        <v>9</v>
      </c>
      <c r="T423" s="101">
        <v>13</v>
      </c>
    </row>
    <row r="424" spans="1:20">
      <c r="A424" s="100">
        <v>2015</v>
      </c>
      <c r="B424" s="252" t="s">
        <v>267</v>
      </c>
      <c r="C424" s="252" t="s">
        <v>892</v>
      </c>
      <c r="D424" s="252" t="s">
        <v>893</v>
      </c>
      <c r="E424" s="252" t="s">
        <v>556</v>
      </c>
      <c r="F424" s="99">
        <v>30</v>
      </c>
      <c r="G424" s="100">
        <v>27</v>
      </c>
      <c r="H424" s="100">
        <v>28</v>
      </c>
      <c r="I424" s="100">
        <v>31</v>
      </c>
      <c r="J424" s="101">
        <v>32</v>
      </c>
      <c r="K424" s="99">
        <v>22</v>
      </c>
      <c r="L424" s="100">
        <v>14</v>
      </c>
      <c r="M424" s="100">
        <v>18</v>
      </c>
      <c r="N424" s="100">
        <v>26</v>
      </c>
      <c r="O424" s="101">
        <v>29</v>
      </c>
      <c r="P424" s="99">
        <v>8</v>
      </c>
      <c r="Q424" s="100">
        <v>1</v>
      </c>
      <c r="R424" s="100">
        <v>4</v>
      </c>
      <c r="S424" s="100">
        <v>11</v>
      </c>
      <c r="T424" s="101">
        <v>14</v>
      </c>
    </row>
    <row r="425" spans="1:20">
      <c r="A425" s="100">
        <v>2015</v>
      </c>
      <c r="B425" s="252" t="s">
        <v>267</v>
      </c>
      <c r="C425" s="252" t="s">
        <v>892</v>
      </c>
      <c r="D425" s="252" t="s">
        <v>893</v>
      </c>
      <c r="E425" s="252" t="s">
        <v>557</v>
      </c>
      <c r="F425" s="99">
        <v>29</v>
      </c>
      <c r="G425" s="100">
        <v>26</v>
      </c>
      <c r="H425" s="100">
        <v>28</v>
      </c>
      <c r="I425" s="100">
        <v>31</v>
      </c>
      <c r="J425" s="101">
        <v>32</v>
      </c>
      <c r="K425" s="99">
        <v>19</v>
      </c>
      <c r="L425" s="100">
        <v>12</v>
      </c>
      <c r="M425" s="100">
        <v>16</v>
      </c>
      <c r="N425" s="100">
        <v>23</v>
      </c>
      <c r="O425" s="101">
        <v>28</v>
      </c>
      <c r="P425" s="99">
        <v>9</v>
      </c>
      <c r="Q425" s="100">
        <v>1</v>
      </c>
      <c r="R425" s="100">
        <v>6</v>
      </c>
      <c r="S425" s="100">
        <v>13</v>
      </c>
      <c r="T425" s="101">
        <v>16</v>
      </c>
    </row>
    <row r="426" spans="1:20">
      <c r="A426" s="100">
        <v>2015</v>
      </c>
      <c r="B426" s="252" t="s">
        <v>267</v>
      </c>
      <c r="C426" s="252" t="s">
        <v>892</v>
      </c>
      <c r="D426" s="252" t="s">
        <v>893</v>
      </c>
      <c r="E426" s="252" t="s">
        <v>558</v>
      </c>
      <c r="F426" s="99">
        <v>28</v>
      </c>
      <c r="G426" s="100">
        <v>25</v>
      </c>
      <c r="H426" s="100">
        <v>27</v>
      </c>
      <c r="I426" s="100">
        <v>30</v>
      </c>
      <c r="J426" s="101">
        <v>32</v>
      </c>
      <c r="K426" s="99">
        <v>17</v>
      </c>
      <c r="L426" s="100">
        <v>9</v>
      </c>
      <c r="M426" s="100">
        <v>13</v>
      </c>
      <c r="N426" s="100">
        <v>21</v>
      </c>
      <c r="O426" s="101">
        <v>26</v>
      </c>
      <c r="P426" s="99">
        <v>11</v>
      </c>
      <c r="Q426" s="100">
        <v>3</v>
      </c>
      <c r="R426" s="100">
        <v>8</v>
      </c>
      <c r="S426" s="100">
        <v>15</v>
      </c>
      <c r="T426" s="101">
        <v>18</v>
      </c>
    </row>
    <row r="427" spans="1:20">
      <c r="A427" s="100">
        <v>2015</v>
      </c>
      <c r="B427" s="252" t="s">
        <v>267</v>
      </c>
      <c r="C427" s="252" t="s">
        <v>892</v>
      </c>
      <c r="D427" s="252" t="s">
        <v>893</v>
      </c>
      <c r="E427" s="252" t="s">
        <v>559</v>
      </c>
      <c r="F427" s="99">
        <v>28</v>
      </c>
      <c r="G427" s="100">
        <v>24</v>
      </c>
      <c r="H427" s="100">
        <v>27</v>
      </c>
      <c r="I427" s="100">
        <v>30</v>
      </c>
      <c r="J427" s="101">
        <v>32</v>
      </c>
      <c r="K427" s="99">
        <v>14</v>
      </c>
      <c r="L427" s="100">
        <v>6</v>
      </c>
      <c r="M427" s="100">
        <v>10</v>
      </c>
      <c r="N427" s="100">
        <v>18</v>
      </c>
      <c r="O427" s="101">
        <v>23</v>
      </c>
      <c r="P427" s="99">
        <v>14</v>
      </c>
      <c r="Q427" s="100">
        <v>4</v>
      </c>
      <c r="R427" s="100">
        <v>10</v>
      </c>
      <c r="S427" s="100">
        <v>17</v>
      </c>
      <c r="T427" s="101">
        <v>20</v>
      </c>
    </row>
    <row r="428" spans="1:20">
      <c r="A428" s="100">
        <v>2015</v>
      </c>
      <c r="B428" s="252" t="s">
        <v>267</v>
      </c>
      <c r="C428" s="252" t="s">
        <v>892</v>
      </c>
      <c r="D428" s="252" t="s">
        <v>893</v>
      </c>
      <c r="E428" s="252" t="s">
        <v>560</v>
      </c>
      <c r="F428" s="99">
        <v>28</v>
      </c>
      <c r="G428" s="100">
        <v>22</v>
      </c>
      <c r="H428" s="100">
        <v>26</v>
      </c>
      <c r="I428" s="100">
        <v>29</v>
      </c>
      <c r="J428" s="101">
        <v>31</v>
      </c>
      <c r="K428" s="99">
        <v>11</v>
      </c>
      <c r="L428" s="100">
        <v>3</v>
      </c>
      <c r="M428" s="100">
        <v>7</v>
      </c>
      <c r="N428" s="100">
        <v>15</v>
      </c>
      <c r="O428" s="101">
        <v>20</v>
      </c>
      <c r="P428" s="99">
        <v>16</v>
      </c>
      <c r="Q428" s="100">
        <v>7</v>
      </c>
      <c r="R428" s="100">
        <v>12</v>
      </c>
      <c r="S428" s="100">
        <v>19</v>
      </c>
      <c r="T428" s="101">
        <v>22</v>
      </c>
    </row>
    <row r="429" spans="1:20">
      <c r="A429" s="100">
        <v>2015</v>
      </c>
      <c r="B429" s="252" t="s">
        <v>267</v>
      </c>
      <c r="C429" s="252" t="s">
        <v>892</v>
      </c>
      <c r="D429" s="252" t="s">
        <v>893</v>
      </c>
      <c r="E429" s="252" t="s">
        <v>561</v>
      </c>
      <c r="F429" s="99">
        <v>27</v>
      </c>
      <c r="G429" s="100">
        <v>19</v>
      </c>
      <c r="H429" s="100">
        <v>24</v>
      </c>
      <c r="I429" s="100">
        <v>28</v>
      </c>
      <c r="J429" s="101">
        <v>30</v>
      </c>
      <c r="K429" s="99">
        <v>8</v>
      </c>
      <c r="L429" s="100">
        <v>1</v>
      </c>
      <c r="M429" s="100">
        <v>5</v>
      </c>
      <c r="N429" s="100">
        <v>13</v>
      </c>
      <c r="O429" s="101">
        <v>17</v>
      </c>
      <c r="P429" s="99">
        <v>17</v>
      </c>
      <c r="Q429" s="100">
        <v>8</v>
      </c>
      <c r="R429" s="100">
        <v>13</v>
      </c>
      <c r="S429" s="100">
        <v>20</v>
      </c>
      <c r="T429" s="101">
        <v>23</v>
      </c>
    </row>
    <row r="430" spans="1:20">
      <c r="A430" s="100">
        <v>2015</v>
      </c>
      <c r="B430" s="252" t="s">
        <v>267</v>
      </c>
      <c r="C430" s="252" t="s">
        <v>892</v>
      </c>
      <c r="D430" s="252" t="s">
        <v>893</v>
      </c>
      <c r="E430" s="252" t="s">
        <v>562</v>
      </c>
      <c r="F430" s="99">
        <v>25</v>
      </c>
      <c r="G430" s="100">
        <v>16</v>
      </c>
      <c r="H430" s="100">
        <v>22</v>
      </c>
      <c r="I430" s="100">
        <v>28</v>
      </c>
      <c r="J430" s="101">
        <v>29</v>
      </c>
      <c r="K430" s="99">
        <v>7</v>
      </c>
      <c r="L430" s="100">
        <v>0</v>
      </c>
      <c r="M430" s="100">
        <v>3</v>
      </c>
      <c r="N430" s="100">
        <v>11</v>
      </c>
      <c r="O430" s="101">
        <v>15</v>
      </c>
      <c r="P430" s="99">
        <v>17</v>
      </c>
      <c r="Q430" s="100">
        <v>7</v>
      </c>
      <c r="R430" s="100">
        <v>13</v>
      </c>
      <c r="S430" s="100">
        <v>20</v>
      </c>
      <c r="T430" s="101">
        <v>23</v>
      </c>
    </row>
    <row r="431" spans="1:20">
      <c r="A431" s="100">
        <v>2015</v>
      </c>
      <c r="B431" s="252" t="s">
        <v>267</v>
      </c>
      <c r="C431" s="252" t="s">
        <v>892</v>
      </c>
      <c r="D431" s="252" t="s">
        <v>893</v>
      </c>
      <c r="E431" s="252" t="s">
        <v>563</v>
      </c>
      <c r="F431" s="99">
        <v>24</v>
      </c>
      <c r="G431" s="100">
        <v>12</v>
      </c>
      <c r="H431" s="100">
        <v>19</v>
      </c>
      <c r="I431" s="100">
        <v>27</v>
      </c>
      <c r="J431" s="101">
        <v>28</v>
      </c>
      <c r="K431" s="99">
        <v>6</v>
      </c>
      <c r="L431" s="100">
        <v>0</v>
      </c>
      <c r="M431" s="100">
        <v>2</v>
      </c>
      <c r="N431" s="100">
        <v>9</v>
      </c>
      <c r="O431" s="101">
        <v>14</v>
      </c>
      <c r="P431" s="99">
        <v>16</v>
      </c>
      <c r="Q431" s="100">
        <v>5</v>
      </c>
      <c r="R431" s="100">
        <v>12</v>
      </c>
      <c r="S431" s="100">
        <v>20</v>
      </c>
      <c r="T431" s="101">
        <v>22</v>
      </c>
    </row>
    <row r="432" spans="1:20">
      <c r="A432" s="100">
        <v>2015</v>
      </c>
      <c r="B432" s="252" t="s">
        <v>267</v>
      </c>
      <c r="C432" s="252" t="s">
        <v>892</v>
      </c>
      <c r="D432" s="252" t="s">
        <v>893</v>
      </c>
      <c r="E432" s="252" t="s">
        <v>564</v>
      </c>
      <c r="F432" s="99">
        <v>22</v>
      </c>
      <c r="G432" s="100">
        <v>9</v>
      </c>
      <c r="H432" s="100">
        <v>17</v>
      </c>
      <c r="I432" s="100">
        <v>26</v>
      </c>
      <c r="J432" s="101">
        <v>28</v>
      </c>
      <c r="K432" s="99">
        <v>5</v>
      </c>
      <c r="L432" s="100">
        <v>0</v>
      </c>
      <c r="M432" s="100">
        <v>1</v>
      </c>
      <c r="N432" s="100">
        <v>8</v>
      </c>
      <c r="O432" s="101">
        <v>13</v>
      </c>
      <c r="P432" s="99">
        <v>15</v>
      </c>
      <c r="Q432" s="100">
        <v>5</v>
      </c>
      <c r="R432" s="100">
        <v>11</v>
      </c>
      <c r="S432" s="100">
        <v>19</v>
      </c>
      <c r="T432" s="101">
        <v>22</v>
      </c>
    </row>
    <row r="433" spans="1:20">
      <c r="A433" s="100">
        <v>2015</v>
      </c>
      <c r="B433" s="252" t="s">
        <v>267</v>
      </c>
      <c r="C433" s="252" t="s">
        <v>892</v>
      </c>
      <c r="D433" s="252" t="s">
        <v>893</v>
      </c>
      <c r="E433" s="252" t="s">
        <v>889</v>
      </c>
      <c r="F433" s="99">
        <v>21</v>
      </c>
      <c r="G433" s="100">
        <v>7</v>
      </c>
      <c r="H433" s="100">
        <v>15</v>
      </c>
      <c r="I433" s="100">
        <v>25</v>
      </c>
      <c r="J433" s="101">
        <v>27</v>
      </c>
      <c r="K433" s="99">
        <v>4</v>
      </c>
      <c r="L433" s="100">
        <v>0</v>
      </c>
      <c r="M433" s="100">
        <v>1</v>
      </c>
      <c r="N433" s="100">
        <v>8</v>
      </c>
      <c r="O433" s="101">
        <v>12</v>
      </c>
      <c r="P433" s="99">
        <v>14</v>
      </c>
      <c r="Q433" s="100">
        <v>3</v>
      </c>
      <c r="R433" s="100">
        <v>9</v>
      </c>
      <c r="S433" s="100">
        <v>18</v>
      </c>
      <c r="T433" s="101">
        <v>21</v>
      </c>
    </row>
    <row r="434" spans="1:20">
      <c r="A434" s="100">
        <v>2015</v>
      </c>
      <c r="B434" s="252" t="s">
        <v>261</v>
      </c>
      <c r="C434" s="252" t="s">
        <v>892</v>
      </c>
      <c r="D434" s="252" t="s">
        <v>893</v>
      </c>
      <c r="E434" s="252" t="s">
        <v>888</v>
      </c>
      <c r="F434" s="99">
        <v>29</v>
      </c>
      <c r="G434" s="100">
        <v>27</v>
      </c>
      <c r="H434" s="100">
        <v>28</v>
      </c>
      <c r="I434" s="100">
        <v>32</v>
      </c>
      <c r="J434" s="101">
        <v>32</v>
      </c>
      <c r="K434" s="99">
        <v>27</v>
      </c>
      <c r="L434" s="100">
        <v>20</v>
      </c>
      <c r="M434" s="100">
        <v>23</v>
      </c>
      <c r="N434" s="100">
        <v>29</v>
      </c>
      <c r="O434" s="101">
        <v>31</v>
      </c>
      <c r="P434" s="99">
        <v>3</v>
      </c>
      <c r="Q434" s="100">
        <v>0</v>
      </c>
      <c r="R434" s="100">
        <v>0</v>
      </c>
      <c r="S434" s="100">
        <v>6</v>
      </c>
      <c r="T434" s="101">
        <v>9</v>
      </c>
    </row>
    <row r="435" spans="1:20">
      <c r="A435" s="100">
        <v>2015</v>
      </c>
      <c r="B435" s="252" t="s">
        <v>261</v>
      </c>
      <c r="C435" s="252" t="s">
        <v>892</v>
      </c>
      <c r="D435" s="252" t="s">
        <v>893</v>
      </c>
      <c r="E435" s="252" t="s">
        <v>554</v>
      </c>
      <c r="F435" s="99">
        <v>30</v>
      </c>
      <c r="G435" s="100">
        <v>27</v>
      </c>
      <c r="H435" s="100">
        <v>28</v>
      </c>
      <c r="I435" s="100">
        <v>32</v>
      </c>
      <c r="J435" s="101">
        <v>32</v>
      </c>
      <c r="K435" s="99">
        <v>25</v>
      </c>
      <c r="L435" s="100">
        <v>17</v>
      </c>
      <c r="M435" s="100">
        <v>21</v>
      </c>
      <c r="N435" s="100">
        <v>28</v>
      </c>
      <c r="O435" s="101">
        <v>31</v>
      </c>
      <c r="P435" s="99">
        <v>4</v>
      </c>
      <c r="Q435" s="100">
        <v>0</v>
      </c>
      <c r="R435" s="100">
        <v>1</v>
      </c>
      <c r="S435" s="100">
        <v>8</v>
      </c>
      <c r="T435" s="101">
        <v>11</v>
      </c>
    </row>
    <row r="436" spans="1:20">
      <c r="A436" s="100">
        <v>2015</v>
      </c>
      <c r="B436" s="252" t="s">
        <v>261</v>
      </c>
      <c r="C436" s="252" t="s">
        <v>892</v>
      </c>
      <c r="D436" s="252" t="s">
        <v>893</v>
      </c>
      <c r="E436" s="252" t="s">
        <v>555</v>
      </c>
      <c r="F436" s="99">
        <v>30</v>
      </c>
      <c r="G436" s="100">
        <v>27</v>
      </c>
      <c r="H436" s="100">
        <v>28</v>
      </c>
      <c r="I436" s="100">
        <v>31</v>
      </c>
      <c r="J436" s="101">
        <v>32</v>
      </c>
      <c r="K436" s="99">
        <v>23</v>
      </c>
      <c r="L436" s="100">
        <v>15</v>
      </c>
      <c r="M436" s="100">
        <v>19</v>
      </c>
      <c r="N436" s="100">
        <v>27</v>
      </c>
      <c r="O436" s="101">
        <v>30</v>
      </c>
      <c r="P436" s="99">
        <v>6</v>
      </c>
      <c r="Q436" s="100">
        <v>0</v>
      </c>
      <c r="R436" s="100">
        <v>2</v>
      </c>
      <c r="S436" s="100">
        <v>9</v>
      </c>
      <c r="T436" s="101">
        <v>13</v>
      </c>
    </row>
    <row r="437" spans="1:20">
      <c r="A437" s="100">
        <v>2015</v>
      </c>
      <c r="B437" s="252" t="s">
        <v>261</v>
      </c>
      <c r="C437" s="252" t="s">
        <v>892</v>
      </c>
      <c r="D437" s="252" t="s">
        <v>893</v>
      </c>
      <c r="E437" s="252" t="s">
        <v>556</v>
      </c>
      <c r="F437" s="99">
        <v>29</v>
      </c>
      <c r="G437" s="100">
        <v>26</v>
      </c>
      <c r="H437" s="100">
        <v>28</v>
      </c>
      <c r="I437" s="100">
        <v>31</v>
      </c>
      <c r="J437" s="101">
        <v>32</v>
      </c>
      <c r="K437" s="99">
        <v>21</v>
      </c>
      <c r="L437" s="100">
        <v>13</v>
      </c>
      <c r="M437" s="100">
        <v>17</v>
      </c>
      <c r="N437" s="100">
        <v>25</v>
      </c>
      <c r="O437" s="101">
        <v>29</v>
      </c>
      <c r="P437" s="99">
        <v>8</v>
      </c>
      <c r="Q437" s="100">
        <v>1</v>
      </c>
      <c r="R437" s="100">
        <v>4</v>
      </c>
      <c r="S437" s="100">
        <v>11</v>
      </c>
      <c r="T437" s="101">
        <v>14</v>
      </c>
    </row>
    <row r="438" spans="1:20">
      <c r="A438" s="100">
        <v>2015</v>
      </c>
      <c r="B438" s="252" t="s">
        <v>261</v>
      </c>
      <c r="C438" s="252" t="s">
        <v>892</v>
      </c>
      <c r="D438" s="252" t="s">
        <v>893</v>
      </c>
      <c r="E438" s="252" t="s">
        <v>557</v>
      </c>
      <c r="F438" s="99">
        <v>28</v>
      </c>
      <c r="G438" s="100">
        <v>25</v>
      </c>
      <c r="H438" s="100">
        <v>27</v>
      </c>
      <c r="I438" s="100">
        <v>30</v>
      </c>
      <c r="J438" s="101">
        <v>32</v>
      </c>
      <c r="K438" s="99">
        <v>19</v>
      </c>
      <c r="L438" s="100">
        <v>11</v>
      </c>
      <c r="M438" s="100">
        <v>15</v>
      </c>
      <c r="N438" s="100">
        <v>23</v>
      </c>
      <c r="O438" s="101">
        <v>28</v>
      </c>
      <c r="P438" s="99">
        <v>9</v>
      </c>
      <c r="Q438" s="100">
        <v>2</v>
      </c>
      <c r="R438" s="100">
        <v>6</v>
      </c>
      <c r="S438" s="100">
        <v>13</v>
      </c>
      <c r="T438" s="101">
        <v>16</v>
      </c>
    </row>
    <row r="439" spans="1:20">
      <c r="A439" s="100">
        <v>2015</v>
      </c>
      <c r="B439" s="252" t="s">
        <v>261</v>
      </c>
      <c r="C439" s="252" t="s">
        <v>892</v>
      </c>
      <c r="D439" s="252" t="s">
        <v>893</v>
      </c>
      <c r="E439" s="252" t="s">
        <v>558</v>
      </c>
      <c r="F439" s="99">
        <v>28</v>
      </c>
      <c r="G439" s="100">
        <v>25</v>
      </c>
      <c r="H439" s="100">
        <v>27</v>
      </c>
      <c r="I439" s="100">
        <v>30</v>
      </c>
      <c r="J439" s="101">
        <v>32</v>
      </c>
      <c r="K439" s="99">
        <v>16</v>
      </c>
      <c r="L439" s="100">
        <v>8</v>
      </c>
      <c r="M439" s="100">
        <v>12</v>
      </c>
      <c r="N439" s="100">
        <v>20</v>
      </c>
      <c r="O439" s="101">
        <v>26</v>
      </c>
      <c r="P439" s="99">
        <v>11</v>
      </c>
      <c r="Q439" s="100">
        <v>3</v>
      </c>
      <c r="R439" s="100">
        <v>8</v>
      </c>
      <c r="S439" s="100">
        <v>15</v>
      </c>
      <c r="T439" s="101">
        <v>18</v>
      </c>
    </row>
    <row r="440" spans="1:20">
      <c r="A440" s="100">
        <v>2015</v>
      </c>
      <c r="B440" s="252" t="s">
        <v>261</v>
      </c>
      <c r="C440" s="252" t="s">
        <v>892</v>
      </c>
      <c r="D440" s="252" t="s">
        <v>893</v>
      </c>
      <c r="E440" s="252" t="s">
        <v>559</v>
      </c>
      <c r="F440" s="99">
        <v>28</v>
      </c>
      <c r="G440" s="100">
        <v>24</v>
      </c>
      <c r="H440" s="100">
        <v>26</v>
      </c>
      <c r="I440" s="100">
        <v>29</v>
      </c>
      <c r="J440" s="101">
        <v>31</v>
      </c>
      <c r="K440" s="99">
        <v>13</v>
      </c>
      <c r="L440" s="100">
        <v>6</v>
      </c>
      <c r="M440" s="100">
        <v>9</v>
      </c>
      <c r="N440" s="100">
        <v>18</v>
      </c>
      <c r="O440" s="101">
        <v>22</v>
      </c>
      <c r="P440" s="99">
        <v>14</v>
      </c>
      <c r="Q440" s="100">
        <v>5</v>
      </c>
      <c r="R440" s="100">
        <v>10</v>
      </c>
      <c r="S440" s="100">
        <v>17</v>
      </c>
      <c r="T440" s="101">
        <v>20</v>
      </c>
    </row>
    <row r="441" spans="1:20">
      <c r="A441" s="100">
        <v>2015</v>
      </c>
      <c r="B441" s="252" t="s">
        <v>261</v>
      </c>
      <c r="C441" s="252" t="s">
        <v>892</v>
      </c>
      <c r="D441" s="252" t="s">
        <v>893</v>
      </c>
      <c r="E441" s="252" t="s">
        <v>560</v>
      </c>
      <c r="F441" s="99">
        <v>27</v>
      </c>
      <c r="G441" s="100">
        <v>22</v>
      </c>
      <c r="H441" s="100">
        <v>25</v>
      </c>
      <c r="I441" s="100">
        <v>28</v>
      </c>
      <c r="J441" s="101">
        <v>30</v>
      </c>
      <c r="K441" s="99">
        <v>10</v>
      </c>
      <c r="L441" s="100">
        <v>3</v>
      </c>
      <c r="M441" s="100">
        <v>7</v>
      </c>
      <c r="N441" s="100">
        <v>14</v>
      </c>
      <c r="O441" s="101">
        <v>19</v>
      </c>
      <c r="P441" s="99">
        <v>16</v>
      </c>
      <c r="Q441" s="100">
        <v>7</v>
      </c>
      <c r="R441" s="100">
        <v>12</v>
      </c>
      <c r="S441" s="100">
        <v>19</v>
      </c>
      <c r="T441" s="101">
        <v>22</v>
      </c>
    </row>
    <row r="442" spans="1:20">
      <c r="A442" s="100">
        <v>2015</v>
      </c>
      <c r="B442" s="252" t="s">
        <v>261</v>
      </c>
      <c r="C442" s="252" t="s">
        <v>892</v>
      </c>
      <c r="D442" s="252" t="s">
        <v>893</v>
      </c>
      <c r="E442" s="252" t="s">
        <v>561</v>
      </c>
      <c r="F442" s="99">
        <v>26</v>
      </c>
      <c r="G442" s="100">
        <v>19</v>
      </c>
      <c r="H442" s="100">
        <v>24</v>
      </c>
      <c r="I442" s="100">
        <v>28</v>
      </c>
      <c r="J442" s="101">
        <v>29</v>
      </c>
      <c r="K442" s="99">
        <v>8</v>
      </c>
      <c r="L442" s="100">
        <v>1</v>
      </c>
      <c r="M442" s="100">
        <v>4</v>
      </c>
      <c r="N442" s="100">
        <v>12</v>
      </c>
      <c r="O442" s="101">
        <v>16</v>
      </c>
      <c r="P442" s="99">
        <v>17</v>
      </c>
      <c r="Q442" s="100">
        <v>8</v>
      </c>
      <c r="R442" s="100">
        <v>13</v>
      </c>
      <c r="S442" s="100">
        <v>20</v>
      </c>
      <c r="T442" s="101">
        <v>23</v>
      </c>
    </row>
    <row r="443" spans="1:20">
      <c r="A443" s="100">
        <v>2015</v>
      </c>
      <c r="B443" s="252" t="s">
        <v>261</v>
      </c>
      <c r="C443" s="252" t="s">
        <v>892</v>
      </c>
      <c r="D443" s="252" t="s">
        <v>893</v>
      </c>
      <c r="E443" s="252" t="s">
        <v>562</v>
      </c>
      <c r="F443" s="99">
        <v>25</v>
      </c>
      <c r="G443" s="100">
        <v>16</v>
      </c>
      <c r="H443" s="100">
        <v>22</v>
      </c>
      <c r="I443" s="100">
        <v>27</v>
      </c>
      <c r="J443" s="101">
        <v>28</v>
      </c>
      <c r="K443" s="99">
        <v>6</v>
      </c>
      <c r="L443" s="100">
        <v>0</v>
      </c>
      <c r="M443" s="100">
        <v>3</v>
      </c>
      <c r="N443" s="100">
        <v>10</v>
      </c>
      <c r="O443" s="101">
        <v>14</v>
      </c>
      <c r="P443" s="99">
        <v>17</v>
      </c>
      <c r="Q443" s="100">
        <v>7</v>
      </c>
      <c r="R443" s="100">
        <v>14</v>
      </c>
      <c r="S443" s="100">
        <v>21</v>
      </c>
      <c r="T443" s="101">
        <v>23</v>
      </c>
    </row>
    <row r="444" spans="1:20">
      <c r="A444" s="100">
        <v>2015</v>
      </c>
      <c r="B444" s="252" t="s">
        <v>261</v>
      </c>
      <c r="C444" s="252" t="s">
        <v>892</v>
      </c>
      <c r="D444" s="252" t="s">
        <v>893</v>
      </c>
      <c r="E444" s="252" t="s">
        <v>563</v>
      </c>
      <c r="F444" s="99">
        <v>24</v>
      </c>
      <c r="G444" s="100">
        <v>12</v>
      </c>
      <c r="H444" s="100">
        <v>19</v>
      </c>
      <c r="I444" s="100">
        <v>26</v>
      </c>
      <c r="J444" s="101">
        <v>28</v>
      </c>
      <c r="K444" s="99">
        <v>5</v>
      </c>
      <c r="L444" s="100">
        <v>0</v>
      </c>
      <c r="M444" s="100">
        <v>2</v>
      </c>
      <c r="N444" s="100">
        <v>8</v>
      </c>
      <c r="O444" s="101">
        <v>12</v>
      </c>
      <c r="P444" s="99">
        <v>17</v>
      </c>
      <c r="Q444" s="100">
        <v>6</v>
      </c>
      <c r="R444" s="100">
        <v>13</v>
      </c>
      <c r="S444" s="100">
        <v>20</v>
      </c>
      <c r="T444" s="101">
        <v>23</v>
      </c>
    </row>
    <row r="445" spans="1:20">
      <c r="A445" s="100">
        <v>2015</v>
      </c>
      <c r="B445" s="252" t="s">
        <v>261</v>
      </c>
      <c r="C445" s="252" t="s">
        <v>892</v>
      </c>
      <c r="D445" s="252" t="s">
        <v>893</v>
      </c>
      <c r="E445" s="252" t="s">
        <v>564</v>
      </c>
      <c r="F445" s="99">
        <v>22</v>
      </c>
      <c r="G445" s="100">
        <v>9</v>
      </c>
      <c r="H445" s="100">
        <v>17</v>
      </c>
      <c r="I445" s="100">
        <v>25</v>
      </c>
      <c r="J445" s="101">
        <v>27</v>
      </c>
      <c r="K445" s="99">
        <v>5</v>
      </c>
      <c r="L445" s="100">
        <v>0</v>
      </c>
      <c r="M445" s="100">
        <v>1</v>
      </c>
      <c r="N445" s="100">
        <v>7</v>
      </c>
      <c r="O445" s="101">
        <v>11</v>
      </c>
      <c r="P445" s="99">
        <v>16</v>
      </c>
      <c r="Q445" s="100">
        <v>5</v>
      </c>
      <c r="R445" s="100">
        <v>12</v>
      </c>
      <c r="S445" s="100">
        <v>19</v>
      </c>
      <c r="T445" s="101">
        <v>22</v>
      </c>
    </row>
    <row r="446" spans="1:20">
      <c r="A446" s="100">
        <v>2015</v>
      </c>
      <c r="B446" s="252" t="s">
        <v>261</v>
      </c>
      <c r="C446" s="252" t="s">
        <v>892</v>
      </c>
      <c r="D446" s="252" t="s">
        <v>893</v>
      </c>
      <c r="E446" s="252" t="s">
        <v>889</v>
      </c>
      <c r="F446" s="99">
        <v>20</v>
      </c>
      <c r="G446" s="100">
        <v>7</v>
      </c>
      <c r="H446" s="100">
        <v>14</v>
      </c>
      <c r="I446" s="100">
        <v>24</v>
      </c>
      <c r="J446" s="101">
        <v>27</v>
      </c>
      <c r="K446" s="99">
        <v>4</v>
      </c>
      <c r="L446" s="100">
        <v>0</v>
      </c>
      <c r="M446" s="100">
        <v>0</v>
      </c>
      <c r="N446" s="100">
        <v>7</v>
      </c>
      <c r="O446" s="101">
        <v>10</v>
      </c>
      <c r="P446" s="99">
        <v>15</v>
      </c>
      <c r="Q446" s="100">
        <v>3</v>
      </c>
      <c r="R446" s="100">
        <v>9</v>
      </c>
      <c r="S446" s="100">
        <v>18</v>
      </c>
      <c r="T446" s="101">
        <v>21</v>
      </c>
    </row>
    <row r="447" spans="1:20">
      <c r="A447" s="100">
        <v>2024</v>
      </c>
      <c r="B447" s="252" t="s">
        <v>267</v>
      </c>
      <c r="C447" s="252" t="s">
        <v>892</v>
      </c>
      <c r="D447" s="252" t="s">
        <v>893</v>
      </c>
      <c r="E447" s="252" t="s">
        <v>888</v>
      </c>
      <c r="F447" s="99">
        <v>30</v>
      </c>
      <c r="G447" s="100">
        <v>28</v>
      </c>
      <c r="H447" s="100">
        <v>28</v>
      </c>
      <c r="I447" s="100">
        <v>32</v>
      </c>
      <c r="J447" s="101">
        <v>32</v>
      </c>
      <c r="K447" s="99">
        <v>28</v>
      </c>
      <c r="L447" s="100">
        <v>20</v>
      </c>
      <c r="M447" s="100">
        <v>24</v>
      </c>
      <c r="N447" s="100">
        <v>30</v>
      </c>
      <c r="O447" s="101">
        <v>32</v>
      </c>
      <c r="P447" s="99">
        <v>2</v>
      </c>
      <c r="Q447" s="100">
        <v>0</v>
      </c>
      <c r="R447" s="100">
        <v>0</v>
      </c>
      <c r="S447" s="100">
        <v>5</v>
      </c>
      <c r="T447" s="101">
        <v>9</v>
      </c>
    </row>
    <row r="448" spans="1:20">
      <c r="A448" s="100">
        <v>2024</v>
      </c>
      <c r="B448" s="252" t="s">
        <v>267</v>
      </c>
      <c r="C448" s="252" t="s">
        <v>892</v>
      </c>
      <c r="D448" s="252" t="s">
        <v>893</v>
      </c>
      <c r="E448" s="252" t="s">
        <v>554</v>
      </c>
      <c r="F448" s="99">
        <v>30</v>
      </c>
      <c r="G448" s="100">
        <v>28</v>
      </c>
      <c r="H448" s="100">
        <v>28</v>
      </c>
      <c r="I448" s="100">
        <v>32</v>
      </c>
      <c r="J448" s="101">
        <v>32</v>
      </c>
      <c r="K448" s="99">
        <v>27</v>
      </c>
      <c r="L448" s="100">
        <v>19</v>
      </c>
      <c r="M448" s="100">
        <v>23</v>
      </c>
      <c r="N448" s="100">
        <v>30</v>
      </c>
      <c r="O448" s="101">
        <v>32</v>
      </c>
      <c r="P448" s="99">
        <v>3</v>
      </c>
      <c r="Q448" s="100">
        <v>0</v>
      </c>
      <c r="R448" s="100">
        <v>1</v>
      </c>
      <c r="S448" s="100">
        <v>6</v>
      </c>
      <c r="T448" s="101">
        <v>11</v>
      </c>
    </row>
    <row r="449" spans="1:20">
      <c r="A449" s="100">
        <v>2024</v>
      </c>
      <c r="B449" s="252" t="s">
        <v>267</v>
      </c>
      <c r="C449" s="252" t="s">
        <v>892</v>
      </c>
      <c r="D449" s="252" t="s">
        <v>893</v>
      </c>
      <c r="E449" s="252" t="s">
        <v>555</v>
      </c>
      <c r="F449" s="99">
        <v>30</v>
      </c>
      <c r="G449" s="100">
        <v>27</v>
      </c>
      <c r="H449" s="100">
        <v>28</v>
      </c>
      <c r="I449" s="100">
        <v>32</v>
      </c>
      <c r="J449" s="101">
        <v>32</v>
      </c>
      <c r="K449" s="99">
        <v>26</v>
      </c>
      <c r="L449" s="100">
        <v>17</v>
      </c>
      <c r="M449" s="100">
        <v>22</v>
      </c>
      <c r="N449" s="100">
        <v>29</v>
      </c>
      <c r="O449" s="101">
        <v>32</v>
      </c>
      <c r="P449" s="99">
        <v>4</v>
      </c>
      <c r="Q449" s="100">
        <v>0</v>
      </c>
      <c r="R449" s="100">
        <v>1</v>
      </c>
      <c r="S449" s="100">
        <v>8</v>
      </c>
      <c r="T449" s="101">
        <v>12</v>
      </c>
    </row>
    <row r="450" spans="1:20">
      <c r="A450" s="100">
        <v>2024</v>
      </c>
      <c r="B450" s="252" t="s">
        <v>267</v>
      </c>
      <c r="C450" s="252" t="s">
        <v>892</v>
      </c>
      <c r="D450" s="252" t="s">
        <v>893</v>
      </c>
      <c r="E450" s="252" t="s">
        <v>556</v>
      </c>
      <c r="F450" s="99">
        <v>30</v>
      </c>
      <c r="G450" s="100">
        <v>27</v>
      </c>
      <c r="H450" s="100">
        <v>28</v>
      </c>
      <c r="I450" s="100">
        <v>32</v>
      </c>
      <c r="J450" s="101">
        <v>32</v>
      </c>
      <c r="K450" s="99">
        <v>24</v>
      </c>
      <c r="L450" s="100">
        <v>15</v>
      </c>
      <c r="M450" s="100">
        <v>20</v>
      </c>
      <c r="N450" s="100">
        <v>28</v>
      </c>
      <c r="O450" s="101">
        <v>31</v>
      </c>
      <c r="P450" s="99">
        <v>5</v>
      </c>
      <c r="Q450" s="100">
        <v>0</v>
      </c>
      <c r="R450" s="100">
        <v>2</v>
      </c>
      <c r="S450" s="100">
        <v>9</v>
      </c>
      <c r="T450" s="101">
        <v>14</v>
      </c>
    </row>
    <row r="451" spans="1:20">
      <c r="A451" s="100">
        <v>2024</v>
      </c>
      <c r="B451" s="252" t="s">
        <v>267</v>
      </c>
      <c r="C451" s="252" t="s">
        <v>892</v>
      </c>
      <c r="D451" s="252" t="s">
        <v>893</v>
      </c>
      <c r="E451" s="252" t="s">
        <v>557</v>
      </c>
      <c r="F451" s="99">
        <v>30</v>
      </c>
      <c r="G451" s="100">
        <v>26</v>
      </c>
      <c r="H451" s="100">
        <v>28</v>
      </c>
      <c r="I451" s="100">
        <v>32</v>
      </c>
      <c r="J451" s="101">
        <v>32</v>
      </c>
      <c r="K451" s="99">
        <v>22</v>
      </c>
      <c r="L451" s="100">
        <v>13</v>
      </c>
      <c r="M451" s="100">
        <v>18</v>
      </c>
      <c r="N451" s="100">
        <v>27</v>
      </c>
      <c r="O451" s="101">
        <v>31</v>
      </c>
      <c r="P451" s="99">
        <v>7</v>
      </c>
      <c r="Q451" s="100">
        <v>0</v>
      </c>
      <c r="R451" s="100">
        <v>3</v>
      </c>
      <c r="S451" s="100">
        <v>11</v>
      </c>
      <c r="T451" s="101">
        <v>15</v>
      </c>
    </row>
    <row r="452" spans="1:20">
      <c r="A452" s="100">
        <v>2024</v>
      </c>
      <c r="B452" s="252" t="s">
        <v>267</v>
      </c>
      <c r="C452" s="252" t="s">
        <v>892</v>
      </c>
      <c r="D452" s="252" t="s">
        <v>893</v>
      </c>
      <c r="E452" s="252" t="s">
        <v>558</v>
      </c>
      <c r="F452" s="99">
        <v>29</v>
      </c>
      <c r="G452" s="100">
        <v>26</v>
      </c>
      <c r="H452" s="100">
        <v>28</v>
      </c>
      <c r="I452" s="100">
        <v>31</v>
      </c>
      <c r="J452" s="101">
        <v>32</v>
      </c>
      <c r="K452" s="99">
        <v>20</v>
      </c>
      <c r="L452" s="100">
        <v>11</v>
      </c>
      <c r="M452" s="100">
        <v>16</v>
      </c>
      <c r="N452" s="100">
        <v>25</v>
      </c>
      <c r="O452" s="101">
        <v>30</v>
      </c>
      <c r="P452" s="99">
        <v>8</v>
      </c>
      <c r="Q452" s="100">
        <v>1</v>
      </c>
      <c r="R452" s="100">
        <v>4</v>
      </c>
      <c r="S452" s="100">
        <v>12</v>
      </c>
      <c r="T452" s="101">
        <v>16</v>
      </c>
    </row>
    <row r="453" spans="1:20">
      <c r="A453" s="100">
        <v>2024</v>
      </c>
      <c r="B453" s="252" t="s">
        <v>267</v>
      </c>
      <c r="C453" s="252" t="s">
        <v>892</v>
      </c>
      <c r="D453" s="252" t="s">
        <v>893</v>
      </c>
      <c r="E453" s="252" t="s">
        <v>559</v>
      </c>
      <c r="F453" s="99">
        <v>29</v>
      </c>
      <c r="G453" s="100">
        <v>25</v>
      </c>
      <c r="H453" s="100">
        <v>27</v>
      </c>
      <c r="I453" s="100">
        <v>31</v>
      </c>
      <c r="J453" s="101">
        <v>32</v>
      </c>
      <c r="K453" s="99">
        <v>18</v>
      </c>
      <c r="L453" s="100">
        <v>9</v>
      </c>
      <c r="M453" s="100">
        <v>14</v>
      </c>
      <c r="N453" s="100">
        <v>23</v>
      </c>
      <c r="O453" s="101">
        <v>28</v>
      </c>
      <c r="P453" s="99">
        <v>10</v>
      </c>
      <c r="Q453" s="100">
        <v>1</v>
      </c>
      <c r="R453" s="100">
        <v>6</v>
      </c>
      <c r="S453" s="100">
        <v>14</v>
      </c>
      <c r="T453" s="101">
        <v>18</v>
      </c>
    </row>
    <row r="454" spans="1:20">
      <c r="A454" s="100">
        <v>2024</v>
      </c>
      <c r="B454" s="252" t="s">
        <v>267</v>
      </c>
      <c r="C454" s="252" t="s">
        <v>892</v>
      </c>
      <c r="D454" s="252" t="s">
        <v>893</v>
      </c>
      <c r="E454" s="252" t="s">
        <v>560</v>
      </c>
      <c r="F454" s="99">
        <v>28</v>
      </c>
      <c r="G454" s="100">
        <v>24</v>
      </c>
      <c r="H454" s="100">
        <v>26</v>
      </c>
      <c r="I454" s="100">
        <v>30</v>
      </c>
      <c r="J454" s="101">
        <v>32</v>
      </c>
      <c r="K454" s="99">
        <v>15</v>
      </c>
      <c r="L454" s="100">
        <v>6</v>
      </c>
      <c r="M454" s="100">
        <v>11</v>
      </c>
      <c r="N454" s="100">
        <v>20</v>
      </c>
      <c r="O454" s="101">
        <v>24</v>
      </c>
      <c r="P454" s="99">
        <v>12</v>
      </c>
      <c r="Q454" s="100">
        <v>4</v>
      </c>
      <c r="R454" s="100">
        <v>8</v>
      </c>
      <c r="S454" s="100">
        <v>16</v>
      </c>
      <c r="T454" s="101">
        <v>20</v>
      </c>
    </row>
    <row r="455" spans="1:20">
      <c r="A455" s="100">
        <v>2024</v>
      </c>
      <c r="B455" s="252" t="s">
        <v>267</v>
      </c>
      <c r="C455" s="252" t="s">
        <v>892</v>
      </c>
      <c r="D455" s="252" t="s">
        <v>893</v>
      </c>
      <c r="E455" s="252" t="s">
        <v>561</v>
      </c>
      <c r="F455" s="99">
        <v>28</v>
      </c>
      <c r="G455" s="100">
        <v>22</v>
      </c>
      <c r="H455" s="100">
        <v>25</v>
      </c>
      <c r="I455" s="100">
        <v>29</v>
      </c>
      <c r="J455" s="101">
        <v>31</v>
      </c>
      <c r="K455" s="99">
        <v>13</v>
      </c>
      <c r="L455" s="100">
        <v>4</v>
      </c>
      <c r="M455" s="100">
        <v>8</v>
      </c>
      <c r="N455" s="100">
        <v>17</v>
      </c>
      <c r="O455" s="101">
        <v>21</v>
      </c>
      <c r="P455" s="99">
        <v>14</v>
      </c>
      <c r="Q455" s="100">
        <v>6</v>
      </c>
      <c r="R455" s="100">
        <v>10</v>
      </c>
      <c r="S455" s="100">
        <v>18</v>
      </c>
      <c r="T455" s="101">
        <v>21</v>
      </c>
    </row>
    <row r="456" spans="1:20">
      <c r="A456" s="100">
        <v>2024</v>
      </c>
      <c r="B456" s="252" t="s">
        <v>267</v>
      </c>
      <c r="C456" s="252" t="s">
        <v>892</v>
      </c>
      <c r="D456" s="252" t="s">
        <v>893</v>
      </c>
      <c r="E456" s="252" t="s">
        <v>562</v>
      </c>
      <c r="F456" s="99">
        <v>27</v>
      </c>
      <c r="G456" s="100">
        <v>20</v>
      </c>
      <c r="H456" s="100">
        <v>24</v>
      </c>
      <c r="I456" s="100">
        <v>29</v>
      </c>
      <c r="J456" s="101">
        <v>31</v>
      </c>
      <c r="K456" s="99">
        <v>10</v>
      </c>
      <c r="L456" s="100">
        <v>2</v>
      </c>
      <c r="M456" s="100">
        <v>6</v>
      </c>
      <c r="N456" s="100">
        <v>14</v>
      </c>
      <c r="O456" s="101">
        <v>19</v>
      </c>
      <c r="P456" s="99">
        <v>16</v>
      </c>
      <c r="Q456" s="100">
        <v>7</v>
      </c>
      <c r="R456" s="100">
        <v>12</v>
      </c>
      <c r="S456" s="100">
        <v>19</v>
      </c>
      <c r="T456" s="101">
        <v>23</v>
      </c>
    </row>
    <row r="457" spans="1:20">
      <c r="A457" s="100">
        <v>2024</v>
      </c>
      <c r="B457" s="252" t="s">
        <v>267</v>
      </c>
      <c r="C457" s="252" t="s">
        <v>892</v>
      </c>
      <c r="D457" s="252" t="s">
        <v>893</v>
      </c>
      <c r="E457" s="252" t="s">
        <v>563</v>
      </c>
      <c r="F457" s="99">
        <v>26</v>
      </c>
      <c r="G457" s="100">
        <v>17</v>
      </c>
      <c r="H457" s="100">
        <v>22</v>
      </c>
      <c r="I457" s="100">
        <v>28</v>
      </c>
      <c r="J457" s="101">
        <v>30</v>
      </c>
      <c r="K457" s="99">
        <v>8</v>
      </c>
      <c r="L457" s="100">
        <v>0</v>
      </c>
      <c r="M457" s="100">
        <v>4</v>
      </c>
      <c r="N457" s="100">
        <v>12</v>
      </c>
      <c r="O457" s="101">
        <v>16</v>
      </c>
      <c r="P457" s="99">
        <v>17</v>
      </c>
      <c r="Q457" s="100">
        <v>7</v>
      </c>
      <c r="R457" s="100">
        <v>12</v>
      </c>
      <c r="S457" s="100">
        <v>20</v>
      </c>
      <c r="T457" s="101">
        <v>23</v>
      </c>
    </row>
    <row r="458" spans="1:20">
      <c r="A458" s="100">
        <v>2024</v>
      </c>
      <c r="B458" s="252" t="s">
        <v>267</v>
      </c>
      <c r="C458" s="252" t="s">
        <v>892</v>
      </c>
      <c r="D458" s="252" t="s">
        <v>893</v>
      </c>
      <c r="E458" s="252" t="s">
        <v>564</v>
      </c>
      <c r="F458" s="99">
        <v>24</v>
      </c>
      <c r="G458" s="100">
        <v>14</v>
      </c>
      <c r="H458" s="100">
        <v>20</v>
      </c>
      <c r="I458" s="100">
        <v>27</v>
      </c>
      <c r="J458" s="101">
        <v>29</v>
      </c>
      <c r="K458" s="99">
        <v>6</v>
      </c>
      <c r="L458" s="100">
        <v>0</v>
      </c>
      <c r="M458" s="100">
        <v>2</v>
      </c>
      <c r="N458" s="100">
        <v>10</v>
      </c>
      <c r="O458" s="101">
        <v>15</v>
      </c>
      <c r="P458" s="99">
        <v>16</v>
      </c>
      <c r="Q458" s="100">
        <v>6</v>
      </c>
      <c r="R458" s="100">
        <v>12</v>
      </c>
      <c r="S458" s="100">
        <v>20</v>
      </c>
      <c r="T458" s="101">
        <v>23</v>
      </c>
    </row>
    <row r="459" spans="1:20">
      <c r="A459" s="100">
        <v>2024</v>
      </c>
      <c r="B459" s="252" t="s">
        <v>267</v>
      </c>
      <c r="C459" s="252" t="s">
        <v>892</v>
      </c>
      <c r="D459" s="252" t="s">
        <v>893</v>
      </c>
      <c r="E459" s="252" t="s">
        <v>889</v>
      </c>
      <c r="F459" s="99">
        <v>22</v>
      </c>
      <c r="G459" s="100">
        <v>10</v>
      </c>
      <c r="H459" s="100">
        <v>17</v>
      </c>
      <c r="I459" s="100">
        <v>26</v>
      </c>
      <c r="J459" s="101">
        <v>28</v>
      </c>
      <c r="K459" s="99">
        <v>5</v>
      </c>
      <c r="L459" s="100">
        <v>0</v>
      </c>
      <c r="M459" s="100">
        <v>1</v>
      </c>
      <c r="N459" s="100">
        <v>9</v>
      </c>
      <c r="O459" s="101">
        <v>13</v>
      </c>
      <c r="P459" s="99">
        <v>15</v>
      </c>
      <c r="Q459" s="100">
        <v>5</v>
      </c>
      <c r="R459" s="100">
        <v>11</v>
      </c>
      <c r="S459" s="100">
        <v>19</v>
      </c>
      <c r="T459" s="101">
        <v>22</v>
      </c>
    </row>
    <row r="460" spans="1:20">
      <c r="A460" s="100">
        <v>2024</v>
      </c>
      <c r="B460" s="252" t="s">
        <v>261</v>
      </c>
      <c r="C460" s="252" t="s">
        <v>892</v>
      </c>
      <c r="D460" s="252" t="s">
        <v>893</v>
      </c>
      <c r="E460" s="252" t="s">
        <v>888</v>
      </c>
      <c r="F460" s="99">
        <v>30</v>
      </c>
      <c r="G460" s="100">
        <v>28</v>
      </c>
      <c r="H460" s="100">
        <v>28</v>
      </c>
      <c r="I460" s="100">
        <v>32</v>
      </c>
      <c r="J460" s="101">
        <v>32</v>
      </c>
      <c r="K460" s="99">
        <v>28</v>
      </c>
      <c r="L460" s="100">
        <v>20</v>
      </c>
      <c r="M460" s="100">
        <v>24</v>
      </c>
      <c r="N460" s="100">
        <v>30</v>
      </c>
      <c r="O460" s="101">
        <v>32</v>
      </c>
      <c r="P460" s="99">
        <v>2</v>
      </c>
      <c r="Q460" s="100">
        <v>0</v>
      </c>
      <c r="R460" s="100">
        <v>0</v>
      </c>
      <c r="S460" s="100">
        <v>5</v>
      </c>
      <c r="T460" s="101">
        <v>9</v>
      </c>
    </row>
    <row r="461" spans="1:20">
      <c r="A461" s="100">
        <v>2024</v>
      </c>
      <c r="B461" s="252" t="s">
        <v>261</v>
      </c>
      <c r="C461" s="252" t="s">
        <v>892</v>
      </c>
      <c r="D461" s="252" t="s">
        <v>893</v>
      </c>
      <c r="E461" s="252" t="s">
        <v>554</v>
      </c>
      <c r="F461" s="99">
        <v>30</v>
      </c>
      <c r="G461" s="100">
        <v>27</v>
      </c>
      <c r="H461" s="100">
        <v>28</v>
      </c>
      <c r="I461" s="100">
        <v>32</v>
      </c>
      <c r="J461" s="101">
        <v>32</v>
      </c>
      <c r="K461" s="99">
        <v>27</v>
      </c>
      <c r="L461" s="100">
        <v>19</v>
      </c>
      <c r="M461" s="100">
        <v>23</v>
      </c>
      <c r="N461" s="100">
        <v>30</v>
      </c>
      <c r="O461" s="101">
        <v>32</v>
      </c>
      <c r="P461" s="99">
        <v>3</v>
      </c>
      <c r="Q461" s="100">
        <v>0</v>
      </c>
      <c r="R461" s="100">
        <v>1</v>
      </c>
      <c r="S461" s="100">
        <v>6</v>
      </c>
      <c r="T461" s="101">
        <v>10</v>
      </c>
    </row>
    <row r="462" spans="1:20">
      <c r="A462" s="100">
        <v>2024</v>
      </c>
      <c r="B462" s="252" t="s">
        <v>261</v>
      </c>
      <c r="C462" s="252" t="s">
        <v>892</v>
      </c>
      <c r="D462" s="252" t="s">
        <v>893</v>
      </c>
      <c r="E462" s="252" t="s">
        <v>555</v>
      </c>
      <c r="F462" s="99">
        <v>30</v>
      </c>
      <c r="G462" s="100">
        <v>27</v>
      </c>
      <c r="H462" s="100">
        <v>28</v>
      </c>
      <c r="I462" s="100">
        <v>32</v>
      </c>
      <c r="J462" s="101">
        <v>32</v>
      </c>
      <c r="K462" s="99">
        <v>25</v>
      </c>
      <c r="L462" s="100">
        <v>17</v>
      </c>
      <c r="M462" s="100">
        <v>21</v>
      </c>
      <c r="N462" s="100">
        <v>29</v>
      </c>
      <c r="O462" s="101">
        <v>31</v>
      </c>
      <c r="P462" s="99">
        <v>4</v>
      </c>
      <c r="Q462" s="100">
        <v>0</v>
      </c>
      <c r="R462" s="100">
        <v>1</v>
      </c>
      <c r="S462" s="100">
        <v>8</v>
      </c>
      <c r="T462" s="101">
        <v>12</v>
      </c>
    </row>
    <row r="463" spans="1:20">
      <c r="A463" s="100">
        <v>2024</v>
      </c>
      <c r="B463" s="252" t="s">
        <v>261</v>
      </c>
      <c r="C463" s="252" t="s">
        <v>892</v>
      </c>
      <c r="D463" s="252" t="s">
        <v>893</v>
      </c>
      <c r="E463" s="252" t="s">
        <v>556</v>
      </c>
      <c r="F463" s="99">
        <v>30</v>
      </c>
      <c r="G463" s="100">
        <v>26</v>
      </c>
      <c r="H463" s="100">
        <v>28</v>
      </c>
      <c r="I463" s="100">
        <v>32</v>
      </c>
      <c r="J463" s="101">
        <v>32</v>
      </c>
      <c r="K463" s="99">
        <v>24</v>
      </c>
      <c r="L463" s="100">
        <v>14</v>
      </c>
      <c r="M463" s="100">
        <v>19</v>
      </c>
      <c r="N463" s="100">
        <v>28</v>
      </c>
      <c r="O463" s="101">
        <v>31</v>
      </c>
      <c r="P463" s="99">
        <v>6</v>
      </c>
      <c r="Q463" s="100">
        <v>0</v>
      </c>
      <c r="R463" s="100">
        <v>2</v>
      </c>
      <c r="S463" s="100">
        <v>9</v>
      </c>
      <c r="T463" s="101">
        <v>13</v>
      </c>
    </row>
    <row r="464" spans="1:20">
      <c r="A464" s="100">
        <v>2024</v>
      </c>
      <c r="B464" s="252" t="s">
        <v>261</v>
      </c>
      <c r="C464" s="252" t="s">
        <v>892</v>
      </c>
      <c r="D464" s="252" t="s">
        <v>893</v>
      </c>
      <c r="E464" s="252" t="s">
        <v>557</v>
      </c>
      <c r="F464" s="99">
        <v>29</v>
      </c>
      <c r="G464" s="100">
        <v>26</v>
      </c>
      <c r="H464" s="100">
        <v>28</v>
      </c>
      <c r="I464" s="100">
        <v>31</v>
      </c>
      <c r="J464" s="101">
        <v>32</v>
      </c>
      <c r="K464" s="99">
        <v>22</v>
      </c>
      <c r="L464" s="100">
        <v>13</v>
      </c>
      <c r="M464" s="100">
        <v>17</v>
      </c>
      <c r="N464" s="100">
        <v>26</v>
      </c>
      <c r="O464" s="101">
        <v>30</v>
      </c>
      <c r="P464" s="99">
        <v>7</v>
      </c>
      <c r="Q464" s="100">
        <v>0</v>
      </c>
      <c r="R464" s="100">
        <v>3</v>
      </c>
      <c r="S464" s="100">
        <v>11</v>
      </c>
      <c r="T464" s="101">
        <v>15</v>
      </c>
    </row>
    <row r="465" spans="1:20">
      <c r="A465" s="100">
        <v>2024</v>
      </c>
      <c r="B465" s="252" t="s">
        <v>261</v>
      </c>
      <c r="C465" s="252" t="s">
        <v>892</v>
      </c>
      <c r="D465" s="252" t="s">
        <v>893</v>
      </c>
      <c r="E465" s="252" t="s">
        <v>558</v>
      </c>
      <c r="F465" s="99">
        <v>29</v>
      </c>
      <c r="G465" s="100">
        <v>25</v>
      </c>
      <c r="H465" s="100">
        <v>27</v>
      </c>
      <c r="I465" s="100">
        <v>31</v>
      </c>
      <c r="J465" s="101">
        <v>32</v>
      </c>
      <c r="K465" s="99">
        <v>20</v>
      </c>
      <c r="L465" s="100">
        <v>11</v>
      </c>
      <c r="M465" s="100">
        <v>16</v>
      </c>
      <c r="N465" s="100">
        <v>24</v>
      </c>
      <c r="O465" s="101">
        <v>29</v>
      </c>
      <c r="P465" s="99">
        <v>8</v>
      </c>
      <c r="Q465" s="100">
        <v>1</v>
      </c>
      <c r="R465" s="100">
        <v>5</v>
      </c>
      <c r="S465" s="100">
        <v>12</v>
      </c>
      <c r="T465" s="101">
        <v>16</v>
      </c>
    </row>
    <row r="466" spans="1:20">
      <c r="A466" s="100">
        <v>2024</v>
      </c>
      <c r="B466" s="252" t="s">
        <v>261</v>
      </c>
      <c r="C466" s="252" t="s">
        <v>892</v>
      </c>
      <c r="D466" s="252" t="s">
        <v>893</v>
      </c>
      <c r="E466" s="252" t="s">
        <v>559</v>
      </c>
      <c r="F466" s="99">
        <v>28</v>
      </c>
      <c r="G466" s="100">
        <v>24</v>
      </c>
      <c r="H466" s="100">
        <v>27</v>
      </c>
      <c r="I466" s="100">
        <v>30</v>
      </c>
      <c r="J466" s="101">
        <v>32</v>
      </c>
      <c r="K466" s="99">
        <v>18</v>
      </c>
      <c r="L466" s="100">
        <v>9</v>
      </c>
      <c r="M466" s="100">
        <v>14</v>
      </c>
      <c r="N466" s="100">
        <v>22</v>
      </c>
      <c r="O466" s="101">
        <v>27</v>
      </c>
      <c r="P466" s="99">
        <v>10</v>
      </c>
      <c r="Q466" s="100">
        <v>2</v>
      </c>
      <c r="R466" s="100">
        <v>6</v>
      </c>
      <c r="S466" s="100">
        <v>14</v>
      </c>
      <c r="T466" s="101">
        <v>17</v>
      </c>
    </row>
    <row r="467" spans="1:20">
      <c r="A467" s="100">
        <v>2024</v>
      </c>
      <c r="B467" s="252" t="s">
        <v>261</v>
      </c>
      <c r="C467" s="252" t="s">
        <v>892</v>
      </c>
      <c r="D467" s="252" t="s">
        <v>893</v>
      </c>
      <c r="E467" s="252" t="s">
        <v>560</v>
      </c>
      <c r="F467" s="99">
        <v>28</v>
      </c>
      <c r="G467" s="100">
        <v>23</v>
      </c>
      <c r="H467" s="100">
        <v>26</v>
      </c>
      <c r="I467" s="100">
        <v>29</v>
      </c>
      <c r="J467" s="101">
        <v>31</v>
      </c>
      <c r="K467" s="99">
        <v>15</v>
      </c>
      <c r="L467" s="100">
        <v>7</v>
      </c>
      <c r="M467" s="100">
        <v>11</v>
      </c>
      <c r="N467" s="100">
        <v>19</v>
      </c>
      <c r="O467" s="101">
        <v>24</v>
      </c>
      <c r="P467" s="99">
        <v>12</v>
      </c>
      <c r="Q467" s="100">
        <v>4</v>
      </c>
      <c r="R467" s="100">
        <v>9</v>
      </c>
      <c r="S467" s="100">
        <v>16</v>
      </c>
      <c r="T467" s="101">
        <v>19</v>
      </c>
    </row>
    <row r="468" spans="1:20">
      <c r="A468" s="100">
        <v>2024</v>
      </c>
      <c r="B468" s="252" t="s">
        <v>261</v>
      </c>
      <c r="C468" s="252" t="s">
        <v>892</v>
      </c>
      <c r="D468" s="252" t="s">
        <v>893</v>
      </c>
      <c r="E468" s="252" t="s">
        <v>561</v>
      </c>
      <c r="F468" s="99">
        <v>27</v>
      </c>
      <c r="G468" s="100">
        <v>22</v>
      </c>
      <c r="H468" s="100">
        <v>25</v>
      </c>
      <c r="I468" s="100">
        <v>29</v>
      </c>
      <c r="J468" s="101">
        <v>31</v>
      </c>
      <c r="K468" s="99">
        <v>12</v>
      </c>
      <c r="L468" s="100">
        <v>4</v>
      </c>
      <c r="M468" s="100">
        <v>8</v>
      </c>
      <c r="N468" s="100">
        <v>16</v>
      </c>
      <c r="O468" s="101">
        <v>20</v>
      </c>
      <c r="P468" s="99">
        <v>14</v>
      </c>
      <c r="Q468" s="100">
        <v>6</v>
      </c>
      <c r="R468" s="100">
        <v>10</v>
      </c>
      <c r="S468" s="100">
        <v>18</v>
      </c>
      <c r="T468" s="101">
        <v>21</v>
      </c>
    </row>
    <row r="469" spans="1:20">
      <c r="A469" s="100">
        <v>2024</v>
      </c>
      <c r="B469" s="252" t="s">
        <v>261</v>
      </c>
      <c r="C469" s="252" t="s">
        <v>892</v>
      </c>
      <c r="D469" s="252" t="s">
        <v>893</v>
      </c>
      <c r="E469" s="252" t="s">
        <v>562</v>
      </c>
      <c r="F469" s="99">
        <v>26</v>
      </c>
      <c r="G469" s="100">
        <v>20</v>
      </c>
      <c r="H469" s="100">
        <v>24</v>
      </c>
      <c r="I469" s="100">
        <v>28</v>
      </c>
      <c r="J469" s="101">
        <v>30</v>
      </c>
      <c r="K469" s="99">
        <v>9</v>
      </c>
      <c r="L469" s="100">
        <v>2</v>
      </c>
      <c r="M469" s="100">
        <v>6</v>
      </c>
      <c r="N469" s="100">
        <v>13</v>
      </c>
      <c r="O469" s="101">
        <v>18</v>
      </c>
      <c r="P469" s="99">
        <v>16</v>
      </c>
      <c r="Q469" s="100">
        <v>7</v>
      </c>
      <c r="R469" s="100">
        <v>12</v>
      </c>
      <c r="S469" s="100">
        <v>19</v>
      </c>
      <c r="T469" s="101">
        <v>22</v>
      </c>
    </row>
    <row r="470" spans="1:20">
      <c r="A470" s="100">
        <v>2024</v>
      </c>
      <c r="B470" s="252" t="s">
        <v>261</v>
      </c>
      <c r="C470" s="252" t="s">
        <v>892</v>
      </c>
      <c r="D470" s="252" t="s">
        <v>893</v>
      </c>
      <c r="E470" s="252" t="s">
        <v>563</v>
      </c>
      <c r="F470" s="99">
        <v>25</v>
      </c>
      <c r="G470" s="100">
        <v>17</v>
      </c>
      <c r="H470" s="100">
        <v>22</v>
      </c>
      <c r="I470" s="100">
        <v>28</v>
      </c>
      <c r="J470" s="101">
        <v>29</v>
      </c>
      <c r="K470" s="99">
        <v>7</v>
      </c>
      <c r="L470" s="100">
        <v>0</v>
      </c>
      <c r="M470" s="100">
        <v>4</v>
      </c>
      <c r="N470" s="100">
        <v>11</v>
      </c>
      <c r="O470" s="101">
        <v>15</v>
      </c>
      <c r="P470" s="99">
        <v>17</v>
      </c>
      <c r="Q470" s="100">
        <v>8</v>
      </c>
      <c r="R470" s="100">
        <v>13</v>
      </c>
      <c r="S470" s="100">
        <v>20</v>
      </c>
      <c r="T470" s="101">
        <v>23</v>
      </c>
    </row>
    <row r="471" spans="1:20">
      <c r="A471" s="100">
        <v>2024</v>
      </c>
      <c r="B471" s="252" t="s">
        <v>261</v>
      </c>
      <c r="C471" s="252" t="s">
        <v>892</v>
      </c>
      <c r="D471" s="252" t="s">
        <v>893</v>
      </c>
      <c r="E471" s="252" t="s">
        <v>564</v>
      </c>
      <c r="F471" s="99">
        <v>24</v>
      </c>
      <c r="G471" s="100">
        <v>14</v>
      </c>
      <c r="H471" s="100">
        <v>20</v>
      </c>
      <c r="I471" s="100">
        <v>27</v>
      </c>
      <c r="J471" s="101">
        <v>28</v>
      </c>
      <c r="K471" s="99">
        <v>6</v>
      </c>
      <c r="L471" s="100">
        <v>0</v>
      </c>
      <c r="M471" s="100">
        <v>2</v>
      </c>
      <c r="N471" s="100">
        <v>9</v>
      </c>
      <c r="O471" s="101">
        <v>13</v>
      </c>
      <c r="P471" s="99">
        <v>17</v>
      </c>
      <c r="Q471" s="100">
        <v>7</v>
      </c>
      <c r="R471" s="100">
        <v>13</v>
      </c>
      <c r="S471" s="100">
        <v>20</v>
      </c>
      <c r="T471" s="101">
        <v>23</v>
      </c>
    </row>
    <row r="472" spans="1:20">
      <c r="A472" s="100">
        <v>2024</v>
      </c>
      <c r="B472" s="252" t="s">
        <v>261</v>
      </c>
      <c r="C472" s="252" t="s">
        <v>892</v>
      </c>
      <c r="D472" s="252" t="s">
        <v>893</v>
      </c>
      <c r="E472" s="252" t="s">
        <v>889</v>
      </c>
      <c r="F472" s="99">
        <v>22</v>
      </c>
      <c r="G472" s="100">
        <v>10</v>
      </c>
      <c r="H472" s="100">
        <v>17</v>
      </c>
      <c r="I472" s="100">
        <v>25</v>
      </c>
      <c r="J472" s="101">
        <v>28</v>
      </c>
      <c r="K472" s="99">
        <v>5</v>
      </c>
      <c r="L472" s="100">
        <v>0</v>
      </c>
      <c r="M472" s="100">
        <v>1</v>
      </c>
      <c r="N472" s="100">
        <v>8</v>
      </c>
      <c r="O472" s="101">
        <v>12</v>
      </c>
      <c r="P472" s="99">
        <v>16</v>
      </c>
      <c r="Q472" s="100">
        <v>5</v>
      </c>
      <c r="R472" s="100">
        <v>12</v>
      </c>
      <c r="S472" s="100">
        <v>19</v>
      </c>
      <c r="T472" s="101">
        <v>22</v>
      </c>
    </row>
    <row r="473" spans="1:20">
      <c r="A473" s="100">
        <v>2015</v>
      </c>
      <c r="B473" s="252" t="s">
        <v>267</v>
      </c>
      <c r="C473" s="252" t="s">
        <v>887</v>
      </c>
      <c r="D473" s="252" t="s">
        <v>893</v>
      </c>
      <c r="E473" s="252" t="s">
        <v>888</v>
      </c>
      <c r="F473" s="99">
        <v>31</v>
      </c>
      <c r="G473" s="100">
        <v>28</v>
      </c>
      <c r="H473" s="100">
        <v>29</v>
      </c>
      <c r="I473" s="100">
        <v>32</v>
      </c>
      <c r="J473" s="101">
        <v>32</v>
      </c>
      <c r="K473" s="99">
        <v>29</v>
      </c>
      <c r="L473" s="100">
        <v>19</v>
      </c>
      <c r="M473" s="100">
        <v>24</v>
      </c>
      <c r="N473" s="100">
        <v>31</v>
      </c>
      <c r="O473" s="101">
        <v>32</v>
      </c>
      <c r="P473" s="99">
        <v>1</v>
      </c>
      <c r="Q473" s="100">
        <v>0</v>
      </c>
      <c r="R473" s="100">
        <v>0</v>
      </c>
      <c r="S473" s="100">
        <v>6</v>
      </c>
      <c r="T473" s="101">
        <v>10</v>
      </c>
    </row>
    <row r="474" spans="1:20">
      <c r="A474" s="100">
        <v>2015</v>
      </c>
      <c r="B474" s="252" t="s">
        <v>267</v>
      </c>
      <c r="C474" s="252" t="s">
        <v>887</v>
      </c>
      <c r="D474" s="252" t="s">
        <v>893</v>
      </c>
      <c r="E474" s="252" t="s">
        <v>554</v>
      </c>
      <c r="F474" s="99">
        <v>31</v>
      </c>
      <c r="G474" s="100">
        <v>28</v>
      </c>
      <c r="H474" s="100">
        <v>29</v>
      </c>
      <c r="I474" s="100">
        <v>32</v>
      </c>
      <c r="J474" s="101">
        <v>32</v>
      </c>
      <c r="K474" s="99">
        <v>30</v>
      </c>
      <c r="L474" s="100">
        <v>17</v>
      </c>
      <c r="M474" s="100">
        <v>23</v>
      </c>
      <c r="N474" s="100">
        <v>31</v>
      </c>
      <c r="O474" s="101">
        <v>32</v>
      </c>
      <c r="P474" s="99">
        <v>1</v>
      </c>
      <c r="Q474" s="100">
        <v>0</v>
      </c>
      <c r="R474" s="100">
        <v>0</v>
      </c>
      <c r="S474" s="100">
        <v>6</v>
      </c>
      <c r="T474" s="101">
        <v>11</v>
      </c>
    </row>
    <row r="475" spans="1:20">
      <c r="A475" s="100">
        <v>2015</v>
      </c>
      <c r="B475" s="252" t="s">
        <v>267</v>
      </c>
      <c r="C475" s="252" t="s">
        <v>887</v>
      </c>
      <c r="D475" s="252" t="s">
        <v>893</v>
      </c>
      <c r="E475" s="252" t="s">
        <v>555</v>
      </c>
      <c r="F475" s="99">
        <v>31</v>
      </c>
      <c r="G475" s="100">
        <v>27</v>
      </c>
      <c r="H475" s="100">
        <v>29</v>
      </c>
      <c r="I475" s="100">
        <v>32</v>
      </c>
      <c r="J475" s="101">
        <v>32</v>
      </c>
      <c r="K475" s="99">
        <v>29</v>
      </c>
      <c r="L475" s="100">
        <v>15</v>
      </c>
      <c r="M475" s="100">
        <v>22</v>
      </c>
      <c r="N475" s="100">
        <v>31</v>
      </c>
      <c r="O475" s="101">
        <v>32</v>
      </c>
      <c r="P475" s="99">
        <v>1</v>
      </c>
      <c r="Q475" s="100">
        <v>0</v>
      </c>
      <c r="R475" s="100">
        <v>0</v>
      </c>
      <c r="S475" s="100">
        <v>7</v>
      </c>
      <c r="T475" s="101">
        <v>12</v>
      </c>
    </row>
    <row r="476" spans="1:20">
      <c r="A476" s="100">
        <v>2015</v>
      </c>
      <c r="B476" s="252" t="s">
        <v>267</v>
      </c>
      <c r="C476" s="252" t="s">
        <v>887</v>
      </c>
      <c r="D476" s="252" t="s">
        <v>893</v>
      </c>
      <c r="E476" s="252" t="s">
        <v>556</v>
      </c>
      <c r="F476" s="99">
        <v>31</v>
      </c>
      <c r="G476" s="100">
        <v>25</v>
      </c>
      <c r="H476" s="100">
        <v>28</v>
      </c>
      <c r="I476" s="100">
        <v>32</v>
      </c>
      <c r="J476" s="101">
        <v>32</v>
      </c>
      <c r="K476" s="99">
        <v>27</v>
      </c>
      <c r="L476" s="100">
        <v>12</v>
      </c>
      <c r="M476" s="100">
        <v>19</v>
      </c>
      <c r="N476" s="100">
        <v>31</v>
      </c>
      <c r="O476" s="101">
        <v>32</v>
      </c>
      <c r="P476" s="99">
        <v>2</v>
      </c>
      <c r="Q476" s="100">
        <v>0</v>
      </c>
      <c r="R476" s="100">
        <v>0</v>
      </c>
      <c r="S476" s="100">
        <v>8</v>
      </c>
      <c r="T476" s="101">
        <v>13</v>
      </c>
    </row>
    <row r="477" spans="1:20">
      <c r="A477" s="100">
        <v>2015</v>
      </c>
      <c r="B477" s="252" t="s">
        <v>267</v>
      </c>
      <c r="C477" s="252" t="s">
        <v>887</v>
      </c>
      <c r="D477" s="252" t="s">
        <v>893</v>
      </c>
      <c r="E477" s="252" t="s">
        <v>557</v>
      </c>
      <c r="F477" s="99">
        <v>30</v>
      </c>
      <c r="G477" s="100">
        <v>24</v>
      </c>
      <c r="H477" s="100">
        <v>28</v>
      </c>
      <c r="I477" s="100">
        <v>32</v>
      </c>
      <c r="J477" s="101">
        <v>32</v>
      </c>
      <c r="K477" s="99">
        <v>25</v>
      </c>
      <c r="L477" s="100">
        <v>10</v>
      </c>
      <c r="M477" s="100">
        <v>17</v>
      </c>
      <c r="N477" s="100">
        <v>31</v>
      </c>
      <c r="O477" s="101">
        <v>32</v>
      </c>
      <c r="P477" s="99">
        <v>3</v>
      </c>
      <c r="Q477" s="100">
        <v>0</v>
      </c>
      <c r="R477" s="100">
        <v>0</v>
      </c>
      <c r="S477" s="100">
        <v>10</v>
      </c>
      <c r="T477" s="101">
        <v>15</v>
      </c>
    </row>
    <row r="478" spans="1:20">
      <c r="A478" s="100">
        <v>2015</v>
      </c>
      <c r="B478" s="252" t="s">
        <v>267</v>
      </c>
      <c r="C478" s="252" t="s">
        <v>887</v>
      </c>
      <c r="D478" s="252" t="s">
        <v>893</v>
      </c>
      <c r="E478" s="252" t="s">
        <v>558</v>
      </c>
      <c r="F478" s="99">
        <v>29</v>
      </c>
      <c r="G478" s="100">
        <v>22</v>
      </c>
      <c r="H478" s="100">
        <v>27</v>
      </c>
      <c r="I478" s="100">
        <v>32</v>
      </c>
      <c r="J478" s="101">
        <v>32</v>
      </c>
      <c r="K478" s="99">
        <v>22</v>
      </c>
      <c r="L478" s="100">
        <v>7</v>
      </c>
      <c r="M478" s="100">
        <v>14</v>
      </c>
      <c r="N478" s="100">
        <v>31</v>
      </c>
      <c r="O478" s="101">
        <v>32</v>
      </c>
      <c r="P478" s="99">
        <v>4</v>
      </c>
      <c r="Q478" s="100">
        <v>0</v>
      </c>
      <c r="R478" s="100">
        <v>0</v>
      </c>
      <c r="S478" s="100">
        <v>12</v>
      </c>
      <c r="T478" s="101">
        <v>16</v>
      </c>
    </row>
    <row r="479" spans="1:20">
      <c r="A479" s="100">
        <v>2015</v>
      </c>
      <c r="B479" s="252" t="s">
        <v>267</v>
      </c>
      <c r="C479" s="252" t="s">
        <v>887</v>
      </c>
      <c r="D479" s="252" t="s">
        <v>893</v>
      </c>
      <c r="E479" s="252" t="s">
        <v>559</v>
      </c>
      <c r="F479" s="99">
        <v>28</v>
      </c>
      <c r="G479" s="100">
        <v>17</v>
      </c>
      <c r="H479" s="100">
        <v>25</v>
      </c>
      <c r="I479" s="100">
        <v>31</v>
      </c>
      <c r="J479" s="101">
        <v>32</v>
      </c>
      <c r="K479" s="99">
        <v>19</v>
      </c>
      <c r="L479" s="100">
        <v>4</v>
      </c>
      <c r="M479" s="100">
        <v>11</v>
      </c>
      <c r="N479" s="100">
        <v>30</v>
      </c>
      <c r="O479" s="101">
        <v>32</v>
      </c>
      <c r="P479" s="99">
        <v>5</v>
      </c>
      <c r="Q479" s="100">
        <v>0</v>
      </c>
      <c r="R479" s="100">
        <v>0</v>
      </c>
      <c r="S479" s="100">
        <v>13</v>
      </c>
      <c r="T479" s="101">
        <v>18</v>
      </c>
    </row>
    <row r="480" spans="1:20">
      <c r="A480" s="100">
        <v>2015</v>
      </c>
      <c r="B480" s="252" t="s">
        <v>267</v>
      </c>
      <c r="C480" s="252" t="s">
        <v>887</v>
      </c>
      <c r="D480" s="252" t="s">
        <v>893</v>
      </c>
      <c r="E480" s="252" t="s">
        <v>560</v>
      </c>
      <c r="F480" s="99">
        <v>27</v>
      </c>
      <c r="G480" s="100">
        <v>10</v>
      </c>
      <c r="H480" s="100">
        <v>23</v>
      </c>
      <c r="I480" s="100">
        <v>30</v>
      </c>
      <c r="J480" s="101">
        <v>32</v>
      </c>
      <c r="K480" s="99">
        <v>13</v>
      </c>
      <c r="L480" s="100">
        <v>1</v>
      </c>
      <c r="M480" s="100">
        <v>7</v>
      </c>
      <c r="N480" s="100">
        <v>26</v>
      </c>
      <c r="O480" s="101">
        <v>31</v>
      </c>
      <c r="P480" s="99">
        <v>9</v>
      </c>
      <c r="Q480" s="100">
        <v>0</v>
      </c>
      <c r="R480" s="100">
        <v>1</v>
      </c>
      <c r="S480" s="100">
        <v>16</v>
      </c>
      <c r="T480" s="101">
        <v>20</v>
      </c>
    </row>
    <row r="481" spans="1:20">
      <c r="A481" s="100">
        <v>2015</v>
      </c>
      <c r="B481" s="252" t="s">
        <v>267</v>
      </c>
      <c r="C481" s="252" t="s">
        <v>887</v>
      </c>
      <c r="D481" s="252" t="s">
        <v>893</v>
      </c>
      <c r="E481" s="252" t="s">
        <v>561</v>
      </c>
      <c r="F481" s="99">
        <v>26</v>
      </c>
      <c r="G481" s="100">
        <v>6</v>
      </c>
      <c r="H481" s="100">
        <v>20</v>
      </c>
      <c r="I481" s="100">
        <v>29</v>
      </c>
      <c r="J481" s="101">
        <v>32</v>
      </c>
      <c r="K481" s="99">
        <v>10</v>
      </c>
      <c r="L481" s="100">
        <v>0</v>
      </c>
      <c r="M481" s="100">
        <v>4</v>
      </c>
      <c r="N481" s="100">
        <v>21</v>
      </c>
      <c r="O481" s="101">
        <v>30</v>
      </c>
      <c r="P481" s="99">
        <v>10</v>
      </c>
      <c r="Q481" s="100">
        <v>0</v>
      </c>
      <c r="R481" s="100">
        <v>2</v>
      </c>
      <c r="S481" s="100">
        <v>17</v>
      </c>
      <c r="T481" s="101">
        <v>21</v>
      </c>
    </row>
    <row r="482" spans="1:20">
      <c r="A482" s="100">
        <v>2015</v>
      </c>
      <c r="B482" s="252" t="s">
        <v>267</v>
      </c>
      <c r="C482" s="252" t="s">
        <v>887</v>
      </c>
      <c r="D482" s="252" t="s">
        <v>893</v>
      </c>
      <c r="E482" s="252" t="s">
        <v>562</v>
      </c>
      <c r="F482" s="99">
        <v>24</v>
      </c>
      <c r="G482" s="100">
        <v>3</v>
      </c>
      <c r="H482" s="100">
        <v>16</v>
      </c>
      <c r="I482" s="100">
        <v>28</v>
      </c>
      <c r="J482" s="101">
        <v>31</v>
      </c>
      <c r="K482" s="99">
        <v>8</v>
      </c>
      <c r="L482" s="100">
        <v>0</v>
      </c>
      <c r="M482" s="100">
        <v>2</v>
      </c>
      <c r="N482" s="100">
        <v>18</v>
      </c>
      <c r="O482" s="101">
        <v>30</v>
      </c>
      <c r="P482" s="99">
        <v>9</v>
      </c>
      <c r="Q482" s="100">
        <v>0</v>
      </c>
      <c r="R482" s="100">
        <v>1</v>
      </c>
      <c r="S482" s="100">
        <v>17</v>
      </c>
      <c r="T482" s="101">
        <v>21</v>
      </c>
    </row>
    <row r="483" spans="1:20">
      <c r="A483" s="100">
        <v>2015</v>
      </c>
      <c r="B483" s="252" t="s">
        <v>267</v>
      </c>
      <c r="C483" s="252" t="s">
        <v>887</v>
      </c>
      <c r="D483" s="252" t="s">
        <v>893</v>
      </c>
      <c r="E483" s="252" t="s">
        <v>563</v>
      </c>
      <c r="F483" s="99">
        <v>21</v>
      </c>
      <c r="G483" s="100">
        <v>1</v>
      </c>
      <c r="H483" s="100">
        <v>11</v>
      </c>
      <c r="I483" s="100">
        <v>27</v>
      </c>
      <c r="J483" s="101">
        <v>31</v>
      </c>
      <c r="K483" s="99">
        <v>6</v>
      </c>
      <c r="L483" s="100">
        <v>0</v>
      </c>
      <c r="M483" s="100">
        <v>1</v>
      </c>
      <c r="N483" s="100">
        <v>15</v>
      </c>
      <c r="O483" s="101">
        <v>29</v>
      </c>
      <c r="P483" s="99">
        <v>8</v>
      </c>
      <c r="Q483" s="100">
        <v>0</v>
      </c>
      <c r="R483" s="100">
        <v>1</v>
      </c>
      <c r="S483" s="100">
        <v>16</v>
      </c>
      <c r="T483" s="101">
        <v>20</v>
      </c>
    </row>
    <row r="484" spans="1:20">
      <c r="A484" s="100">
        <v>2015</v>
      </c>
      <c r="B484" s="252" t="s">
        <v>267</v>
      </c>
      <c r="C484" s="252" t="s">
        <v>887</v>
      </c>
      <c r="D484" s="252" t="s">
        <v>893</v>
      </c>
      <c r="E484" s="252" t="s">
        <v>564</v>
      </c>
      <c r="F484" s="99">
        <v>19</v>
      </c>
      <c r="G484" s="100">
        <v>0</v>
      </c>
      <c r="H484" s="100">
        <v>8</v>
      </c>
      <c r="I484" s="100">
        <v>26</v>
      </c>
      <c r="J484" s="101">
        <v>31</v>
      </c>
      <c r="K484" s="99">
        <v>5</v>
      </c>
      <c r="L484" s="100">
        <v>0</v>
      </c>
      <c r="M484" s="100">
        <v>0</v>
      </c>
      <c r="N484" s="100">
        <v>14</v>
      </c>
      <c r="O484" s="101">
        <v>29</v>
      </c>
      <c r="P484" s="99">
        <v>7</v>
      </c>
      <c r="Q484" s="100">
        <v>0</v>
      </c>
      <c r="R484" s="100">
        <v>1</v>
      </c>
      <c r="S484" s="100">
        <v>15</v>
      </c>
      <c r="T484" s="101">
        <v>19</v>
      </c>
    </row>
    <row r="485" spans="1:20">
      <c r="A485" s="100">
        <v>2015</v>
      </c>
      <c r="B485" s="252" t="s">
        <v>267</v>
      </c>
      <c r="C485" s="252" t="s">
        <v>887</v>
      </c>
      <c r="D485" s="252" t="s">
        <v>893</v>
      </c>
      <c r="E485" s="252" t="s">
        <v>889</v>
      </c>
      <c r="F485" s="99">
        <v>18</v>
      </c>
      <c r="G485" s="100">
        <v>0</v>
      </c>
      <c r="H485" s="100">
        <v>6</v>
      </c>
      <c r="I485" s="100">
        <v>25</v>
      </c>
      <c r="J485" s="101">
        <v>31</v>
      </c>
      <c r="K485" s="99">
        <v>4</v>
      </c>
      <c r="L485" s="100">
        <v>0</v>
      </c>
      <c r="M485" s="100">
        <v>0</v>
      </c>
      <c r="N485" s="100">
        <v>14</v>
      </c>
      <c r="O485" s="101">
        <v>29</v>
      </c>
      <c r="P485" s="99">
        <v>5</v>
      </c>
      <c r="Q485" s="100">
        <v>0</v>
      </c>
      <c r="R485" s="100">
        <v>1</v>
      </c>
      <c r="S485" s="100">
        <v>13</v>
      </c>
      <c r="T485" s="101">
        <v>18</v>
      </c>
    </row>
    <row r="486" spans="1:20">
      <c r="A486" s="100">
        <v>2015</v>
      </c>
      <c r="B486" s="252" t="s">
        <v>267</v>
      </c>
      <c r="C486" s="252" t="s">
        <v>891</v>
      </c>
      <c r="D486" s="252" t="s">
        <v>893</v>
      </c>
      <c r="E486" s="252" t="s">
        <v>888</v>
      </c>
      <c r="F486" s="99">
        <v>30</v>
      </c>
      <c r="G486" s="100">
        <v>28</v>
      </c>
      <c r="H486" s="100">
        <v>28</v>
      </c>
      <c r="I486" s="100">
        <v>32</v>
      </c>
      <c r="J486" s="101">
        <v>32</v>
      </c>
      <c r="K486" s="99">
        <v>27</v>
      </c>
      <c r="L486" s="100">
        <v>20</v>
      </c>
      <c r="M486" s="100">
        <v>23</v>
      </c>
      <c r="N486" s="100">
        <v>29</v>
      </c>
      <c r="O486" s="101">
        <v>31</v>
      </c>
      <c r="P486" s="99">
        <v>3</v>
      </c>
      <c r="Q486" s="100">
        <v>0</v>
      </c>
      <c r="R486" s="100">
        <v>1</v>
      </c>
      <c r="S486" s="100">
        <v>6</v>
      </c>
      <c r="T486" s="101">
        <v>9</v>
      </c>
    </row>
    <row r="487" spans="1:20">
      <c r="A487" s="100">
        <v>2015</v>
      </c>
      <c r="B487" s="252" t="s">
        <v>267</v>
      </c>
      <c r="C487" s="252" t="s">
        <v>891</v>
      </c>
      <c r="D487" s="252" t="s">
        <v>893</v>
      </c>
      <c r="E487" s="252" t="s">
        <v>554</v>
      </c>
      <c r="F487" s="99">
        <v>30</v>
      </c>
      <c r="G487" s="100">
        <v>28</v>
      </c>
      <c r="H487" s="100">
        <v>28</v>
      </c>
      <c r="I487" s="100">
        <v>32</v>
      </c>
      <c r="J487" s="101">
        <v>32</v>
      </c>
      <c r="K487" s="99">
        <v>26</v>
      </c>
      <c r="L487" s="100">
        <v>18</v>
      </c>
      <c r="M487" s="100">
        <v>22</v>
      </c>
      <c r="N487" s="100">
        <v>28</v>
      </c>
      <c r="O487" s="101">
        <v>31</v>
      </c>
      <c r="P487" s="99">
        <v>4</v>
      </c>
      <c r="Q487" s="100">
        <v>0</v>
      </c>
      <c r="R487" s="100">
        <v>1</v>
      </c>
      <c r="S487" s="100">
        <v>8</v>
      </c>
      <c r="T487" s="101">
        <v>11</v>
      </c>
    </row>
    <row r="488" spans="1:20">
      <c r="A488" s="100">
        <v>2015</v>
      </c>
      <c r="B488" s="252" t="s">
        <v>267</v>
      </c>
      <c r="C488" s="252" t="s">
        <v>891</v>
      </c>
      <c r="D488" s="252" t="s">
        <v>893</v>
      </c>
      <c r="E488" s="252" t="s">
        <v>555</v>
      </c>
      <c r="F488" s="99">
        <v>30</v>
      </c>
      <c r="G488" s="100">
        <v>27</v>
      </c>
      <c r="H488" s="100">
        <v>28</v>
      </c>
      <c r="I488" s="100">
        <v>32</v>
      </c>
      <c r="J488" s="101">
        <v>32</v>
      </c>
      <c r="K488" s="99">
        <v>24</v>
      </c>
      <c r="L488" s="100">
        <v>16</v>
      </c>
      <c r="M488" s="100">
        <v>20</v>
      </c>
      <c r="N488" s="100">
        <v>28</v>
      </c>
      <c r="O488" s="101">
        <v>30</v>
      </c>
      <c r="P488" s="99">
        <v>6</v>
      </c>
      <c r="Q488" s="100">
        <v>0</v>
      </c>
      <c r="R488" s="100">
        <v>2</v>
      </c>
      <c r="S488" s="100">
        <v>9</v>
      </c>
      <c r="T488" s="101">
        <v>13</v>
      </c>
    </row>
    <row r="489" spans="1:20">
      <c r="A489" s="100">
        <v>2015</v>
      </c>
      <c r="B489" s="252" t="s">
        <v>267</v>
      </c>
      <c r="C489" s="252" t="s">
        <v>891</v>
      </c>
      <c r="D489" s="252" t="s">
        <v>893</v>
      </c>
      <c r="E489" s="252" t="s">
        <v>556</v>
      </c>
      <c r="F489" s="99">
        <v>29</v>
      </c>
      <c r="G489" s="100">
        <v>27</v>
      </c>
      <c r="H489" s="100">
        <v>28</v>
      </c>
      <c r="I489" s="100">
        <v>31</v>
      </c>
      <c r="J489" s="101">
        <v>32</v>
      </c>
      <c r="K489" s="99">
        <v>22</v>
      </c>
      <c r="L489" s="100">
        <v>14</v>
      </c>
      <c r="M489" s="100">
        <v>18</v>
      </c>
      <c r="N489" s="100">
        <v>26</v>
      </c>
      <c r="O489" s="101">
        <v>29</v>
      </c>
      <c r="P489" s="99">
        <v>8</v>
      </c>
      <c r="Q489" s="100">
        <v>1</v>
      </c>
      <c r="R489" s="100">
        <v>4</v>
      </c>
      <c r="S489" s="100">
        <v>11</v>
      </c>
      <c r="T489" s="101">
        <v>14</v>
      </c>
    </row>
    <row r="490" spans="1:20">
      <c r="A490" s="100">
        <v>2015</v>
      </c>
      <c r="B490" s="252" t="s">
        <v>267</v>
      </c>
      <c r="C490" s="252" t="s">
        <v>891</v>
      </c>
      <c r="D490" s="252" t="s">
        <v>893</v>
      </c>
      <c r="E490" s="252" t="s">
        <v>557</v>
      </c>
      <c r="F490" s="99">
        <v>29</v>
      </c>
      <c r="G490" s="100">
        <v>26</v>
      </c>
      <c r="H490" s="100">
        <v>28</v>
      </c>
      <c r="I490" s="100">
        <v>31</v>
      </c>
      <c r="J490" s="101">
        <v>32</v>
      </c>
      <c r="K490" s="99">
        <v>19</v>
      </c>
      <c r="L490" s="100">
        <v>12</v>
      </c>
      <c r="M490" s="100">
        <v>15</v>
      </c>
      <c r="N490" s="100">
        <v>23</v>
      </c>
      <c r="O490" s="101">
        <v>27</v>
      </c>
      <c r="P490" s="99">
        <v>10</v>
      </c>
      <c r="Q490" s="100">
        <v>2</v>
      </c>
      <c r="R490" s="100">
        <v>6</v>
      </c>
      <c r="S490" s="100">
        <v>13</v>
      </c>
      <c r="T490" s="101">
        <v>16</v>
      </c>
    </row>
    <row r="491" spans="1:20">
      <c r="A491" s="100">
        <v>2015</v>
      </c>
      <c r="B491" s="252" t="s">
        <v>267</v>
      </c>
      <c r="C491" s="252" t="s">
        <v>891</v>
      </c>
      <c r="D491" s="252" t="s">
        <v>893</v>
      </c>
      <c r="E491" s="252" t="s">
        <v>558</v>
      </c>
      <c r="F491" s="99">
        <v>28</v>
      </c>
      <c r="G491" s="100">
        <v>25</v>
      </c>
      <c r="H491" s="100">
        <v>27</v>
      </c>
      <c r="I491" s="100">
        <v>30</v>
      </c>
      <c r="J491" s="101">
        <v>32</v>
      </c>
      <c r="K491" s="99">
        <v>17</v>
      </c>
      <c r="L491" s="100">
        <v>9</v>
      </c>
      <c r="M491" s="100">
        <v>13</v>
      </c>
      <c r="N491" s="100">
        <v>21</v>
      </c>
      <c r="O491" s="101">
        <v>25</v>
      </c>
      <c r="P491" s="99">
        <v>12</v>
      </c>
      <c r="Q491" s="100">
        <v>4</v>
      </c>
      <c r="R491" s="100">
        <v>8</v>
      </c>
      <c r="S491" s="100">
        <v>15</v>
      </c>
      <c r="T491" s="101">
        <v>18</v>
      </c>
    </row>
    <row r="492" spans="1:20">
      <c r="A492" s="100">
        <v>2015</v>
      </c>
      <c r="B492" s="252" t="s">
        <v>267</v>
      </c>
      <c r="C492" s="252" t="s">
        <v>891</v>
      </c>
      <c r="D492" s="252" t="s">
        <v>893</v>
      </c>
      <c r="E492" s="252" t="s">
        <v>559</v>
      </c>
      <c r="F492" s="99">
        <v>28</v>
      </c>
      <c r="G492" s="100">
        <v>24</v>
      </c>
      <c r="H492" s="100">
        <v>27</v>
      </c>
      <c r="I492" s="100">
        <v>30</v>
      </c>
      <c r="J492" s="101">
        <v>32</v>
      </c>
      <c r="K492" s="99">
        <v>14</v>
      </c>
      <c r="L492" s="100">
        <v>6</v>
      </c>
      <c r="M492" s="100">
        <v>10</v>
      </c>
      <c r="N492" s="100">
        <v>18</v>
      </c>
      <c r="O492" s="101">
        <v>22</v>
      </c>
      <c r="P492" s="99">
        <v>14</v>
      </c>
      <c r="Q492" s="100">
        <v>6</v>
      </c>
      <c r="R492" s="100">
        <v>10</v>
      </c>
      <c r="S492" s="100">
        <v>17</v>
      </c>
      <c r="T492" s="101">
        <v>21</v>
      </c>
    </row>
    <row r="493" spans="1:20">
      <c r="A493" s="100">
        <v>2015</v>
      </c>
      <c r="B493" s="252" t="s">
        <v>267</v>
      </c>
      <c r="C493" s="252" t="s">
        <v>891</v>
      </c>
      <c r="D493" s="252" t="s">
        <v>893</v>
      </c>
      <c r="E493" s="252" t="s">
        <v>560</v>
      </c>
      <c r="F493" s="99">
        <v>28</v>
      </c>
      <c r="G493" s="100">
        <v>22</v>
      </c>
      <c r="H493" s="100">
        <v>26</v>
      </c>
      <c r="I493" s="100">
        <v>29</v>
      </c>
      <c r="J493" s="101">
        <v>31</v>
      </c>
      <c r="K493" s="99">
        <v>11</v>
      </c>
      <c r="L493" s="100">
        <v>3</v>
      </c>
      <c r="M493" s="100">
        <v>7</v>
      </c>
      <c r="N493" s="100">
        <v>15</v>
      </c>
      <c r="O493" s="101">
        <v>19</v>
      </c>
      <c r="P493" s="99">
        <v>16</v>
      </c>
      <c r="Q493" s="100">
        <v>7</v>
      </c>
      <c r="R493" s="100">
        <v>12</v>
      </c>
      <c r="S493" s="100">
        <v>19</v>
      </c>
      <c r="T493" s="101">
        <v>22</v>
      </c>
    </row>
    <row r="494" spans="1:20">
      <c r="A494" s="100">
        <v>2015</v>
      </c>
      <c r="B494" s="252" t="s">
        <v>267</v>
      </c>
      <c r="C494" s="252" t="s">
        <v>891</v>
      </c>
      <c r="D494" s="252" t="s">
        <v>893</v>
      </c>
      <c r="E494" s="252" t="s">
        <v>561</v>
      </c>
      <c r="F494" s="99">
        <v>27</v>
      </c>
      <c r="G494" s="100">
        <v>20</v>
      </c>
      <c r="H494" s="100">
        <v>24</v>
      </c>
      <c r="I494" s="100">
        <v>28</v>
      </c>
      <c r="J494" s="101">
        <v>30</v>
      </c>
      <c r="K494" s="99">
        <v>8</v>
      </c>
      <c r="L494" s="100">
        <v>1</v>
      </c>
      <c r="M494" s="100">
        <v>5</v>
      </c>
      <c r="N494" s="100">
        <v>13</v>
      </c>
      <c r="O494" s="101">
        <v>17</v>
      </c>
      <c r="P494" s="99">
        <v>17</v>
      </c>
      <c r="Q494" s="100">
        <v>8</v>
      </c>
      <c r="R494" s="100">
        <v>13</v>
      </c>
      <c r="S494" s="100">
        <v>20</v>
      </c>
      <c r="T494" s="101">
        <v>23</v>
      </c>
    </row>
    <row r="495" spans="1:20">
      <c r="A495" s="100">
        <v>2015</v>
      </c>
      <c r="B495" s="252" t="s">
        <v>267</v>
      </c>
      <c r="C495" s="252" t="s">
        <v>891</v>
      </c>
      <c r="D495" s="252" t="s">
        <v>893</v>
      </c>
      <c r="E495" s="252" t="s">
        <v>562</v>
      </c>
      <c r="F495" s="99">
        <v>25</v>
      </c>
      <c r="G495" s="100">
        <v>16</v>
      </c>
      <c r="H495" s="100">
        <v>22</v>
      </c>
      <c r="I495" s="100">
        <v>28</v>
      </c>
      <c r="J495" s="101">
        <v>29</v>
      </c>
      <c r="K495" s="99">
        <v>7</v>
      </c>
      <c r="L495" s="100">
        <v>0</v>
      </c>
      <c r="M495" s="100">
        <v>3</v>
      </c>
      <c r="N495" s="100">
        <v>11</v>
      </c>
      <c r="O495" s="101">
        <v>15</v>
      </c>
      <c r="P495" s="99">
        <v>17</v>
      </c>
      <c r="Q495" s="100">
        <v>7</v>
      </c>
      <c r="R495" s="100">
        <v>13</v>
      </c>
      <c r="S495" s="100">
        <v>20</v>
      </c>
      <c r="T495" s="101">
        <v>23</v>
      </c>
    </row>
    <row r="496" spans="1:20">
      <c r="A496" s="100">
        <v>2015</v>
      </c>
      <c r="B496" s="252" t="s">
        <v>267</v>
      </c>
      <c r="C496" s="252" t="s">
        <v>891</v>
      </c>
      <c r="D496" s="252" t="s">
        <v>893</v>
      </c>
      <c r="E496" s="252" t="s">
        <v>563</v>
      </c>
      <c r="F496" s="99">
        <v>24</v>
      </c>
      <c r="G496" s="100">
        <v>12</v>
      </c>
      <c r="H496" s="100">
        <v>19</v>
      </c>
      <c r="I496" s="100">
        <v>27</v>
      </c>
      <c r="J496" s="101">
        <v>28</v>
      </c>
      <c r="K496" s="99">
        <v>6</v>
      </c>
      <c r="L496" s="100">
        <v>0</v>
      </c>
      <c r="M496" s="100">
        <v>2</v>
      </c>
      <c r="N496" s="100">
        <v>9</v>
      </c>
      <c r="O496" s="101">
        <v>14</v>
      </c>
      <c r="P496" s="99">
        <v>16</v>
      </c>
      <c r="Q496" s="100">
        <v>6</v>
      </c>
      <c r="R496" s="100">
        <v>12</v>
      </c>
      <c r="S496" s="100">
        <v>20</v>
      </c>
      <c r="T496" s="101">
        <v>22</v>
      </c>
    </row>
    <row r="497" spans="1:20">
      <c r="A497" s="100">
        <v>2015</v>
      </c>
      <c r="B497" s="252" t="s">
        <v>267</v>
      </c>
      <c r="C497" s="252" t="s">
        <v>891</v>
      </c>
      <c r="D497" s="252" t="s">
        <v>893</v>
      </c>
      <c r="E497" s="252" t="s">
        <v>564</v>
      </c>
      <c r="F497" s="99">
        <v>22</v>
      </c>
      <c r="G497" s="100">
        <v>10</v>
      </c>
      <c r="H497" s="100">
        <v>17</v>
      </c>
      <c r="I497" s="100">
        <v>26</v>
      </c>
      <c r="J497" s="101">
        <v>28</v>
      </c>
      <c r="K497" s="99">
        <v>5</v>
      </c>
      <c r="L497" s="100">
        <v>0</v>
      </c>
      <c r="M497" s="100">
        <v>1</v>
      </c>
      <c r="N497" s="100">
        <v>8</v>
      </c>
      <c r="O497" s="101">
        <v>13</v>
      </c>
      <c r="P497" s="99">
        <v>16</v>
      </c>
      <c r="Q497" s="100">
        <v>5</v>
      </c>
      <c r="R497" s="100">
        <v>11</v>
      </c>
      <c r="S497" s="100">
        <v>19</v>
      </c>
      <c r="T497" s="101">
        <v>22</v>
      </c>
    </row>
    <row r="498" spans="1:20">
      <c r="A498" s="100">
        <v>2015</v>
      </c>
      <c r="B498" s="252" t="s">
        <v>267</v>
      </c>
      <c r="C498" s="252" t="s">
        <v>891</v>
      </c>
      <c r="D498" s="252" t="s">
        <v>893</v>
      </c>
      <c r="E498" s="252" t="s">
        <v>889</v>
      </c>
      <c r="F498" s="99">
        <v>21</v>
      </c>
      <c r="G498" s="100">
        <v>8</v>
      </c>
      <c r="H498" s="100">
        <v>15</v>
      </c>
      <c r="I498" s="100">
        <v>25</v>
      </c>
      <c r="J498" s="101">
        <v>27</v>
      </c>
      <c r="K498" s="99">
        <v>4</v>
      </c>
      <c r="L498" s="100">
        <v>0</v>
      </c>
      <c r="M498" s="100">
        <v>1</v>
      </c>
      <c r="N498" s="100">
        <v>8</v>
      </c>
      <c r="O498" s="101">
        <v>12</v>
      </c>
      <c r="P498" s="99">
        <v>15</v>
      </c>
      <c r="Q498" s="100">
        <v>4</v>
      </c>
      <c r="R498" s="100">
        <v>10</v>
      </c>
      <c r="S498" s="100">
        <v>18</v>
      </c>
      <c r="T498" s="101">
        <v>21</v>
      </c>
    </row>
    <row r="499" spans="1:20">
      <c r="A499" s="100">
        <v>2015</v>
      </c>
      <c r="B499" s="252" t="s">
        <v>261</v>
      </c>
      <c r="C499" s="252" t="s">
        <v>887</v>
      </c>
      <c r="D499" s="252" t="s">
        <v>893</v>
      </c>
      <c r="E499" s="252" t="s">
        <v>888</v>
      </c>
      <c r="F499" s="99">
        <v>31</v>
      </c>
      <c r="G499" s="100">
        <v>28</v>
      </c>
      <c r="H499" s="100">
        <v>28</v>
      </c>
      <c r="I499" s="100">
        <v>32</v>
      </c>
      <c r="J499" s="101">
        <v>32</v>
      </c>
      <c r="K499" s="99">
        <v>28</v>
      </c>
      <c r="L499" s="100">
        <v>19</v>
      </c>
      <c r="M499" s="100">
        <v>24</v>
      </c>
      <c r="N499" s="100">
        <v>31</v>
      </c>
      <c r="O499" s="101">
        <v>32</v>
      </c>
      <c r="P499" s="99">
        <v>1</v>
      </c>
      <c r="Q499" s="100">
        <v>0</v>
      </c>
      <c r="R499" s="100">
        <v>0</v>
      </c>
      <c r="S499" s="100">
        <v>5</v>
      </c>
      <c r="T499" s="101">
        <v>10</v>
      </c>
    </row>
    <row r="500" spans="1:20">
      <c r="A500" s="100">
        <v>2015</v>
      </c>
      <c r="B500" s="252" t="s">
        <v>261</v>
      </c>
      <c r="C500" s="252" t="s">
        <v>887</v>
      </c>
      <c r="D500" s="252" t="s">
        <v>893</v>
      </c>
      <c r="E500" s="252" t="s">
        <v>554</v>
      </c>
      <c r="F500" s="99">
        <v>31</v>
      </c>
      <c r="G500" s="100">
        <v>27</v>
      </c>
      <c r="H500" s="100">
        <v>29</v>
      </c>
      <c r="I500" s="100">
        <v>32</v>
      </c>
      <c r="J500" s="101">
        <v>32</v>
      </c>
      <c r="K500" s="99">
        <v>29</v>
      </c>
      <c r="L500" s="100">
        <v>17</v>
      </c>
      <c r="M500" s="100">
        <v>22</v>
      </c>
      <c r="N500" s="100">
        <v>31</v>
      </c>
      <c r="O500" s="101">
        <v>32</v>
      </c>
      <c r="P500" s="99">
        <v>1</v>
      </c>
      <c r="Q500" s="100">
        <v>0</v>
      </c>
      <c r="R500" s="100">
        <v>0</v>
      </c>
      <c r="S500" s="100">
        <v>6</v>
      </c>
      <c r="T500" s="101">
        <v>11</v>
      </c>
    </row>
    <row r="501" spans="1:20">
      <c r="A501" s="100">
        <v>2015</v>
      </c>
      <c r="B501" s="252" t="s">
        <v>261</v>
      </c>
      <c r="C501" s="252" t="s">
        <v>887</v>
      </c>
      <c r="D501" s="252" t="s">
        <v>893</v>
      </c>
      <c r="E501" s="252" t="s">
        <v>555</v>
      </c>
      <c r="F501" s="99">
        <v>31</v>
      </c>
      <c r="G501" s="100">
        <v>26</v>
      </c>
      <c r="H501" s="100">
        <v>28</v>
      </c>
      <c r="I501" s="100">
        <v>32</v>
      </c>
      <c r="J501" s="101">
        <v>32</v>
      </c>
      <c r="K501" s="99">
        <v>28</v>
      </c>
      <c r="L501" s="100">
        <v>14</v>
      </c>
      <c r="M501" s="100">
        <v>20</v>
      </c>
      <c r="N501" s="100">
        <v>31</v>
      </c>
      <c r="O501" s="101">
        <v>32</v>
      </c>
      <c r="P501" s="99">
        <v>2</v>
      </c>
      <c r="Q501" s="100">
        <v>0</v>
      </c>
      <c r="R501" s="100">
        <v>0</v>
      </c>
      <c r="S501" s="100">
        <v>8</v>
      </c>
      <c r="T501" s="101">
        <v>12</v>
      </c>
    </row>
    <row r="502" spans="1:20">
      <c r="A502" s="100">
        <v>2015</v>
      </c>
      <c r="B502" s="252" t="s">
        <v>261</v>
      </c>
      <c r="C502" s="252" t="s">
        <v>887</v>
      </c>
      <c r="D502" s="252" t="s">
        <v>893</v>
      </c>
      <c r="E502" s="252" t="s">
        <v>556</v>
      </c>
      <c r="F502" s="99">
        <v>30</v>
      </c>
      <c r="G502" s="100">
        <v>25</v>
      </c>
      <c r="H502" s="100">
        <v>28</v>
      </c>
      <c r="I502" s="100">
        <v>32</v>
      </c>
      <c r="J502" s="101">
        <v>32</v>
      </c>
      <c r="K502" s="99">
        <v>26</v>
      </c>
      <c r="L502" s="100">
        <v>11</v>
      </c>
      <c r="M502" s="100">
        <v>18</v>
      </c>
      <c r="N502" s="100">
        <v>31</v>
      </c>
      <c r="O502" s="101">
        <v>32</v>
      </c>
      <c r="P502" s="99">
        <v>3</v>
      </c>
      <c r="Q502" s="100">
        <v>0</v>
      </c>
      <c r="R502" s="100">
        <v>0</v>
      </c>
      <c r="S502" s="100">
        <v>9</v>
      </c>
      <c r="T502" s="101">
        <v>14</v>
      </c>
    </row>
    <row r="503" spans="1:20">
      <c r="A503" s="100">
        <v>2015</v>
      </c>
      <c r="B503" s="252" t="s">
        <v>261</v>
      </c>
      <c r="C503" s="252" t="s">
        <v>887</v>
      </c>
      <c r="D503" s="252" t="s">
        <v>893</v>
      </c>
      <c r="E503" s="252" t="s">
        <v>557</v>
      </c>
      <c r="F503" s="99">
        <v>29</v>
      </c>
      <c r="G503" s="100">
        <v>23</v>
      </c>
      <c r="H503" s="100">
        <v>27</v>
      </c>
      <c r="I503" s="100">
        <v>32</v>
      </c>
      <c r="J503" s="101">
        <v>32</v>
      </c>
      <c r="K503" s="99">
        <v>22</v>
      </c>
      <c r="L503" s="100">
        <v>9</v>
      </c>
      <c r="M503" s="100">
        <v>15</v>
      </c>
      <c r="N503" s="100">
        <v>31</v>
      </c>
      <c r="O503" s="101">
        <v>32</v>
      </c>
      <c r="P503" s="99">
        <v>5</v>
      </c>
      <c r="Q503" s="100">
        <v>0</v>
      </c>
      <c r="R503" s="100">
        <v>1</v>
      </c>
      <c r="S503" s="100">
        <v>11</v>
      </c>
      <c r="T503" s="101">
        <v>15</v>
      </c>
    </row>
    <row r="504" spans="1:20">
      <c r="A504" s="100">
        <v>2015</v>
      </c>
      <c r="B504" s="252" t="s">
        <v>261</v>
      </c>
      <c r="C504" s="252" t="s">
        <v>887</v>
      </c>
      <c r="D504" s="252" t="s">
        <v>893</v>
      </c>
      <c r="E504" s="252" t="s">
        <v>558</v>
      </c>
      <c r="F504" s="99">
        <v>28</v>
      </c>
      <c r="G504" s="100">
        <v>22</v>
      </c>
      <c r="H504" s="100">
        <v>26</v>
      </c>
      <c r="I504" s="100">
        <v>31</v>
      </c>
      <c r="J504" s="101">
        <v>32</v>
      </c>
      <c r="K504" s="99">
        <v>20</v>
      </c>
      <c r="L504" s="100">
        <v>7</v>
      </c>
      <c r="M504" s="100">
        <v>13</v>
      </c>
      <c r="N504" s="100">
        <v>30</v>
      </c>
      <c r="O504" s="101">
        <v>32</v>
      </c>
      <c r="P504" s="99">
        <v>6</v>
      </c>
      <c r="Q504" s="100">
        <v>0</v>
      </c>
      <c r="R504" s="100">
        <v>1</v>
      </c>
      <c r="S504" s="100">
        <v>13</v>
      </c>
      <c r="T504" s="101">
        <v>17</v>
      </c>
    </row>
    <row r="505" spans="1:20">
      <c r="A505" s="100">
        <v>2015</v>
      </c>
      <c r="B505" s="252" t="s">
        <v>261</v>
      </c>
      <c r="C505" s="252" t="s">
        <v>887</v>
      </c>
      <c r="D505" s="252" t="s">
        <v>893</v>
      </c>
      <c r="E505" s="252" t="s">
        <v>559</v>
      </c>
      <c r="F505" s="99">
        <v>28</v>
      </c>
      <c r="G505" s="100">
        <v>18</v>
      </c>
      <c r="H505" s="100">
        <v>25</v>
      </c>
      <c r="I505" s="100">
        <v>31</v>
      </c>
      <c r="J505" s="101">
        <v>32</v>
      </c>
      <c r="K505" s="99">
        <v>16</v>
      </c>
      <c r="L505" s="100">
        <v>4</v>
      </c>
      <c r="M505" s="100">
        <v>10</v>
      </c>
      <c r="N505" s="100">
        <v>29</v>
      </c>
      <c r="O505" s="101">
        <v>32</v>
      </c>
      <c r="P505" s="99">
        <v>8</v>
      </c>
      <c r="Q505" s="100">
        <v>0</v>
      </c>
      <c r="R505" s="100">
        <v>1</v>
      </c>
      <c r="S505" s="100">
        <v>14</v>
      </c>
      <c r="T505" s="101">
        <v>18</v>
      </c>
    </row>
    <row r="506" spans="1:20">
      <c r="A506" s="100">
        <v>2015</v>
      </c>
      <c r="B506" s="252" t="s">
        <v>261</v>
      </c>
      <c r="C506" s="252" t="s">
        <v>887</v>
      </c>
      <c r="D506" s="252" t="s">
        <v>893</v>
      </c>
      <c r="E506" s="252" t="s">
        <v>560</v>
      </c>
      <c r="F506" s="99">
        <v>27</v>
      </c>
      <c r="G506" s="100">
        <v>12</v>
      </c>
      <c r="H506" s="100">
        <v>22</v>
      </c>
      <c r="I506" s="100">
        <v>30</v>
      </c>
      <c r="J506" s="101">
        <v>32</v>
      </c>
      <c r="K506" s="99">
        <v>12</v>
      </c>
      <c r="L506" s="100">
        <v>1</v>
      </c>
      <c r="M506" s="100">
        <v>6</v>
      </c>
      <c r="N506" s="100">
        <v>24</v>
      </c>
      <c r="O506" s="101">
        <v>31</v>
      </c>
      <c r="P506" s="99">
        <v>10</v>
      </c>
      <c r="Q506" s="100">
        <v>0</v>
      </c>
      <c r="R506" s="100">
        <v>1</v>
      </c>
      <c r="S506" s="100">
        <v>16</v>
      </c>
      <c r="T506" s="101">
        <v>20</v>
      </c>
    </row>
    <row r="507" spans="1:20">
      <c r="A507" s="100">
        <v>2015</v>
      </c>
      <c r="B507" s="252" t="s">
        <v>261</v>
      </c>
      <c r="C507" s="252" t="s">
        <v>887</v>
      </c>
      <c r="D507" s="252" t="s">
        <v>893</v>
      </c>
      <c r="E507" s="252" t="s">
        <v>561</v>
      </c>
      <c r="F507" s="99">
        <v>25</v>
      </c>
      <c r="G507" s="100">
        <v>7</v>
      </c>
      <c r="H507" s="100">
        <v>19</v>
      </c>
      <c r="I507" s="100">
        <v>28</v>
      </c>
      <c r="J507" s="101">
        <v>31</v>
      </c>
      <c r="K507" s="99">
        <v>9</v>
      </c>
      <c r="L507" s="100">
        <v>0</v>
      </c>
      <c r="M507" s="100">
        <v>4</v>
      </c>
      <c r="N507" s="100">
        <v>19</v>
      </c>
      <c r="O507" s="101">
        <v>30</v>
      </c>
      <c r="P507" s="99">
        <v>11</v>
      </c>
      <c r="Q507" s="100">
        <v>0</v>
      </c>
      <c r="R507" s="100">
        <v>2</v>
      </c>
      <c r="S507" s="100">
        <v>17</v>
      </c>
      <c r="T507" s="101">
        <v>21</v>
      </c>
    </row>
    <row r="508" spans="1:20">
      <c r="A508" s="100">
        <v>2015</v>
      </c>
      <c r="B508" s="252" t="s">
        <v>261</v>
      </c>
      <c r="C508" s="252" t="s">
        <v>887</v>
      </c>
      <c r="D508" s="252" t="s">
        <v>893</v>
      </c>
      <c r="E508" s="252" t="s">
        <v>562</v>
      </c>
      <c r="F508" s="99">
        <v>23</v>
      </c>
      <c r="G508" s="100">
        <v>3</v>
      </c>
      <c r="H508" s="100">
        <v>14</v>
      </c>
      <c r="I508" s="100">
        <v>28</v>
      </c>
      <c r="J508" s="101">
        <v>31</v>
      </c>
      <c r="K508" s="99">
        <v>6</v>
      </c>
      <c r="L508" s="100">
        <v>0</v>
      </c>
      <c r="M508" s="100">
        <v>2</v>
      </c>
      <c r="N508" s="100">
        <v>15</v>
      </c>
      <c r="O508" s="101">
        <v>29</v>
      </c>
      <c r="P508" s="99">
        <v>10</v>
      </c>
      <c r="Q508" s="100">
        <v>0</v>
      </c>
      <c r="R508" s="100">
        <v>2</v>
      </c>
      <c r="S508" s="100">
        <v>17</v>
      </c>
      <c r="T508" s="101">
        <v>21</v>
      </c>
    </row>
    <row r="509" spans="1:20">
      <c r="A509" s="100">
        <v>2015</v>
      </c>
      <c r="B509" s="252" t="s">
        <v>261</v>
      </c>
      <c r="C509" s="252" t="s">
        <v>887</v>
      </c>
      <c r="D509" s="252" t="s">
        <v>893</v>
      </c>
      <c r="E509" s="252" t="s">
        <v>563</v>
      </c>
      <c r="F509" s="99">
        <v>20</v>
      </c>
      <c r="G509" s="100">
        <v>0</v>
      </c>
      <c r="H509" s="100">
        <v>9</v>
      </c>
      <c r="I509" s="100">
        <v>27</v>
      </c>
      <c r="J509" s="101">
        <v>31</v>
      </c>
      <c r="K509" s="99">
        <v>5</v>
      </c>
      <c r="L509" s="100">
        <v>0</v>
      </c>
      <c r="M509" s="100">
        <v>0</v>
      </c>
      <c r="N509" s="100">
        <v>13</v>
      </c>
      <c r="O509" s="101">
        <v>29</v>
      </c>
      <c r="P509" s="99">
        <v>8</v>
      </c>
      <c r="Q509" s="100">
        <v>0</v>
      </c>
      <c r="R509" s="100">
        <v>1</v>
      </c>
      <c r="S509" s="100">
        <v>16</v>
      </c>
      <c r="T509" s="101">
        <v>20</v>
      </c>
    </row>
    <row r="510" spans="1:20">
      <c r="A510" s="100">
        <v>2015</v>
      </c>
      <c r="B510" s="252" t="s">
        <v>261</v>
      </c>
      <c r="C510" s="252" t="s">
        <v>887</v>
      </c>
      <c r="D510" s="252" t="s">
        <v>893</v>
      </c>
      <c r="E510" s="252" t="s">
        <v>564</v>
      </c>
      <c r="F510" s="99">
        <v>18</v>
      </c>
      <c r="G510" s="100">
        <v>0</v>
      </c>
      <c r="H510" s="100">
        <v>7</v>
      </c>
      <c r="I510" s="100">
        <v>25</v>
      </c>
      <c r="J510" s="101">
        <v>31</v>
      </c>
      <c r="K510" s="99">
        <v>4</v>
      </c>
      <c r="L510" s="100">
        <v>0</v>
      </c>
      <c r="M510" s="100">
        <v>0</v>
      </c>
      <c r="N510" s="100">
        <v>11</v>
      </c>
      <c r="O510" s="101">
        <v>29</v>
      </c>
      <c r="P510" s="99">
        <v>8</v>
      </c>
      <c r="Q510" s="100">
        <v>0</v>
      </c>
      <c r="R510" s="100">
        <v>1</v>
      </c>
      <c r="S510" s="100">
        <v>15</v>
      </c>
      <c r="T510" s="101">
        <v>19</v>
      </c>
    </row>
    <row r="511" spans="1:20">
      <c r="A511" s="100">
        <v>2015</v>
      </c>
      <c r="B511" s="252" t="s">
        <v>261</v>
      </c>
      <c r="C511" s="252" t="s">
        <v>887</v>
      </c>
      <c r="D511" s="252" t="s">
        <v>893</v>
      </c>
      <c r="E511" s="252" t="s">
        <v>889</v>
      </c>
      <c r="F511" s="99">
        <v>16</v>
      </c>
      <c r="G511" s="100">
        <v>0</v>
      </c>
      <c r="H511" s="100">
        <v>6</v>
      </c>
      <c r="I511" s="100">
        <v>24</v>
      </c>
      <c r="J511" s="101">
        <v>31</v>
      </c>
      <c r="K511" s="99">
        <v>3</v>
      </c>
      <c r="L511" s="100">
        <v>0</v>
      </c>
      <c r="M511" s="100">
        <v>0</v>
      </c>
      <c r="N511" s="100">
        <v>9</v>
      </c>
      <c r="O511" s="101">
        <v>28</v>
      </c>
      <c r="P511" s="99">
        <v>6</v>
      </c>
      <c r="Q511" s="100">
        <v>0</v>
      </c>
      <c r="R511" s="100">
        <v>1</v>
      </c>
      <c r="S511" s="100">
        <v>14</v>
      </c>
      <c r="T511" s="101">
        <v>18</v>
      </c>
    </row>
    <row r="512" spans="1:20">
      <c r="A512" s="100">
        <v>2015</v>
      </c>
      <c r="B512" s="252" t="s">
        <v>261</v>
      </c>
      <c r="C512" s="252" t="s">
        <v>891</v>
      </c>
      <c r="D512" s="252" t="s">
        <v>893</v>
      </c>
      <c r="E512" s="252" t="s">
        <v>888</v>
      </c>
      <c r="F512" s="99">
        <v>29</v>
      </c>
      <c r="G512" s="100">
        <v>27</v>
      </c>
      <c r="H512" s="100">
        <v>28</v>
      </c>
      <c r="I512" s="100">
        <v>32</v>
      </c>
      <c r="J512" s="101">
        <v>32</v>
      </c>
      <c r="K512" s="99">
        <v>27</v>
      </c>
      <c r="L512" s="100">
        <v>20</v>
      </c>
      <c r="M512" s="100">
        <v>23</v>
      </c>
      <c r="N512" s="100">
        <v>29</v>
      </c>
      <c r="O512" s="101">
        <v>31</v>
      </c>
      <c r="P512" s="99">
        <v>3</v>
      </c>
      <c r="Q512" s="100">
        <v>0</v>
      </c>
      <c r="R512" s="100">
        <v>0</v>
      </c>
      <c r="S512" s="100">
        <v>6</v>
      </c>
      <c r="T512" s="101">
        <v>9</v>
      </c>
    </row>
    <row r="513" spans="1:20">
      <c r="A513" s="100">
        <v>2015</v>
      </c>
      <c r="B513" s="252" t="s">
        <v>261</v>
      </c>
      <c r="C513" s="252" t="s">
        <v>891</v>
      </c>
      <c r="D513" s="252" t="s">
        <v>893</v>
      </c>
      <c r="E513" s="252" t="s">
        <v>554</v>
      </c>
      <c r="F513" s="99">
        <v>30</v>
      </c>
      <c r="G513" s="100">
        <v>27</v>
      </c>
      <c r="H513" s="100">
        <v>28</v>
      </c>
      <c r="I513" s="100">
        <v>32</v>
      </c>
      <c r="J513" s="101">
        <v>32</v>
      </c>
      <c r="K513" s="99">
        <v>25</v>
      </c>
      <c r="L513" s="100">
        <v>17</v>
      </c>
      <c r="M513" s="100">
        <v>21</v>
      </c>
      <c r="N513" s="100">
        <v>28</v>
      </c>
      <c r="O513" s="101">
        <v>31</v>
      </c>
      <c r="P513" s="99">
        <v>4</v>
      </c>
      <c r="Q513" s="100">
        <v>0</v>
      </c>
      <c r="R513" s="100">
        <v>1</v>
      </c>
      <c r="S513" s="100">
        <v>8</v>
      </c>
      <c r="T513" s="101">
        <v>11</v>
      </c>
    </row>
    <row r="514" spans="1:20">
      <c r="A514" s="100">
        <v>2015</v>
      </c>
      <c r="B514" s="252" t="s">
        <v>261</v>
      </c>
      <c r="C514" s="252" t="s">
        <v>891</v>
      </c>
      <c r="D514" s="252" t="s">
        <v>893</v>
      </c>
      <c r="E514" s="252" t="s">
        <v>555</v>
      </c>
      <c r="F514" s="99">
        <v>29</v>
      </c>
      <c r="G514" s="100">
        <v>27</v>
      </c>
      <c r="H514" s="100">
        <v>28</v>
      </c>
      <c r="I514" s="100">
        <v>31</v>
      </c>
      <c r="J514" s="101">
        <v>32</v>
      </c>
      <c r="K514" s="99">
        <v>23</v>
      </c>
      <c r="L514" s="100">
        <v>15</v>
      </c>
      <c r="M514" s="100">
        <v>19</v>
      </c>
      <c r="N514" s="100">
        <v>27</v>
      </c>
      <c r="O514" s="101">
        <v>30</v>
      </c>
      <c r="P514" s="99">
        <v>6</v>
      </c>
      <c r="Q514" s="100">
        <v>0</v>
      </c>
      <c r="R514" s="100">
        <v>3</v>
      </c>
      <c r="S514" s="100">
        <v>10</v>
      </c>
      <c r="T514" s="101">
        <v>13</v>
      </c>
    </row>
    <row r="515" spans="1:20">
      <c r="A515" s="100">
        <v>2015</v>
      </c>
      <c r="B515" s="252" t="s">
        <v>261</v>
      </c>
      <c r="C515" s="252" t="s">
        <v>891</v>
      </c>
      <c r="D515" s="252" t="s">
        <v>893</v>
      </c>
      <c r="E515" s="252" t="s">
        <v>556</v>
      </c>
      <c r="F515" s="99">
        <v>29</v>
      </c>
      <c r="G515" s="100">
        <v>26</v>
      </c>
      <c r="H515" s="100">
        <v>28</v>
      </c>
      <c r="I515" s="100">
        <v>31</v>
      </c>
      <c r="J515" s="101">
        <v>32</v>
      </c>
      <c r="K515" s="99">
        <v>21</v>
      </c>
      <c r="L515" s="100">
        <v>14</v>
      </c>
      <c r="M515" s="100">
        <v>17</v>
      </c>
      <c r="N515" s="100">
        <v>25</v>
      </c>
      <c r="O515" s="101">
        <v>28</v>
      </c>
      <c r="P515" s="99">
        <v>8</v>
      </c>
      <c r="Q515" s="100">
        <v>1</v>
      </c>
      <c r="R515" s="100">
        <v>4</v>
      </c>
      <c r="S515" s="100">
        <v>11</v>
      </c>
      <c r="T515" s="101">
        <v>14</v>
      </c>
    </row>
    <row r="516" spans="1:20">
      <c r="A516" s="100">
        <v>2015</v>
      </c>
      <c r="B516" s="252" t="s">
        <v>261</v>
      </c>
      <c r="C516" s="252" t="s">
        <v>891</v>
      </c>
      <c r="D516" s="252" t="s">
        <v>893</v>
      </c>
      <c r="E516" s="252" t="s">
        <v>557</v>
      </c>
      <c r="F516" s="99">
        <v>28</v>
      </c>
      <c r="G516" s="100">
        <v>26</v>
      </c>
      <c r="H516" s="100">
        <v>28</v>
      </c>
      <c r="I516" s="100">
        <v>30</v>
      </c>
      <c r="J516" s="101">
        <v>32</v>
      </c>
      <c r="K516" s="99">
        <v>19</v>
      </c>
      <c r="L516" s="100">
        <v>11</v>
      </c>
      <c r="M516" s="100">
        <v>15</v>
      </c>
      <c r="N516" s="100">
        <v>23</v>
      </c>
      <c r="O516" s="101">
        <v>27</v>
      </c>
      <c r="P516" s="99">
        <v>10</v>
      </c>
      <c r="Q516" s="100">
        <v>2</v>
      </c>
      <c r="R516" s="100">
        <v>6</v>
      </c>
      <c r="S516" s="100">
        <v>13</v>
      </c>
      <c r="T516" s="101">
        <v>16</v>
      </c>
    </row>
    <row r="517" spans="1:20">
      <c r="A517" s="100">
        <v>2015</v>
      </c>
      <c r="B517" s="252" t="s">
        <v>261</v>
      </c>
      <c r="C517" s="252" t="s">
        <v>891</v>
      </c>
      <c r="D517" s="252" t="s">
        <v>893</v>
      </c>
      <c r="E517" s="252" t="s">
        <v>558</v>
      </c>
      <c r="F517" s="99">
        <v>28</v>
      </c>
      <c r="G517" s="100">
        <v>25</v>
      </c>
      <c r="H517" s="100">
        <v>27</v>
      </c>
      <c r="I517" s="100">
        <v>30</v>
      </c>
      <c r="J517" s="101">
        <v>32</v>
      </c>
      <c r="K517" s="99">
        <v>16</v>
      </c>
      <c r="L517" s="100">
        <v>9</v>
      </c>
      <c r="M517" s="100">
        <v>12</v>
      </c>
      <c r="N517" s="100">
        <v>20</v>
      </c>
      <c r="O517" s="101">
        <v>25</v>
      </c>
      <c r="P517" s="99">
        <v>12</v>
      </c>
      <c r="Q517" s="100">
        <v>4</v>
      </c>
      <c r="R517" s="100">
        <v>8</v>
      </c>
      <c r="S517" s="100">
        <v>15</v>
      </c>
      <c r="T517" s="101">
        <v>18</v>
      </c>
    </row>
    <row r="518" spans="1:20">
      <c r="A518" s="100">
        <v>2015</v>
      </c>
      <c r="B518" s="252" t="s">
        <v>261</v>
      </c>
      <c r="C518" s="252" t="s">
        <v>891</v>
      </c>
      <c r="D518" s="252" t="s">
        <v>893</v>
      </c>
      <c r="E518" s="252" t="s">
        <v>559</v>
      </c>
      <c r="F518" s="99">
        <v>28</v>
      </c>
      <c r="G518" s="100">
        <v>24</v>
      </c>
      <c r="H518" s="100">
        <v>26</v>
      </c>
      <c r="I518" s="100">
        <v>29</v>
      </c>
      <c r="J518" s="101">
        <v>31</v>
      </c>
      <c r="K518" s="99">
        <v>13</v>
      </c>
      <c r="L518" s="100">
        <v>6</v>
      </c>
      <c r="M518" s="100">
        <v>9</v>
      </c>
      <c r="N518" s="100">
        <v>17</v>
      </c>
      <c r="O518" s="101">
        <v>22</v>
      </c>
      <c r="P518" s="99">
        <v>14</v>
      </c>
      <c r="Q518" s="100">
        <v>6</v>
      </c>
      <c r="R518" s="100">
        <v>10</v>
      </c>
      <c r="S518" s="100">
        <v>17</v>
      </c>
      <c r="T518" s="101">
        <v>20</v>
      </c>
    </row>
    <row r="519" spans="1:20">
      <c r="A519" s="100">
        <v>2015</v>
      </c>
      <c r="B519" s="252" t="s">
        <v>261</v>
      </c>
      <c r="C519" s="252" t="s">
        <v>891</v>
      </c>
      <c r="D519" s="252" t="s">
        <v>893</v>
      </c>
      <c r="E519" s="252" t="s">
        <v>560</v>
      </c>
      <c r="F519" s="99">
        <v>27</v>
      </c>
      <c r="G519" s="100">
        <v>22</v>
      </c>
      <c r="H519" s="100">
        <v>25</v>
      </c>
      <c r="I519" s="100">
        <v>28</v>
      </c>
      <c r="J519" s="101">
        <v>30</v>
      </c>
      <c r="K519" s="99">
        <v>10</v>
      </c>
      <c r="L519" s="100">
        <v>3</v>
      </c>
      <c r="M519" s="100">
        <v>7</v>
      </c>
      <c r="N519" s="100">
        <v>14</v>
      </c>
      <c r="O519" s="101">
        <v>19</v>
      </c>
      <c r="P519" s="99">
        <v>16</v>
      </c>
      <c r="Q519" s="100">
        <v>8</v>
      </c>
      <c r="R519" s="100">
        <v>12</v>
      </c>
      <c r="S519" s="100">
        <v>19</v>
      </c>
      <c r="T519" s="101">
        <v>22</v>
      </c>
    </row>
    <row r="520" spans="1:20">
      <c r="A520" s="100">
        <v>2015</v>
      </c>
      <c r="B520" s="252" t="s">
        <v>261</v>
      </c>
      <c r="C520" s="252" t="s">
        <v>891</v>
      </c>
      <c r="D520" s="252" t="s">
        <v>893</v>
      </c>
      <c r="E520" s="252" t="s">
        <v>561</v>
      </c>
      <c r="F520" s="99">
        <v>26</v>
      </c>
      <c r="G520" s="100">
        <v>19</v>
      </c>
      <c r="H520" s="100">
        <v>24</v>
      </c>
      <c r="I520" s="100">
        <v>28</v>
      </c>
      <c r="J520" s="101">
        <v>29</v>
      </c>
      <c r="K520" s="99">
        <v>8</v>
      </c>
      <c r="L520" s="100">
        <v>1</v>
      </c>
      <c r="M520" s="100">
        <v>5</v>
      </c>
      <c r="N520" s="100">
        <v>11</v>
      </c>
      <c r="O520" s="101">
        <v>16</v>
      </c>
      <c r="P520" s="99">
        <v>17</v>
      </c>
      <c r="Q520" s="100">
        <v>9</v>
      </c>
      <c r="R520" s="100">
        <v>14</v>
      </c>
      <c r="S520" s="100">
        <v>21</v>
      </c>
      <c r="T520" s="101">
        <v>23</v>
      </c>
    </row>
    <row r="521" spans="1:20">
      <c r="A521" s="100">
        <v>2015</v>
      </c>
      <c r="B521" s="252" t="s">
        <v>261</v>
      </c>
      <c r="C521" s="252" t="s">
        <v>891</v>
      </c>
      <c r="D521" s="252" t="s">
        <v>893</v>
      </c>
      <c r="E521" s="252" t="s">
        <v>562</v>
      </c>
      <c r="F521" s="99">
        <v>25</v>
      </c>
      <c r="G521" s="100">
        <v>16</v>
      </c>
      <c r="H521" s="100">
        <v>22</v>
      </c>
      <c r="I521" s="100">
        <v>27</v>
      </c>
      <c r="J521" s="101">
        <v>28</v>
      </c>
      <c r="K521" s="99">
        <v>6</v>
      </c>
      <c r="L521" s="100">
        <v>0</v>
      </c>
      <c r="M521" s="100">
        <v>3</v>
      </c>
      <c r="N521" s="100">
        <v>10</v>
      </c>
      <c r="O521" s="101">
        <v>14</v>
      </c>
      <c r="P521" s="99">
        <v>18</v>
      </c>
      <c r="Q521" s="100">
        <v>8</v>
      </c>
      <c r="R521" s="100">
        <v>14</v>
      </c>
      <c r="S521" s="100">
        <v>21</v>
      </c>
      <c r="T521" s="101">
        <v>23</v>
      </c>
    </row>
    <row r="522" spans="1:20">
      <c r="A522" s="100">
        <v>2015</v>
      </c>
      <c r="B522" s="252" t="s">
        <v>261</v>
      </c>
      <c r="C522" s="252" t="s">
        <v>891</v>
      </c>
      <c r="D522" s="252" t="s">
        <v>893</v>
      </c>
      <c r="E522" s="252" t="s">
        <v>563</v>
      </c>
      <c r="F522" s="99">
        <v>24</v>
      </c>
      <c r="G522" s="100">
        <v>13</v>
      </c>
      <c r="H522" s="100">
        <v>19</v>
      </c>
      <c r="I522" s="100">
        <v>26</v>
      </c>
      <c r="J522" s="101">
        <v>28</v>
      </c>
      <c r="K522" s="99">
        <v>5</v>
      </c>
      <c r="L522" s="100">
        <v>0</v>
      </c>
      <c r="M522" s="100">
        <v>2</v>
      </c>
      <c r="N522" s="100">
        <v>8</v>
      </c>
      <c r="O522" s="101">
        <v>12</v>
      </c>
      <c r="P522" s="99">
        <v>17</v>
      </c>
      <c r="Q522" s="100">
        <v>7</v>
      </c>
      <c r="R522" s="100">
        <v>13</v>
      </c>
      <c r="S522" s="100">
        <v>20</v>
      </c>
      <c r="T522" s="101">
        <v>23</v>
      </c>
    </row>
    <row r="523" spans="1:20">
      <c r="A523" s="100">
        <v>2015</v>
      </c>
      <c r="B523" s="252" t="s">
        <v>261</v>
      </c>
      <c r="C523" s="252" t="s">
        <v>891</v>
      </c>
      <c r="D523" s="252" t="s">
        <v>893</v>
      </c>
      <c r="E523" s="252" t="s">
        <v>564</v>
      </c>
      <c r="F523" s="99">
        <v>22</v>
      </c>
      <c r="G523" s="100">
        <v>10</v>
      </c>
      <c r="H523" s="100">
        <v>17</v>
      </c>
      <c r="I523" s="100">
        <v>25</v>
      </c>
      <c r="J523" s="101">
        <v>27</v>
      </c>
      <c r="K523" s="99">
        <v>5</v>
      </c>
      <c r="L523" s="100">
        <v>0</v>
      </c>
      <c r="M523" s="100">
        <v>1</v>
      </c>
      <c r="N523" s="100">
        <v>7</v>
      </c>
      <c r="O523" s="101">
        <v>11</v>
      </c>
      <c r="P523" s="99">
        <v>16</v>
      </c>
      <c r="Q523" s="100">
        <v>6</v>
      </c>
      <c r="R523" s="100">
        <v>12</v>
      </c>
      <c r="S523" s="100">
        <v>19</v>
      </c>
      <c r="T523" s="101">
        <v>22</v>
      </c>
    </row>
    <row r="524" spans="1:20">
      <c r="A524" s="100">
        <v>2015</v>
      </c>
      <c r="B524" s="252" t="s">
        <v>261</v>
      </c>
      <c r="C524" s="252" t="s">
        <v>891</v>
      </c>
      <c r="D524" s="252" t="s">
        <v>893</v>
      </c>
      <c r="E524" s="252" t="s">
        <v>889</v>
      </c>
      <c r="F524" s="99">
        <v>20</v>
      </c>
      <c r="G524" s="100">
        <v>7</v>
      </c>
      <c r="H524" s="100">
        <v>15</v>
      </c>
      <c r="I524" s="100">
        <v>24</v>
      </c>
      <c r="J524" s="101">
        <v>27</v>
      </c>
      <c r="K524" s="99">
        <v>4</v>
      </c>
      <c r="L524" s="100">
        <v>0</v>
      </c>
      <c r="M524" s="100">
        <v>0</v>
      </c>
      <c r="N524" s="100">
        <v>6</v>
      </c>
      <c r="O524" s="101">
        <v>10</v>
      </c>
      <c r="P524" s="99">
        <v>15</v>
      </c>
      <c r="Q524" s="100">
        <v>4</v>
      </c>
      <c r="R524" s="100">
        <v>10</v>
      </c>
      <c r="S524" s="100">
        <v>18</v>
      </c>
      <c r="T524" s="101">
        <v>21</v>
      </c>
    </row>
    <row r="525" spans="1:20">
      <c r="A525" s="100">
        <v>2024</v>
      </c>
      <c r="B525" s="252" t="s">
        <v>267</v>
      </c>
      <c r="C525" s="252" t="s">
        <v>887</v>
      </c>
      <c r="D525" s="252" t="s">
        <v>893</v>
      </c>
      <c r="E525" s="252" t="s">
        <v>888</v>
      </c>
      <c r="F525" s="99">
        <v>31</v>
      </c>
      <c r="G525" s="100">
        <v>28</v>
      </c>
      <c r="H525" s="100">
        <v>29</v>
      </c>
      <c r="I525" s="100">
        <v>32</v>
      </c>
      <c r="J525" s="101">
        <v>32</v>
      </c>
      <c r="K525" s="99">
        <v>29</v>
      </c>
      <c r="L525" s="100">
        <v>18</v>
      </c>
      <c r="M525" s="100">
        <v>24</v>
      </c>
      <c r="N525" s="100">
        <v>31</v>
      </c>
      <c r="O525" s="101">
        <v>32</v>
      </c>
      <c r="P525" s="99">
        <v>1</v>
      </c>
      <c r="Q525" s="100">
        <v>0</v>
      </c>
      <c r="R525" s="100">
        <v>0</v>
      </c>
      <c r="S525" s="100">
        <v>5</v>
      </c>
      <c r="T525" s="101">
        <v>10</v>
      </c>
    </row>
    <row r="526" spans="1:20">
      <c r="A526" s="100">
        <v>2024</v>
      </c>
      <c r="B526" s="252" t="s">
        <v>267</v>
      </c>
      <c r="C526" s="252" t="s">
        <v>887</v>
      </c>
      <c r="D526" s="252" t="s">
        <v>893</v>
      </c>
      <c r="E526" s="252" t="s">
        <v>554</v>
      </c>
      <c r="F526" s="99">
        <v>31</v>
      </c>
      <c r="G526" s="100">
        <v>28</v>
      </c>
      <c r="H526" s="100">
        <v>30</v>
      </c>
      <c r="I526" s="100">
        <v>32</v>
      </c>
      <c r="J526" s="101">
        <v>32</v>
      </c>
      <c r="K526" s="99">
        <v>30</v>
      </c>
      <c r="L526" s="100">
        <v>18</v>
      </c>
      <c r="M526" s="100">
        <v>24</v>
      </c>
      <c r="N526" s="100">
        <v>31</v>
      </c>
      <c r="O526" s="101">
        <v>32</v>
      </c>
      <c r="P526" s="99">
        <v>1</v>
      </c>
      <c r="Q526" s="100">
        <v>0</v>
      </c>
      <c r="R526" s="100">
        <v>0</v>
      </c>
      <c r="S526" s="100">
        <v>5</v>
      </c>
      <c r="T526" s="101">
        <v>11</v>
      </c>
    </row>
    <row r="527" spans="1:20">
      <c r="A527" s="100">
        <v>2024</v>
      </c>
      <c r="B527" s="252" t="s">
        <v>267</v>
      </c>
      <c r="C527" s="252" t="s">
        <v>887</v>
      </c>
      <c r="D527" s="252" t="s">
        <v>893</v>
      </c>
      <c r="E527" s="252" t="s">
        <v>555</v>
      </c>
      <c r="F527" s="99">
        <v>31</v>
      </c>
      <c r="G527" s="100">
        <v>27</v>
      </c>
      <c r="H527" s="100">
        <v>29</v>
      </c>
      <c r="I527" s="100">
        <v>32</v>
      </c>
      <c r="J527" s="101">
        <v>32</v>
      </c>
      <c r="K527" s="99">
        <v>30</v>
      </c>
      <c r="L527" s="100">
        <v>17</v>
      </c>
      <c r="M527" s="100">
        <v>23</v>
      </c>
      <c r="N527" s="100">
        <v>31</v>
      </c>
      <c r="O527" s="101">
        <v>32</v>
      </c>
      <c r="P527" s="99">
        <v>1</v>
      </c>
      <c r="Q527" s="100">
        <v>0</v>
      </c>
      <c r="R527" s="100">
        <v>0</v>
      </c>
      <c r="S527" s="100">
        <v>6</v>
      </c>
      <c r="T527" s="101">
        <v>11</v>
      </c>
    </row>
    <row r="528" spans="1:20">
      <c r="A528" s="100">
        <v>2024</v>
      </c>
      <c r="B528" s="252" t="s">
        <v>267</v>
      </c>
      <c r="C528" s="252" t="s">
        <v>887</v>
      </c>
      <c r="D528" s="252" t="s">
        <v>893</v>
      </c>
      <c r="E528" s="252" t="s">
        <v>556</v>
      </c>
      <c r="F528" s="99">
        <v>31</v>
      </c>
      <c r="G528" s="100">
        <v>26</v>
      </c>
      <c r="H528" s="100">
        <v>29</v>
      </c>
      <c r="I528" s="100">
        <v>32</v>
      </c>
      <c r="J528" s="101">
        <v>32</v>
      </c>
      <c r="K528" s="99">
        <v>29</v>
      </c>
      <c r="L528" s="100">
        <v>14</v>
      </c>
      <c r="M528" s="100">
        <v>21</v>
      </c>
      <c r="N528" s="100">
        <v>31</v>
      </c>
      <c r="O528" s="101">
        <v>32</v>
      </c>
      <c r="P528" s="99">
        <v>1</v>
      </c>
      <c r="Q528" s="100">
        <v>0</v>
      </c>
      <c r="R528" s="100">
        <v>0</v>
      </c>
      <c r="S528" s="100">
        <v>7</v>
      </c>
      <c r="T528" s="101">
        <v>12</v>
      </c>
    </row>
    <row r="529" spans="1:20">
      <c r="A529" s="100">
        <v>2024</v>
      </c>
      <c r="B529" s="252" t="s">
        <v>267</v>
      </c>
      <c r="C529" s="252" t="s">
        <v>887</v>
      </c>
      <c r="D529" s="252" t="s">
        <v>893</v>
      </c>
      <c r="E529" s="252" t="s">
        <v>557</v>
      </c>
      <c r="F529" s="99">
        <v>31</v>
      </c>
      <c r="G529" s="100">
        <v>25</v>
      </c>
      <c r="H529" s="100">
        <v>28</v>
      </c>
      <c r="I529" s="100">
        <v>32</v>
      </c>
      <c r="J529" s="101">
        <v>32</v>
      </c>
      <c r="K529" s="99">
        <v>28</v>
      </c>
      <c r="L529" s="100">
        <v>12</v>
      </c>
      <c r="M529" s="100">
        <v>19</v>
      </c>
      <c r="N529" s="100">
        <v>31</v>
      </c>
      <c r="O529" s="101">
        <v>32</v>
      </c>
      <c r="P529" s="99">
        <v>2</v>
      </c>
      <c r="Q529" s="100">
        <v>0</v>
      </c>
      <c r="R529" s="100">
        <v>0</v>
      </c>
      <c r="S529" s="100">
        <v>8</v>
      </c>
      <c r="T529" s="101">
        <v>13</v>
      </c>
    </row>
    <row r="530" spans="1:20">
      <c r="A530" s="100">
        <v>2024</v>
      </c>
      <c r="B530" s="252" t="s">
        <v>267</v>
      </c>
      <c r="C530" s="252" t="s">
        <v>887</v>
      </c>
      <c r="D530" s="252" t="s">
        <v>893</v>
      </c>
      <c r="E530" s="252" t="s">
        <v>558</v>
      </c>
      <c r="F530" s="99">
        <v>30</v>
      </c>
      <c r="G530" s="100">
        <v>24</v>
      </c>
      <c r="H530" s="100">
        <v>28</v>
      </c>
      <c r="I530" s="100">
        <v>32</v>
      </c>
      <c r="J530" s="101">
        <v>32</v>
      </c>
      <c r="K530" s="99">
        <v>25</v>
      </c>
      <c r="L530" s="100">
        <v>11</v>
      </c>
      <c r="M530" s="100">
        <v>17</v>
      </c>
      <c r="N530" s="100">
        <v>31</v>
      </c>
      <c r="O530" s="101">
        <v>32</v>
      </c>
      <c r="P530" s="99">
        <v>3</v>
      </c>
      <c r="Q530" s="100">
        <v>0</v>
      </c>
      <c r="R530" s="100">
        <v>0</v>
      </c>
      <c r="S530" s="100">
        <v>10</v>
      </c>
      <c r="T530" s="101">
        <v>14</v>
      </c>
    </row>
    <row r="531" spans="1:20">
      <c r="A531" s="100">
        <v>2024</v>
      </c>
      <c r="B531" s="252" t="s">
        <v>267</v>
      </c>
      <c r="C531" s="252" t="s">
        <v>887</v>
      </c>
      <c r="D531" s="252" t="s">
        <v>893</v>
      </c>
      <c r="E531" s="252" t="s">
        <v>559</v>
      </c>
      <c r="F531" s="99">
        <v>30</v>
      </c>
      <c r="G531" s="100">
        <v>23</v>
      </c>
      <c r="H531" s="100">
        <v>27</v>
      </c>
      <c r="I531" s="100">
        <v>32</v>
      </c>
      <c r="J531" s="101">
        <v>32</v>
      </c>
      <c r="K531" s="99">
        <v>22</v>
      </c>
      <c r="L531" s="100">
        <v>9</v>
      </c>
      <c r="M531" s="100">
        <v>15</v>
      </c>
      <c r="N531" s="100">
        <v>31</v>
      </c>
      <c r="O531" s="101">
        <v>32</v>
      </c>
      <c r="P531" s="99">
        <v>5</v>
      </c>
      <c r="Q531" s="100">
        <v>0</v>
      </c>
      <c r="R531" s="100">
        <v>1</v>
      </c>
      <c r="S531" s="100">
        <v>11</v>
      </c>
      <c r="T531" s="101">
        <v>15</v>
      </c>
    </row>
    <row r="532" spans="1:20">
      <c r="A532" s="100">
        <v>2024</v>
      </c>
      <c r="B532" s="252" t="s">
        <v>267</v>
      </c>
      <c r="C532" s="252" t="s">
        <v>887</v>
      </c>
      <c r="D532" s="252" t="s">
        <v>893</v>
      </c>
      <c r="E532" s="252" t="s">
        <v>560</v>
      </c>
      <c r="F532" s="99">
        <v>28</v>
      </c>
      <c r="G532" s="100">
        <v>19</v>
      </c>
      <c r="H532" s="100">
        <v>25</v>
      </c>
      <c r="I532" s="100">
        <v>31</v>
      </c>
      <c r="J532" s="101">
        <v>32</v>
      </c>
      <c r="K532" s="99">
        <v>18</v>
      </c>
      <c r="L532" s="100">
        <v>5</v>
      </c>
      <c r="M532" s="100">
        <v>12</v>
      </c>
      <c r="N532" s="100">
        <v>29</v>
      </c>
      <c r="O532" s="101">
        <v>31</v>
      </c>
      <c r="P532" s="99">
        <v>8</v>
      </c>
      <c r="Q532" s="100">
        <v>0</v>
      </c>
      <c r="R532" s="100">
        <v>1</v>
      </c>
      <c r="S532" s="100">
        <v>13</v>
      </c>
      <c r="T532" s="101">
        <v>17</v>
      </c>
    </row>
    <row r="533" spans="1:20">
      <c r="A533" s="100">
        <v>2024</v>
      </c>
      <c r="B533" s="252" t="s">
        <v>267</v>
      </c>
      <c r="C533" s="252" t="s">
        <v>887</v>
      </c>
      <c r="D533" s="252" t="s">
        <v>893</v>
      </c>
      <c r="E533" s="252" t="s">
        <v>561</v>
      </c>
      <c r="F533" s="99">
        <v>28</v>
      </c>
      <c r="G533" s="100">
        <v>15</v>
      </c>
      <c r="H533" s="100">
        <v>24</v>
      </c>
      <c r="I533" s="100">
        <v>30</v>
      </c>
      <c r="J533" s="101">
        <v>32</v>
      </c>
      <c r="K533" s="99">
        <v>15</v>
      </c>
      <c r="L533" s="100">
        <v>2</v>
      </c>
      <c r="M533" s="100">
        <v>8</v>
      </c>
      <c r="N533" s="100">
        <v>26</v>
      </c>
      <c r="O533" s="101">
        <v>31</v>
      </c>
      <c r="P533" s="99">
        <v>9</v>
      </c>
      <c r="Q533" s="100">
        <v>0</v>
      </c>
      <c r="R533" s="100">
        <v>1</v>
      </c>
      <c r="S533" s="100">
        <v>15</v>
      </c>
      <c r="T533" s="101">
        <v>19</v>
      </c>
    </row>
    <row r="534" spans="1:20">
      <c r="A534" s="100">
        <v>2024</v>
      </c>
      <c r="B534" s="252" t="s">
        <v>267</v>
      </c>
      <c r="C534" s="252" t="s">
        <v>887</v>
      </c>
      <c r="D534" s="252" t="s">
        <v>893</v>
      </c>
      <c r="E534" s="252" t="s">
        <v>562</v>
      </c>
      <c r="F534" s="99">
        <v>27</v>
      </c>
      <c r="G534" s="100">
        <v>11</v>
      </c>
      <c r="H534" s="100">
        <v>22</v>
      </c>
      <c r="I534" s="100">
        <v>30</v>
      </c>
      <c r="J534" s="101">
        <v>32</v>
      </c>
      <c r="K534" s="99">
        <v>12</v>
      </c>
      <c r="L534" s="100">
        <v>0</v>
      </c>
      <c r="M534" s="100">
        <v>6</v>
      </c>
      <c r="N534" s="100">
        <v>24</v>
      </c>
      <c r="O534" s="101">
        <v>31</v>
      </c>
      <c r="P534" s="99">
        <v>11</v>
      </c>
      <c r="Q534" s="100">
        <v>0</v>
      </c>
      <c r="R534" s="100">
        <v>2</v>
      </c>
      <c r="S534" s="100">
        <v>17</v>
      </c>
      <c r="T534" s="101">
        <v>20</v>
      </c>
    </row>
    <row r="535" spans="1:20">
      <c r="A535" s="100">
        <v>2024</v>
      </c>
      <c r="B535" s="252" t="s">
        <v>267</v>
      </c>
      <c r="C535" s="252" t="s">
        <v>887</v>
      </c>
      <c r="D535" s="252" t="s">
        <v>893</v>
      </c>
      <c r="E535" s="252" t="s">
        <v>563</v>
      </c>
      <c r="F535" s="99">
        <v>25</v>
      </c>
      <c r="G535" s="100">
        <v>8</v>
      </c>
      <c r="H535" s="100">
        <v>19</v>
      </c>
      <c r="I535" s="100">
        <v>29</v>
      </c>
      <c r="J535" s="101">
        <v>32</v>
      </c>
      <c r="K535" s="99">
        <v>9</v>
      </c>
      <c r="L535" s="100">
        <v>0</v>
      </c>
      <c r="M535" s="100">
        <v>3</v>
      </c>
      <c r="N535" s="100">
        <v>22</v>
      </c>
      <c r="O535" s="101">
        <v>30</v>
      </c>
      <c r="P535" s="99">
        <v>10</v>
      </c>
      <c r="Q535" s="100">
        <v>0</v>
      </c>
      <c r="R535" s="100">
        <v>2</v>
      </c>
      <c r="S535" s="100">
        <v>17</v>
      </c>
      <c r="T535" s="101">
        <v>21</v>
      </c>
    </row>
    <row r="536" spans="1:20">
      <c r="A536" s="100">
        <v>2024</v>
      </c>
      <c r="B536" s="252" t="s">
        <v>267</v>
      </c>
      <c r="C536" s="252" t="s">
        <v>887</v>
      </c>
      <c r="D536" s="252" t="s">
        <v>893</v>
      </c>
      <c r="E536" s="252" t="s">
        <v>564</v>
      </c>
      <c r="F536" s="99">
        <v>23</v>
      </c>
      <c r="G536" s="100">
        <v>4</v>
      </c>
      <c r="H536" s="100">
        <v>15</v>
      </c>
      <c r="I536" s="100">
        <v>28</v>
      </c>
      <c r="J536" s="101">
        <v>31</v>
      </c>
      <c r="K536" s="99">
        <v>7</v>
      </c>
      <c r="L536" s="100">
        <v>0</v>
      </c>
      <c r="M536" s="100">
        <v>2</v>
      </c>
      <c r="N536" s="100">
        <v>16</v>
      </c>
      <c r="O536" s="101">
        <v>30</v>
      </c>
      <c r="P536" s="99">
        <v>10</v>
      </c>
      <c r="Q536" s="100">
        <v>0</v>
      </c>
      <c r="R536" s="100">
        <v>2</v>
      </c>
      <c r="S536" s="100">
        <v>17</v>
      </c>
      <c r="T536" s="101">
        <v>20</v>
      </c>
    </row>
    <row r="537" spans="1:20">
      <c r="A537" s="100">
        <v>2024</v>
      </c>
      <c r="B537" s="252" t="s">
        <v>267</v>
      </c>
      <c r="C537" s="252" t="s">
        <v>887</v>
      </c>
      <c r="D537" s="252" t="s">
        <v>893</v>
      </c>
      <c r="E537" s="252" t="s">
        <v>889</v>
      </c>
      <c r="F537" s="99">
        <v>21</v>
      </c>
      <c r="G537" s="100">
        <v>3</v>
      </c>
      <c r="H537" s="100">
        <v>12</v>
      </c>
      <c r="I537" s="100">
        <v>27</v>
      </c>
      <c r="J537" s="101">
        <v>31</v>
      </c>
      <c r="K537" s="99">
        <v>6</v>
      </c>
      <c r="L537" s="100">
        <v>0</v>
      </c>
      <c r="M537" s="100">
        <v>0</v>
      </c>
      <c r="N537" s="100">
        <v>14</v>
      </c>
      <c r="O537" s="101">
        <v>30</v>
      </c>
      <c r="P537" s="99">
        <v>9</v>
      </c>
      <c r="Q537" s="100">
        <v>0</v>
      </c>
      <c r="R537" s="100">
        <v>2</v>
      </c>
      <c r="S537" s="100">
        <v>16</v>
      </c>
      <c r="T537" s="101">
        <v>20</v>
      </c>
    </row>
    <row r="538" spans="1:20">
      <c r="A538" s="100">
        <v>2024</v>
      </c>
      <c r="B538" s="252" t="s">
        <v>267</v>
      </c>
      <c r="C538" s="252" t="s">
        <v>891</v>
      </c>
      <c r="D538" s="252" t="s">
        <v>893</v>
      </c>
      <c r="E538" s="252" t="s">
        <v>888</v>
      </c>
      <c r="F538" s="99">
        <v>30</v>
      </c>
      <c r="G538" s="100">
        <v>28</v>
      </c>
      <c r="H538" s="100">
        <v>28</v>
      </c>
      <c r="I538" s="100">
        <v>32</v>
      </c>
      <c r="J538" s="101">
        <v>32</v>
      </c>
      <c r="K538" s="99">
        <v>28</v>
      </c>
      <c r="L538" s="100">
        <v>20</v>
      </c>
      <c r="M538" s="100">
        <v>24</v>
      </c>
      <c r="N538" s="100">
        <v>30</v>
      </c>
      <c r="O538" s="101">
        <v>32</v>
      </c>
      <c r="P538" s="99">
        <v>2</v>
      </c>
      <c r="Q538" s="100">
        <v>0</v>
      </c>
      <c r="R538" s="100">
        <v>0</v>
      </c>
      <c r="S538" s="100">
        <v>5</v>
      </c>
      <c r="T538" s="101">
        <v>9</v>
      </c>
    </row>
    <row r="539" spans="1:20">
      <c r="A539" s="100">
        <v>2024</v>
      </c>
      <c r="B539" s="252" t="s">
        <v>267</v>
      </c>
      <c r="C539" s="252" t="s">
        <v>891</v>
      </c>
      <c r="D539" s="252" t="s">
        <v>893</v>
      </c>
      <c r="E539" s="252" t="s">
        <v>554</v>
      </c>
      <c r="F539" s="99">
        <v>30</v>
      </c>
      <c r="G539" s="100">
        <v>28</v>
      </c>
      <c r="H539" s="100">
        <v>28</v>
      </c>
      <c r="I539" s="100">
        <v>32</v>
      </c>
      <c r="J539" s="101">
        <v>32</v>
      </c>
      <c r="K539" s="99">
        <v>27</v>
      </c>
      <c r="L539" s="100">
        <v>19</v>
      </c>
      <c r="M539" s="100">
        <v>23</v>
      </c>
      <c r="N539" s="100">
        <v>30</v>
      </c>
      <c r="O539" s="101">
        <v>32</v>
      </c>
      <c r="P539" s="99">
        <v>3</v>
      </c>
      <c r="Q539" s="100">
        <v>0</v>
      </c>
      <c r="R539" s="100">
        <v>1</v>
      </c>
      <c r="S539" s="100">
        <v>6</v>
      </c>
      <c r="T539" s="101">
        <v>11</v>
      </c>
    </row>
    <row r="540" spans="1:20">
      <c r="A540" s="100">
        <v>2024</v>
      </c>
      <c r="B540" s="252" t="s">
        <v>267</v>
      </c>
      <c r="C540" s="252" t="s">
        <v>891</v>
      </c>
      <c r="D540" s="252" t="s">
        <v>893</v>
      </c>
      <c r="E540" s="252" t="s">
        <v>555</v>
      </c>
      <c r="F540" s="99">
        <v>30</v>
      </c>
      <c r="G540" s="100">
        <v>27</v>
      </c>
      <c r="H540" s="100">
        <v>28</v>
      </c>
      <c r="I540" s="100">
        <v>32</v>
      </c>
      <c r="J540" s="101">
        <v>32</v>
      </c>
      <c r="K540" s="99">
        <v>26</v>
      </c>
      <c r="L540" s="100">
        <v>17</v>
      </c>
      <c r="M540" s="100">
        <v>22</v>
      </c>
      <c r="N540" s="100">
        <v>29</v>
      </c>
      <c r="O540" s="101">
        <v>31</v>
      </c>
      <c r="P540" s="99">
        <v>4</v>
      </c>
      <c r="Q540" s="100">
        <v>0</v>
      </c>
      <c r="R540" s="100">
        <v>1</v>
      </c>
      <c r="S540" s="100">
        <v>8</v>
      </c>
      <c r="T540" s="101">
        <v>12</v>
      </c>
    </row>
    <row r="541" spans="1:20">
      <c r="A541" s="100">
        <v>2024</v>
      </c>
      <c r="B541" s="252" t="s">
        <v>267</v>
      </c>
      <c r="C541" s="252" t="s">
        <v>891</v>
      </c>
      <c r="D541" s="252" t="s">
        <v>893</v>
      </c>
      <c r="E541" s="252" t="s">
        <v>556</v>
      </c>
      <c r="F541" s="99">
        <v>30</v>
      </c>
      <c r="G541" s="100">
        <v>27</v>
      </c>
      <c r="H541" s="100">
        <v>28</v>
      </c>
      <c r="I541" s="100">
        <v>32</v>
      </c>
      <c r="J541" s="101">
        <v>32</v>
      </c>
      <c r="K541" s="99">
        <v>24</v>
      </c>
      <c r="L541" s="100">
        <v>15</v>
      </c>
      <c r="M541" s="100">
        <v>19</v>
      </c>
      <c r="N541" s="100">
        <v>28</v>
      </c>
      <c r="O541" s="101">
        <v>31</v>
      </c>
      <c r="P541" s="99">
        <v>6</v>
      </c>
      <c r="Q541" s="100">
        <v>0</v>
      </c>
      <c r="R541" s="100">
        <v>2</v>
      </c>
      <c r="S541" s="100">
        <v>10</v>
      </c>
      <c r="T541" s="101">
        <v>14</v>
      </c>
    </row>
    <row r="542" spans="1:20">
      <c r="A542" s="100">
        <v>2024</v>
      </c>
      <c r="B542" s="252" t="s">
        <v>267</v>
      </c>
      <c r="C542" s="252" t="s">
        <v>891</v>
      </c>
      <c r="D542" s="252" t="s">
        <v>893</v>
      </c>
      <c r="E542" s="252" t="s">
        <v>557</v>
      </c>
      <c r="F542" s="99">
        <v>30</v>
      </c>
      <c r="G542" s="100">
        <v>26</v>
      </c>
      <c r="H542" s="100">
        <v>28</v>
      </c>
      <c r="I542" s="100">
        <v>32</v>
      </c>
      <c r="J542" s="101">
        <v>32</v>
      </c>
      <c r="K542" s="99">
        <v>22</v>
      </c>
      <c r="L542" s="100">
        <v>13</v>
      </c>
      <c r="M542" s="100">
        <v>18</v>
      </c>
      <c r="N542" s="100">
        <v>26</v>
      </c>
      <c r="O542" s="101">
        <v>30</v>
      </c>
      <c r="P542" s="99">
        <v>7</v>
      </c>
      <c r="Q542" s="100">
        <v>1</v>
      </c>
      <c r="R542" s="100">
        <v>3</v>
      </c>
      <c r="S542" s="100">
        <v>11</v>
      </c>
      <c r="T542" s="101">
        <v>15</v>
      </c>
    </row>
    <row r="543" spans="1:20">
      <c r="A543" s="100">
        <v>2024</v>
      </c>
      <c r="B543" s="252" t="s">
        <v>267</v>
      </c>
      <c r="C543" s="252" t="s">
        <v>891</v>
      </c>
      <c r="D543" s="252" t="s">
        <v>893</v>
      </c>
      <c r="E543" s="252" t="s">
        <v>558</v>
      </c>
      <c r="F543" s="99">
        <v>29</v>
      </c>
      <c r="G543" s="100">
        <v>26</v>
      </c>
      <c r="H543" s="100">
        <v>28</v>
      </c>
      <c r="I543" s="100">
        <v>31</v>
      </c>
      <c r="J543" s="101">
        <v>32</v>
      </c>
      <c r="K543" s="99">
        <v>20</v>
      </c>
      <c r="L543" s="100">
        <v>11</v>
      </c>
      <c r="M543" s="100">
        <v>16</v>
      </c>
      <c r="N543" s="100">
        <v>24</v>
      </c>
      <c r="O543" s="101">
        <v>29</v>
      </c>
      <c r="P543" s="99">
        <v>9</v>
      </c>
      <c r="Q543" s="100">
        <v>1</v>
      </c>
      <c r="R543" s="100">
        <v>5</v>
      </c>
      <c r="S543" s="100">
        <v>12</v>
      </c>
      <c r="T543" s="101">
        <v>16</v>
      </c>
    </row>
    <row r="544" spans="1:20">
      <c r="A544" s="100">
        <v>2024</v>
      </c>
      <c r="B544" s="252" t="s">
        <v>267</v>
      </c>
      <c r="C544" s="252" t="s">
        <v>891</v>
      </c>
      <c r="D544" s="252" t="s">
        <v>893</v>
      </c>
      <c r="E544" s="252" t="s">
        <v>559</v>
      </c>
      <c r="F544" s="99">
        <v>29</v>
      </c>
      <c r="G544" s="100">
        <v>25</v>
      </c>
      <c r="H544" s="100">
        <v>27</v>
      </c>
      <c r="I544" s="100">
        <v>31</v>
      </c>
      <c r="J544" s="101">
        <v>32</v>
      </c>
      <c r="K544" s="99">
        <v>18</v>
      </c>
      <c r="L544" s="100">
        <v>9</v>
      </c>
      <c r="M544" s="100">
        <v>14</v>
      </c>
      <c r="N544" s="100">
        <v>22</v>
      </c>
      <c r="O544" s="101">
        <v>27</v>
      </c>
      <c r="P544" s="99">
        <v>10</v>
      </c>
      <c r="Q544" s="100">
        <v>2</v>
      </c>
      <c r="R544" s="100">
        <v>7</v>
      </c>
      <c r="S544" s="100">
        <v>14</v>
      </c>
      <c r="T544" s="101">
        <v>18</v>
      </c>
    </row>
    <row r="545" spans="1:20">
      <c r="A545" s="100">
        <v>2024</v>
      </c>
      <c r="B545" s="252" t="s">
        <v>267</v>
      </c>
      <c r="C545" s="252" t="s">
        <v>891</v>
      </c>
      <c r="D545" s="252" t="s">
        <v>893</v>
      </c>
      <c r="E545" s="252" t="s">
        <v>560</v>
      </c>
      <c r="F545" s="99">
        <v>28</v>
      </c>
      <c r="G545" s="100">
        <v>24</v>
      </c>
      <c r="H545" s="100">
        <v>26</v>
      </c>
      <c r="I545" s="100">
        <v>30</v>
      </c>
      <c r="J545" s="101">
        <v>32</v>
      </c>
      <c r="K545" s="99">
        <v>15</v>
      </c>
      <c r="L545" s="100">
        <v>6</v>
      </c>
      <c r="M545" s="100">
        <v>11</v>
      </c>
      <c r="N545" s="100">
        <v>19</v>
      </c>
      <c r="O545" s="101">
        <v>24</v>
      </c>
      <c r="P545" s="99">
        <v>12</v>
      </c>
      <c r="Q545" s="100">
        <v>5</v>
      </c>
      <c r="R545" s="100">
        <v>9</v>
      </c>
      <c r="S545" s="100">
        <v>16</v>
      </c>
      <c r="T545" s="101">
        <v>20</v>
      </c>
    </row>
    <row r="546" spans="1:20">
      <c r="A546" s="100">
        <v>2024</v>
      </c>
      <c r="B546" s="252" t="s">
        <v>267</v>
      </c>
      <c r="C546" s="252" t="s">
        <v>891</v>
      </c>
      <c r="D546" s="252" t="s">
        <v>893</v>
      </c>
      <c r="E546" s="252" t="s">
        <v>561</v>
      </c>
      <c r="F546" s="99">
        <v>28</v>
      </c>
      <c r="G546" s="100">
        <v>22</v>
      </c>
      <c r="H546" s="100">
        <v>25</v>
      </c>
      <c r="I546" s="100">
        <v>29</v>
      </c>
      <c r="J546" s="101">
        <v>31</v>
      </c>
      <c r="K546" s="99">
        <v>12</v>
      </c>
      <c r="L546" s="100">
        <v>4</v>
      </c>
      <c r="M546" s="100">
        <v>8</v>
      </c>
      <c r="N546" s="100">
        <v>17</v>
      </c>
      <c r="O546" s="101">
        <v>21</v>
      </c>
      <c r="P546" s="99">
        <v>14</v>
      </c>
      <c r="Q546" s="100">
        <v>6</v>
      </c>
      <c r="R546" s="100">
        <v>10</v>
      </c>
      <c r="S546" s="100">
        <v>18</v>
      </c>
      <c r="T546" s="101">
        <v>21</v>
      </c>
    </row>
    <row r="547" spans="1:20">
      <c r="A547" s="100">
        <v>2024</v>
      </c>
      <c r="B547" s="252" t="s">
        <v>267</v>
      </c>
      <c r="C547" s="252" t="s">
        <v>891</v>
      </c>
      <c r="D547" s="252" t="s">
        <v>893</v>
      </c>
      <c r="E547" s="252" t="s">
        <v>562</v>
      </c>
      <c r="F547" s="99">
        <v>27</v>
      </c>
      <c r="G547" s="100">
        <v>20</v>
      </c>
      <c r="H547" s="100">
        <v>24</v>
      </c>
      <c r="I547" s="100">
        <v>28</v>
      </c>
      <c r="J547" s="101">
        <v>30</v>
      </c>
      <c r="K547" s="99">
        <v>10</v>
      </c>
      <c r="L547" s="100">
        <v>2</v>
      </c>
      <c r="M547" s="100">
        <v>6</v>
      </c>
      <c r="N547" s="100">
        <v>14</v>
      </c>
      <c r="O547" s="101">
        <v>18</v>
      </c>
      <c r="P547" s="99">
        <v>16</v>
      </c>
      <c r="Q547" s="100">
        <v>7</v>
      </c>
      <c r="R547" s="100">
        <v>12</v>
      </c>
      <c r="S547" s="100">
        <v>20</v>
      </c>
      <c r="T547" s="101">
        <v>23</v>
      </c>
    </row>
    <row r="548" spans="1:20">
      <c r="A548" s="100">
        <v>2024</v>
      </c>
      <c r="B548" s="252" t="s">
        <v>267</v>
      </c>
      <c r="C548" s="252" t="s">
        <v>891</v>
      </c>
      <c r="D548" s="252" t="s">
        <v>893</v>
      </c>
      <c r="E548" s="252" t="s">
        <v>563</v>
      </c>
      <c r="F548" s="99">
        <v>26</v>
      </c>
      <c r="G548" s="100">
        <v>17</v>
      </c>
      <c r="H548" s="100">
        <v>22</v>
      </c>
      <c r="I548" s="100">
        <v>28</v>
      </c>
      <c r="J548" s="101">
        <v>30</v>
      </c>
      <c r="K548" s="99">
        <v>7</v>
      </c>
      <c r="L548" s="100">
        <v>0</v>
      </c>
      <c r="M548" s="100">
        <v>4</v>
      </c>
      <c r="N548" s="100">
        <v>12</v>
      </c>
      <c r="O548" s="101">
        <v>16</v>
      </c>
      <c r="P548" s="99">
        <v>17</v>
      </c>
      <c r="Q548" s="100">
        <v>8</v>
      </c>
      <c r="R548" s="100">
        <v>13</v>
      </c>
      <c r="S548" s="100">
        <v>20</v>
      </c>
      <c r="T548" s="101">
        <v>23</v>
      </c>
    </row>
    <row r="549" spans="1:20">
      <c r="A549" s="100">
        <v>2024</v>
      </c>
      <c r="B549" s="252" t="s">
        <v>267</v>
      </c>
      <c r="C549" s="252" t="s">
        <v>891</v>
      </c>
      <c r="D549" s="252" t="s">
        <v>893</v>
      </c>
      <c r="E549" s="252" t="s">
        <v>564</v>
      </c>
      <c r="F549" s="99">
        <v>24</v>
      </c>
      <c r="G549" s="100">
        <v>14</v>
      </c>
      <c r="H549" s="100">
        <v>20</v>
      </c>
      <c r="I549" s="100">
        <v>27</v>
      </c>
      <c r="J549" s="101">
        <v>29</v>
      </c>
      <c r="K549" s="99">
        <v>6</v>
      </c>
      <c r="L549" s="100">
        <v>0</v>
      </c>
      <c r="M549" s="100">
        <v>2</v>
      </c>
      <c r="N549" s="100">
        <v>10</v>
      </c>
      <c r="O549" s="101">
        <v>14</v>
      </c>
      <c r="P549" s="99">
        <v>16</v>
      </c>
      <c r="Q549" s="100">
        <v>7</v>
      </c>
      <c r="R549" s="100">
        <v>12</v>
      </c>
      <c r="S549" s="100">
        <v>20</v>
      </c>
      <c r="T549" s="101">
        <v>23</v>
      </c>
    </row>
    <row r="550" spans="1:20">
      <c r="A550" s="100">
        <v>2024</v>
      </c>
      <c r="B550" s="252" t="s">
        <v>267</v>
      </c>
      <c r="C550" s="252" t="s">
        <v>891</v>
      </c>
      <c r="D550" s="252" t="s">
        <v>893</v>
      </c>
      <c r="E550" s="252" t="s">
        <v>889</v>
      </c>
      <c r="F550" s="99">
        <v>22</v>
      </c>
      <c r="G550" s="100">
        <v>11</v>
      </c>
      <c r="H550" s="100">
        <v>18</v>
      </c>
      <c r="I550" s="100">
        <v>26</v>
      </c>
      <c r="J550" s="101">
        <v>28</v>
      </c>
      <c r="K550" s="99">
        <v>5</v>
      </c>
      <c r="L550" s="100">
        <v>0</v>
      </c>
      <c r="M550" s="100">
        <v>1</v>
      </c>
      <c r="N550" s="100">
        <v>9</v>
      </c>
      <c r="O550" s="101">
        <v>13</v>
      </c>
      <c r="P550" s="99">
        <v>16</v>
      </c>
      <c r="Q550" s="100">
        <v>6</v>
      </c>
      <c r="R550" s="100">
        <v>11</v>
      </c>
      <c r="S550" s="100">
        <v>19</v>
      </c>
      <c r="T550" s="101">
        <v>22</v>
      </c>
    </row>
    <row r="551" spans="1:20">
      <c r="A551" s="100">
        <v>2024</v>
      </c>
      <c r="B551" s="252" t="s">
        <v>261</v>
      </c>
      <c r="C551" s="252" t="s">
        <v>887</v>
      </c>
      <c r="D551" s="252" t="s">
        <v>893</v>
      </c>
      <c r="E551" s="252" t="s">
        <v>888</v>
      </c>
      <c r="F551" s="99">
        <v>31</v>
      </c>
      <c r="G551" s="100">
        <v>28</v>
      </c>
      <c r="H551" s="100">
        <v>28</v>
      </c>
      <c r="I551" s="100">
        <v>32</v>
      </c>
      <c r="J551" s="101">
        <v>32</v>
      </c>
      <c r="K551" s="99">
        <v>28</v>
      </c>
      <c r="L551" s="100">
        <v>19</v>
      </c>
      <c r="M551" s="100">
        <v>24</v>
      </c>
      <c r="N551" s="100">
        <v>31</v>
      </c>
      <c r="O551" s="101">
        <v>32</v>
      </c>
      <c r="P551" s="99">
        <v>1</v>
      </c>
      <c r="Q551" s="100">
        <v>0</v>
      </c>
      <c r="R551" s="100">
        <v>0</v>
      </c>
      <c r="S551" s="100">
        <v>5</v>
      </c>
      <c r="T551" s="101">
        <v>10</v>
      </c>
    </row>
    <row r="552" spans="1:20">
      <c r="A552" s="100">
        <v>2024</v>
      </c>
      <c r="B552" s="252" t="s">
        <v>261</v>
      </c>
      <c r="C552" s="252" t="s">
        <v>887</v>
      </c>
      <c r="D552" s="252" t="s">
        <v>893</v>
      </c>
      <c r="E552" s="252" t="s">
        <v>554</v>
      </c>
      <c r="F552" s="99">
        <v>31</v>
      </c>
      <c r="G552" s="100">
        <v>27</v>
      </c>
      <c r="H552" s="100">
        <v>29</v>
      </c>
      <c r="I552" s="100">
        <v>32</v>
      </c>
      <c r="J552" s="101">
        <v>32</v>
      </c>
      <c r="K552" s="99">
        <v>29</v>
      </c>
      <c r="L552" s="100">
        <v>18</v>
      </c>
      <c r="M552" s="100">
        <v>24</v>
      </c>
      <c r="N552" s="100">
        <v>31</v>
      </c>
      <c r="O552" s="101">
        <v>32</v>
      </c>
      <c r="P552" s="99">
        <v>1</v>
      </c>
      <c r="Q552" s="100">
        <v>0</v>
      </c>
      <c r="R552" s="100">
        <v>0</v>
      </c>
      <c r="S552" s="100">
        <v>5</v>
      </c>
      <c r="T552" s="101">
        <v>10</v>
      </c>
    </row>
    <row r="553" spans="1:20">
      <c r="A553" s="100">
        <v>2024</v>
      </c>
      <c r="B553" s="252" t="s">
        <v>261</v>
      </c>
      <c r="C553" s="252" t="s">
        <v>887</v>
      </c>
      <c r="D553" s="252" t="s">
        <v>893</v>
      </c>
      <c r="E553" s="252" t="s">
        <v>555</v>
      </c>
      <c r="F553" s="99">
        <v>31</v>
      </c>
      <c r="G553" s="100">
        <v>27</v>
      </c>
      <c r="H553" s="100">
        <v>29</v>
      </c>
      <c r="I553" s="100">
        <v>32</v>
      </c>
      <c r="J553" s="101">
        <v>32</v>
      </c>
      <c r="K553" s="99">
        <v>29</v>
      </c>
      <c r="L553" s="100">
        <v>17</v>
      </c>
      <c r="M553" s="100">
        <v>23</v>
      </c>
      <c r="N553" s="100">
        <v>31</v>
      </c>
      <c r="O553" s="101">
        <v>32</v>
      </c>
      <c r="P553" s="99">
        <v>2</v>
      </c>
      <c r="Q553" s="100">
        <v>0</v>
      </c>
      <c r="R553" s="100">
        <v>0</v>
      </c>
      <c r="S553" s="100">
        <v>6</v>
      </c>
      <c r="T553" s="101">
        <v>11</v>
      </c>
    </row>
    <row r="554" spans="1:20">
      <c r="A554" s="100">
        <v>2024</v>
      </c>
      <c r="B554" s="252" t="s">
        <v>261</v>
      </c>
      <c r="C554" s="252" t="s">
        <v>887</v>
      </c>
      <c r="D554" s="252" t="s">
        <v>893</v>
      </c>
      <c r="E554" s="252" t="s">
        <v>556</v>
      </c>
      <c r="F554" s="99">
        <v>31</v>
      </c>
      <c r="G554" s="100">
        <v>26</v>
      </c>
      <c r="H554" s="100">
        <v>28</v>
      </c>
      <c r="I554" s="100">
        <v>32</v>
      </c>
      <c r="J554" s="101">
        <v>32</v>
      </c>
      <c r="K554" s="99">
        <v>28</v>
      </c>
      <c r="L554" s="100">
        <v>14</v>
      </c>
      <c r="M554" s="100">
        <v>20</v>
      </c>
      <c r="N554" s="100">
        <v>31</v>
      </c>
      <c r="O554" s="101">
        <v>32</v>
      </c>
      <c r="P554" s="99">
        <v>2</v>
      </c>
      <c r="Q554" s="100">
        <v>0</v>
      </c>
      <c r="R554" s="100">
        <v>0</v>
      </c>
      <c r="S554" s="100">
        <v>7</v>
      </c>
      <c r="T554" s="101">
        <v>12</v>
      </c>
    </row>
    <row r="555" spans="1:20">
      <c r="A555" s="100">
        <v>2024</v>
      </c>
      <c r="B555" s="252" t="s">
        <v>261</v>
      </c>
      <c r="C555" s="252" t="s">
        <v>887</v>
      </c>
      <c r="D555" s="252" t="s">
        <v>893</v>
      </c>
      <c r="E555" s="252" t="s">
        <v>557</v>
      </c>
      <c r="F555" s="99">
        <v>30</v>
      </c>
      <c r="G555" s="100">
        <v>24</v>
      </c>
      <c r="H555" s="100">
        <v>28</v>
      </c>
      <c r="I555" s="100">
        <v>32</v>
      </c>
      <c r="J555" s="101">
        <v>32</v>
      </c>
      <c r="K555" s="99">
        <v>26</v>
      </c>
      <c r="L555" s="100">
        <v>12</v>
      </c>
      <c r="M555" s="100">
        <v>18</v>
      </c>
      <c r="N555" s="100">
        <v>31</v>
      </c>
      <c r="O555" s="101">
        <v>32</v>
      </c>
      <c r="P555" s="99">
        <v>3</v>
      </c>
      <c r="Q555" s="100">
        <v>0</v>
      </c>
      <c r="R555" s="100">
        <v>0</v>
      </c>
      <c r="S555" s="100">
        <v>9</v>
      </c>
      <c r="T555" s="101">
        <v>13</v>
      </c>
    </row>
    <row r="556" spans="1:20">
      <c r="A556" s="100">
        <v>2024</v>
      </c>
      <c r="B556" s="252" t="s">
        <v>261</v>
      </c>
      <c r="C556" s="252" t="s">
        <v>887</v>
      </c>
      <c r="D556" s="252" t="s">
        <v>893</v>
      </c>
      <c r="E556" s="252" t="s">
        <v>558</v>
      </c>
      <c r="F556" s="99">
        <v>30</v>
      </c>
      <c r="G556" s="100">
        <v>23</v>
      </c>
      <c r="H556" s="100">
        <v>27</v>
      </c>
      <c r="I556" s="100">
        <v>32</v>
      </c>
      <c r="J556" s="101">
        <v>32</v>
      </c>
      <c r="K556" s="99">
        <v>23</v>
      </c>
      <c r="L556" s="100">
        <v>10</v>
      </c>
      <c r="M556" s="100">
        <v>16</v>
      </c>
      <c r="N556" s="100">
        <v>31</v>
      </c>
      <c r="O556" s="101">
        <v>32</v>
      </c>
      <c r="P556" s="99">
        <v>4</v>
      </c>
      <c r="Q556" s="100">
        <v>0</v>
      </c>
      <c r="R556" s="100">
        <v>1</v>
      </c>
      <c r="S556" s="100">
        <v>10</v>
      </c>
      <c r="T556" s="101">
        <v>14</v>
      </c>
    </row>
    <row r="557" spans="1:20">
      <c r="A557" s="100">
        <v>2024</v>
      </c>
      <c r="B557" s="252" t="s">
        <v>261</v>
      </c>
      <c r="C557" s="252" t="s">
        <v>887</v>
      </c>
      <c r="D557" s="252" t="s">
        <v>893</v>
      </c>
      <c r="E557" s="252" t="s">
        <v>559</v>
      </c>
      <c r="F557" s="99">
        <v>29</v>
      </c>
      <c r="G557" s="100">
        <v>22</v>
      </c>
      <c r="H557" s="100">
        <v>26</v>
      </c>
      <c r="I557" s="100">
        <v>32</v>
      </c>
      <c r="J557" s="101">
        <v>32</v>
      </c>
      <c r="K557" s="99">
        <v>20</v>
      </c>
      <c r="L557" s="100">
        <v>8</v>
      </c>
      <c r="M557" s="100">
        <v>14</v>
      </c>
      <c r="N557" s="100">
        <v>30</v>
      </c>
      <c r="O557" s="101">
        <v>32</v>
      </c>
      <c r="P557" s="99">
        <v>6</v>
      </c>
      <c r="Q557" s="100">
        <v>0</v>
      </c>
      <c r="R557" s="100">
        <v>1</v>
      </c>
      <c r="S557" s="100">
        <v>11</v>
      </c>
      <c r="T557" s="101">
        <v>15</v>
      </c>
    </row>
    <row r="558" spans="1:20">
      <c r="A558" s="100">
        <v>2024</v>
      </c>
      <c r="B558" s="252" t="s">
        <v>261</v>
      </c>
      <c r="C558" s="252" t="s">
        <v>887</v>
      </c>
      <c r="D558" s="252" t="s">
        <v>893</v>
      </c>
      <c r="E558" s="252" t="s">
        <v>560</v>
      </c>
      <c r="F558" s="99">
        <v>28</v>
      </c>
      <c r="G558" s="100">
        <v>18</v>
      </c>
      <c r="H558" s="100">
        <v>25</v>
      </c>
      <c r="I558" s="100">
        <v>31</v>
      </c>
      <c r="J558" s="101">
        <v>32</v>
      </c>
      <c r="K558" s="99">
        <v>17</v>
      </c>
      <c r="L558" s="100">
        <v>5</v>
      </c>
      <c r="M558" s="100">
        <v>11</v>
      </c>
      <c r="N558" s="100">
        <v>27</v>
      </c>
      <c r="O558" s="101">
        <v>31</v>
      </c>
      <c r="P558" s="99">
        <v>8</v>
      </c>
      <c r="Q558" s="100">
        <v>0</v>
      </c>
      <c r="R558" s="100">
        <v>1</v>
      </c>
      <c r="S558" s="100">
        <v>13</v>
      </c>
      <c r="T558" s="101">
        <v>17</v>
      </c>
    </row>
    <row r="559" spans="1:20">
      <c r="A559" s="100">
        <v>2024</v>
      </c>
      <c r="B559" s="252" t="s">
        <v>261</v>
      </c>
      <c r="C559" s="252" t="s">
        <v>887</v>
      </c>
      <c r="D559" s="252" t="s">
        <v>893</v>
      </c>
      <c r="E559" s="252" t="s">
        <v>561</v>
      </c>
      <c r="F559" s="99">
        <v>27</v>
      </c>
      <c r="G559" s="100">
        <v>13</v>
      </c>
      <c r="H559" s="100">
        <v>23</v>
      </c>
      <c r="I559" s="100">
        <v>30</v>
      </c>
      <c r="J559" s="101">
        <v>32</v>
      </c>
      <c r="K559" s="99">
        <v>14</v>
      </c>
      <c r="L559" s="100">
        <v>2</v>
      </c>
      <c r="M559" s="100">
        <v>8</v>
      </c>
      <c r="N559" s="100">
        <v>24</v>
      </c>
      <c r="O559" s="101">
        <v>31</v>
      </c>
      <c r="P559" s="99">
        <v>10</v>
      </c>
      <c r="Q559" s="100">
        <v>0</v>
      </c>
      <c r="R559" s="100">
        <v>2</v>
      </c>
      <c r="S559" s="100">
        <v>15</v>
      </c>
      <c r="T559" s="101">
        <v>19</v>
      </c>
    </row>
    <row r="560" spans="1:20">
      <c r="A560" s="100">
        <v>2024</v>
      </c>
      <c r="B560" s="252" t="s">
        <v>261</v>
      </c>
      <c r="C560" s="252" t="s">
        <v>887</v>
      </c>
      <c r="D560" s="252" t="s">
        <v>893</v>
      </c>
      <c r="E560" s="252" t="s">
        <v>562</v>
      </c>
      <c r="F560" s="99">
        <v>26</v>
      </c>
      <c r="G560" s="100">
        <v>10</v>
      </c>
      <c r="H560" s="100">
        <v>21</v>
      </c>
      <c r="I560" s="100">
        <v>29</v>
      </c>
      <c r="J560" s="101">
        <v>32</v>
      </c>
      <c r="K560" s="99">
        <v>10</v>
      </c>
      <c r="L560" s="100">
        <v>0</v>
      </c>
      <c r="M560" s="100">
        <v>5</v>
      </c>
      <c r="N560" s="100">
        <v>20</v>
      </c>
      <c r="O560" s="101">
        <v>30</v>
      </c>
      <c r="P560" s="99">
        <v>11</v>
      </c>
      <c r="Q560" s="100">
        <v>0</v>
      </c>
      <c r="R560" s="100">
        <v>2</v>
      </c>
      <c r="S560" s="100">
        <v>17</v>
      </c>
      <c r="T560" s="101">
        <v>20</v>
      </c>
    </row>
    <row r="561" spans="1:20">
      <c r="A561" s="100">
        <v>2024</v>
      </c>
      <c r="B561" s="252" t="s">
        <v>261</v>
      </c>
      <c r="C561" s="252" t="s">
        <v>887</v>
      </c>
      <c r="D561" s="252" t="s">
        <v>893</v>
      </c>
      <c r="E561" s="252" t="s">
        <v>563</v>
      </c>
      <c r="F561" s="99">
        <v>24</v>
      </c>
      <c r="G561" s="100">
        <v>6</v>
      </c>
      <c r="H561" s="100">
        <v>17</v>
      </c>
      <c r="I561" s="100">
        <v>28</v>
      </c>
      <c r="J561" s="101">
        <v>31</v>
      </c>
      <c r="K561" s="99">
        <v>7</v>
      </c>
      <c r="L561" s="100">
        <v>0</v>
      </c>
      <c r="M561" s="100">
        <v>3</v>
      </c>
      <c r="N561" s="100">
        <v>15</v>
      </c>
      <c r="O561" s="101">
        <v>30</v>
      </c>
      <c r="P561" s="99">
        <v>12</v>
      </c>
      <c r="Q561" s="100">
        <v>0</v>
      </c>
      <c r="R561" s="100">
        <v>2</v>
      </c>
      <c r="S561" s="100">
        <v>18</v>
      </c>
      <c r="T561" s="101">
        <v>21</v>
      </c>
    </row>
    <row r="562" spans="1:20">
      <c r="A562" s="100">
        <v>2024</v>
      </c>
      <c r="B562" s="252" t="s">
        <v>261</v>
      </c>
      <c r="C562" s="252" t="s">
        <v>887</v>
      </c>
      <c r="D562" s="252" t="s">
        <v>893</v>
      </c>
      <c r="E562" s="252" t="s">
        <v>564</v>
      </c>
      <c r="F562" s="99">
        <v>22</v>
      </c>
      <c r="G562" s="100">
        <v>5</v>
      </c>
      <c r="H562" s="100">
        <v>15</v>
      </c>
      <c r="I562" s="100">
        <v>27</v>
      </c>
      <c r="J562" s="101">
        <v>31</v>
      </c>
      <c r="K562" s="99">
        <v>6</v>
      </c>
      <c r="L562" s="100">
        <v>0</v>
      </c>
      <c r="M562" s="100">
        <v>1</v>
      </c>
      <c r="N562" s="100">
        <v>14</v>
      </c>
      <c r="O562" s="101">
        <v>30</v>
      </c>
      <c r="P562" s="99">
        <v>11</v>
      </c>
      <c r="Q562" s="100">
        <v>0</v>
      </c>
      <c r="R562" s="100">
        <v>2</v>
      </c>
      <c r="S562" s="100">
        <v>17</v>
      </c>
      <c r="T562" s="101">
        <v>21</v>
      </c>
    </row>
    <row r="563" spans="1:20">
      <c r="A563" s="100">
        <v>2024</v>
      </c>
      <c r="B563" s="252" t="s">
        <v>261</v>
      </c>
      <c r="C563" s="252" t="s">
        <v>887</v>
      </c>
      <c r="D563" s="252" t="s">
        <v>893</v>
      </c>
      <c r="E563" s="252" t="s">
        <v>889</v>
      </c>
      <c r="F563" s="99">
        <v>20</v>
      </c>
      <c r="G563" s="100">
        <v>3</v>
      </c>
      <c r="H563" s="100">
        <v>11</v>
      </c>
      <c r="I563" s="100">
        <v>25</v>
      </c>
      <c r="J563" s="101">
        <v>31</v>
      </c>
      <c r="K563" s="99">
        <v>5</v>
      </c>
      <c r="L563" s="100">
        <v>0</v>
      </c>
      <c r="M563" s="100">
        <v>0</v>
      </c>
      <c r="N563" s="100">
        <v>10</v>
      </c>
      <c r="O563" s="101">
        <v>29</v>
      </c>
      <c r="P563" s="99">
        <v>10</v>
      </c>
      <c r="Q563" s="100">
        <v>0</v>
      </c>
      <c r="R563" s="100">
        <v>2</v>
      </c>
      <c r="S563" s="100">
        <v>16</v>
      </c>
      <c r="T563" s="101">
        <v>20</v>
      </c>
    </row>
    <row r="564" spans="1:20">
      <c r="A564" s="100">
        <v>2024</v>
      </c>
      <c r="B564" s="252" t="s">
        <v>261</v>
      </c>
      <c r="C564" s="252" t="s">
        <v>891</v>
      </c>
      <c r="D564" s="252" t="s">
        <v>893</v>
      </c>
      <c r="E564" s="252" t="s">
        <v>888</v>
      </c>
      <c r="F564" s="99">
        <v>30</v>
      </c>
      <c r="G564" s="100">
        <v>28</v>
      </c>
      <c r="H564" s="100">
        <v>28</v>
      </c>
      <c r="I564" s="100">
        <v>32</v>
      </c>
      <c r="J564" s="101">
        <v>32</v>
      </c>
      <c r="K564" s="99">
        <v>27</v>
      </c>
      <c r="L564" s="100">
        <v>20</v>
      </c>
      <c r="M564" s="100">
        <v>24</v>
      </c>
      <c r="N564" s="100">
        <v>30</v>
      </c>
      <c r="O564" s="101">
        <v>32</v>
      </c>
      <c r="P564" s="99">
        <v>2</v>
      </c>
      <c r="Q564" s="100">
        <v>0</v>
      </c>
      <c r="R564" s="100">
        <v>0</v>
      </c>
      <c r="S564" s="100">
        <v>5</v>
      </c>
      <c r="T564" s="101">
        <v>9</v>
      </c>
    </row>
    <row r="565" spans="1:20">
      <c r="A565" s="100">
        <v>2024</v>
      </c>
      <c r="B565" s="252" t="s">
        <v>261</v>
      </c>
      <c r="C565" s="252" t="s">
        <v>891</v>
      </c>
      <c r="D565" s="252" t="s">
        <v>893</v>
      </c>
      <c r="E565" s="252" t="s">
        <v>554</v>
      </c>
      <c r="F565" s="99">
        <v>30</v>
      </c>
      <c r="G565" s="100">
        <v>27</v>
      </c>
      <c r="H565" s="100">
        <v>28</v>
      </c>
      <c r="I565" s="100">
        <v>32</v>
      </c>
      <c r="J565" s="101">
        <v>32</v>
      </c>
      <c r="K565" s="99">
        <v>27</v>
      </c>
      <c r="L565" s="100">
        <v>19</v>
      </c>
      <c r="M565" s="100">
        <v>23</v>
      </c>
      <c r="N565" s="100">
        <v>29</v>
      </c>
      <c r="O565" s="101">
        <v>32</v>
      </c>
      <c r="P565" s="99">
        <v>3</v>
      </c>
      <c r="Q565" s="100">
        <v>0</v>
      </c>
      <c r="R565" s="100">
        <v>1</v>
      </c>
      <c r="S565" s="100">
        <v>6</v>
      </c>
      <c r="T565" s="101">
        <v>10</v>
      </c>
    </row>
    <row r="566" spans="1:20">
      <c r="A566" s="100">
        <v>2024</v>
      </c>
      <c r="B566" s="252" t="s">
        <v>261</v>
      </c>
      <c r="C566" s="252" t="s">
        <v>891</v>
      </c>
      <c r="D566" s="252" t="s">
        <v>893</v>
      </c>
      <c r="E566" s="252" t="s">
        <v>555</v>
      </c>
      <c r="F566" s="99">
        <v>30</v>
      </c>
      <c r="G566" s="100">
        <v>27</v>
      </c>
      <c r="H566" s="100">
        <v>28</v>
      </c>
      <c r="I566" s="100">
        <v>32</v>
      </c>
      <c r="J566" s="101">
        <v>32</v>
      </c>
      <c r="K566" s="99">
        <v>25</v>
      </c>
      <c r="L566" s="100">
        <v>17</v>
      </c>
      <c r="M566" s="100">
        <v>21</v>
      </c>
      <c r="N566" s="100">
        <v>29</v>
      </c>
      <c r="O566" s="101">
        <v>31</v>
      </c>
      <c r="P566" s="99">
        <v>4</v>
      </c>
      <c r="Q566" s="100">
        <v>0</v>
      </c>
      <c r="R566" s="100">
        <v>1</v>
      </c>
      <c r="S566" s="100">
        <v>8</v>
      </c>
      <c r="T566" s="101">
        <v>12</v>
      </c>
    </row>
    <row r="567" spans="1:20">
      <c r="A567" s="100">
        <v>2024</v>
      </c>
      <c r="B567" s="252" t="s">
        <v>261</v>
      </c>
      <c r="C567" s="252" t="s">
        <v>891</v>
      </c>
      <c r="D567" s="252" t="s">
        <v>893</v>
      </c>
      <c r="E567" s="252" t="s">
        <v>556</v>
      </c>
      <c r="F567" s="99">
        <v>30</v>
      </c>
      <c r="G567" s="100">
        <v>26</v>
      </c>
      <c r="H567" s="100">
        <v>28</v>
      </c>
      <c r="I567" s="100">
        <v>32</v>
      </c>
      <c r="J567" s="101">
        <v>32</v>
      </c>
      <c r="K567" s="99">
        <v>24</v>
      </c>
      <c r="L567" s="100">
        <v>14</v>
      </c>
      <c r="M567" s="100">
        <v>19</v>
      </c>
      <c r="N567" s="100">
        <v>27</v>
      </c>
      <c r="O567" s="101">
        <v>31</v>
      </c>
      <c r="P567" s="99">
        <v>6</v>
      </c>
      <c r="Q567" s="100">
        <v>0</v>
      </c>
      <c r="R567" s="100">
        <v>2</v>
      </c>
      <c r="S567" s="100">
        <v>10</v>
      </c>
      <c r="T567" s="101">
        <v>14</v>
      </c>
    </row>
    <row r="568" spans="1:20">
      <c r="A568" s="100">
        <v>2024</v>
      </c>
      <c r="B568" s="252" t="s">
        <v>261</v>
      </c>
      <c r="C568" s="252" t="s">
        <v>891</v>
      </c>
      <c r="D568" s="252" t="s">
        <v>893</v>
      </c>
      <c r="E568" s="252" t="s">
        <v>557</v>
      </c>
      <c r="F568" s="99">
        <v>29</v>
      </c>
      <c r="G568" s="100">
        <v>26</v>
      </c>
      <c r="H568" s="100">
        <v>28</v>
      </c>
      <c r="I568" s="100">
        <v>31</v>
      </c>
      <c r="J568" s="101">
        <v>32</v>
      </c>
      <c r="K568" s="99">
        <v>22</v>
      </c>
      <c r="L568" s="100">
        <v>13</v>
      </c>
      <c r="M568" s="100">
        <v>17</v>
      </c>
      <c r="N568" s="100">
        <v>26</v>
      </c>
      <c r="O568" s="101">
        <v>30</v>
      </c>
      <c r="P568" s="99">
        <v>7</v>
      </c>
      <c r="Q568" s="100">
        <v>1</v>
      </c>
      <c r="R568" s="100">
        <v>4</v>
      </c>
      <c r="S568" s="100">
        <v>11</v>
      </c>
      <c r="T568" s="101">
        <v>15</v>
      </c>
    </row>
    <row r="569" spans="1:20">
      <c r="A569" s="100">
        <v>2024</v>
      </c>
      <c r="B569" s="252" t="s">
        <v>261</v>
      </c>
      <c r="C569" s="252" t="s">
        <v>891</v>
      </c>
      <c r="D569" s="252" t="s">
        <v>893</v>
      </c>
      <c r="E569" s="252" t="s">
        <v>558</v>
      </c>
      <c r="F569" s="99">
        <v>29</v>
      </c>
      <c r="G569" s="100">
        <v>25</v>
      </c>
      <c r="H569" s="100">
        <v>27</v>
      </c>
      <c r="I569" s="100">
        <v>31</v>
      </c>
      <c r="J569" s="101">
        <v>32</v>
      </c>
      <c r="K569" s="99">
        <v>20</v>
      </c>
      <c r="L569" s="100">
        <v>11</v>
      </c>
      <c r="M569" s="100">
        <v>16</v>
      </c>
      <c r="N569" s="100">
        <v>24</v>
      </c>
      <c r="O569" s="101">
        <v>28</v>
      </c>
      <c r="P569" s="99">
        <v>8</v>
      </c>
      <c r="Q569" s="100">
        <v>1</v>
      </c>
      <c r="R569" s="100">
        <v>5</v>
      </c>
      <c r="S569" s="100">
        <v>12</v>
      </c>
      <c r="T569" s="101">
        <v>16</v>
      </c>
    </row>
    <row r="570" spans="1:20">
      <c r="A570" s="100">
        <v>2024</v>
      </c>
      <c r="B570" s="252" t="s">
        <v>261</v>
      </c>
      <c r="C570" s="252" t="s">
        <v>891</v>
      </c>
      <c r="D570" s="252" t="s">
        <v>893</v>
      </c>
      <c r="E570" s="252" t="s">
        <v>559</v>
      </c>
      <c r="F570" s="99">
        <v>28</v>
      </c>
      <c r="G570" s="100">
        <v>24</v>
      </c>
      <c r="H570" s="100">
        <v>27</v>
      </c>
      <c r="I570" s="100">
        <v>30</v>
      </c>
      <c r="J570" s="101">
        <v>32</v>
      </c>
      <c r="K570" s="99">
        <v>18</v>
      </c>
      <c r="L570" s="100">
        <v>9</v>
      </c>
      <c r="M570" s="100">
        <v>14</v>
      </c>
      <c r="N570" s="100">
        <v>22</v>
      </c>
      <c r="O570" s="101">
        <v>27</v>
      </c>
      <c r="P570" s="99">
        <v>10</v>
      </c>
      <c r="Q570" s="100">
        <v>2</v>
      </c>
      <c r="R570" s="100">
        <v>7</v>
      </c>
      <c r="S570" s="100">
        <v>14</v>
      </c>
      <c r="T570" s="101">
        <v>17</v>
      </c>
    </row>
    <row r="571" spans="1:20">
      <c r="A571" s="100">
        <v>2024</v>
      </c>
      <c r="B571" s="252" t="s">
        <v>261</v>
      </c>
      <c r="C571" s="252" t="s">
        <v>891</v>
      </c>
      <c r="D571" s="252" t="s">
        <v>893</v>
      </c>
      <c r="E571" s="252" t="s">
        <v>560</v>
      </c>
      <c r="F571" s="99">
        <v>28</v>
      </c>
      <c r="G571" s="100">
        <v>23</v>
      </c>
      <c r="H571" s="100">
        <v>26</v>
      </c>
      <c r="I571" s="100">
        <v>29</v>
      </c>
      <c r="J571" s="101">
        <v>31</v>
      </c>
      <c r="K571" s="99">
        <v>15</v>
      </c>
      <c r="L571" s="100">
        <v>7</v>
      </c>
      <c r="M571" s="100">
        <v>11</v>
      </c>
      <c r="N571" s="100">
        <v>19</v>
      </c>
      <c r="O571" s="101">
        <v>23</v>
      </c>
      <c r="P571" s="99">
        <v>12</v>
      </c>
      <c r="Q571" s="100">
        <v>5</v>
      </c>
      <c r="R571" s="100">
        <v>9</v>
      </c>
      <c r="S571" s="100">
        <v>16</v>
      </c>
      <c r="T571" s="101">
        <v>19</v>
      </c>
    </row>
    <row r="572" spans="1:20">
      <c r="A572" s="100">
        <v>2024</v>
      </c>
      <c r="B572" s="252" t="s">
        <v>261</v>
      </c>
      <c r="C572" s="252" t="s">
        <v>891</v>
      </c>
      <c r="D572" s="252" t="s">
        <v>893</v>
      </c>
      <c r="E572" s="252" t="s">
        <v>561</v>
      </c>
      <c r="F572" s="99">
        <v>27</v>
      </c>
      <c r="G572" s="100">
        <v>22</v>
      </c>
      <c r="H572" s="100">
        <v>25</v>
      </c>
      <c r="I572" s="100">
        <v>29</v>
      </c>
      <c r="J572" s="101">
        <v>31</v>
      </c>
      <c r="K572" s="99">
        <v>12</v>
      </c>
      <c r="L572" s="100">
        <v>4</v>
      </c>
      <c r="M572" s="100">
        <v>8</v>
      </c>
      <c r="N572" s="100">
        <v>16</v>
      </c>
      <c r="O572" s="101">
        <v>20</v>
      </c>
      <c r="P572" s="99">
        <v>14</v>
      </c>
      <c r="Q572" s="100">
        <v>7</v>
      </c>
      <c r="R572" s="100">
        <v>11</v>
      </c>
      <c r="S572" s="100">
        <v>18</v>
      </c>
      <c r="T572" s="101">
        <v>21</v>
      </c>
    </row>
    <row r="573" spans="1:20">
      <c r="A573" s="100">
        <v>2024</v>
      </c>
      <c r="B573" s="252" t="s">
        <v>261</v>
      </c>
      <c r="C573" s="252" t="s">
        <v>891</v>
      </c>
      <c r="D573" s="252" t="s">
        <v>893</v>
      </c>
      <c r="E573" s="252" t="s">
        <v>562</v>
      </c>
      <c r="F573" s="99">
        <v>26</v>
      </c>
      <c r="G573" s="100">
        <v>20</v>
      </c>
      <c r="H573" s="100">
        <v>24</v>
      </c>
      <c r="I573" s="100">
        <v>28</v>
      </c>
      <c r="J573" s="101">
        <v>30</v>
      </c>
      <c r="K573" s="99">
        <v>9</v>
      </c>
      <c r="L573" s="100">
        <v>2</v>
      </c>
      <c r="M573" s="100">
        <v>6</v>
      </c>
      <c r="N573" s="100">
        <v>13</v>
      </c>
      <c r="O573" s="101">
        <v>18</v>
      </c>
      <c r="P573" s="99">
        <v>16</v>
      </c>
      <c r="Q573" s="100">
        <v>8</v>
      </c>
      <c r="R573" s="100">
        <v>12</v>
      </c>
      <c r="S573" s="100">
        <v>19</v>
      </c>
      <c r="T573" s="101">
        <v>22</v>
      </c>
    </row>
    <row r="574" spans="1:20">
      <c r="A574" s="100">
        <v>2024</v>
      </c>
      <c r="B574" s="252" t="s">
        <v>261</v>
      </c>
      <c r="C574" s="252" t="s">
        <v>891</v>
      </c>
      <c r="D574" s="252" t="s">
        <v>893</v>
      </c>
      <c r="E574" s="252" t="s">
        <v>563</v>
      </c>
      <c r="F574" s="99">
        <v>25</v>
      </c>
      <c r="G574" s="100">
        <v>17</v>
      </c>
      <c r="H574" s="100">
        <v>22</v>
      </c>
      <c r="I574" s="100">
        <v>28</v>
      </c>
      <c r="J574" s="101">
        <v>29</v>
      </c>
      <c r="K574" s="99">
        <v>7</v>
      </c>
      <c r="L574" s="100">
        <v>1</v>
      </c>
      <c r="M574" s="100">
        <v>4</v>
      </c>
      <c r="N574" s="100">
        <v>11</v>
      </c>
      <c r="O574" s="101">
        <v>15</v>
      </c>
      <c r="P574" s="99">
        <v>17</v>
      </c>
      <c r="Q574" s="100">
        <v>8</v>
      </c>
      <c r="R574" s="100">
        <v>13</v>
      </c>
      <c r="S574" s="100">
        <v>20</v>
      </c>
      <c r="T574" s="101">
        <v>23</v>
      </c>
    </row>
    <row r="575" spans="1:20">
      <c r="A575" s="100">
        <v>2024</v>
      </c>
      <c r="B575" s="252" t="s">
        <v>261</v>
      </c>
      <c r="C575" s="252" t="s">
        <v>891</v>
      </c>
      <c r="D575" s="252" t="s">
        <v>893</v>
      </c>
      <c r="E575" s="252" t="s">
        <v>564</v>
      </c>
      <c r="F575" s="99">
        <v>24</v>
      </c>
      <c r="G575" s="100">
        <v>15</v>
      </c>
      <c r="H575" s="100">
        <v>20</v>
      </c>
      <c r="I575" s="100">
        <v>27</v>
      </c>
      <c r="J575" s="101">
        <v>28</v>
      </c>
      <c r="K575" s="99">
        <v>6</v>
      </c>
      <c r="L575" s="100">
        <v>0</v>
      </c>
      <c r="M575" s="100">
        <v>2</v>
      </c>
      <c r="N575" s="100">
        <v>9</v>
      </c>
      <c r="O575" s="101">
        <v>13</v>
      </c>
      <c r="P575" s="99">
        <v>17</v>
      </c>
      <c r="Q575" s="100">
        <v>8</v>
      </c>
      <c r="R575" s="100">
        <v>13</v>
      </c>
      <c r="S575" s="100">
        <v>20</v>
      </c>
      <c r="T575" s="101">
        <v>23</v>
      </c>
    </row>
    <row r="576" spans="1:20">
      <c r="A576" s="100">
        <v>2024</v>
      </c>
      <c r="B576" s="252" t="s">
        <v>261</v>
      </c>
      <c r="C576" s="252" t="s">
        <v>891</v>
      </c>
      <c r="D576" s="252" t="s">
        <v>893</v>
      </c>
      <c r="E576" s="252" t="s">
        <v>889</v>
      </c>
      <c r="F576" s="99">
        <v>22</v>
      </c>
      <c r="G576" s="100">
        <v>11</v>
      </c>
      <c r="H576" s="100">
        <v>17</v>
      </c>
      <c r="I576" s="100">
        <v>25</v>
      </c>
      <c r="J576" s="101">
        <v>27</v>
      </c>
      <c r="K576" s="99">
        <v>5</v>
      </c>
      <c r="L576" s="100">
        <v>0</v>
      </c>
      <c r="M576" s="100">
        <v>1</v>
      </c>
      <c r="N576" s="100">
        <v>7</v>
      </c>
      <c r="O576" s="101">
        <v>11</v>
      </c>
      <c r="P576" s="99">
        <v>16</v>
      </c>
      <c r="Q576" s="100">
        <v>6</v>
      </c>
      <c r="R576" s="100">
        <v>12</v>
      </c>
      <c r="S576" s="100">
        <v>19</v>
      </c>
      <c r="T576" s="101">
        <v>22</v>
      </c>
    </row>
    <row r="577" spans="1:20">
      <c r="A577" s="100">
        <v>2015</v>
      </c>
      <c r="B577" s="252" t="s">
        <v>1090</v>
      </c>
      <c r="C577" s="252" t="s">
        <v>887</v>
      </c>
      <c r="D577" s="252" t="s">
        <v>464</v>
      </c>
      <c r="E577" s="252" t="s">
        <v>888</v>
      </c>
      <c r="F577" s="99">
        <v>31</v>
      </c>
      <c r="G577" s="100">
        <v>27</v>
      </c>
      <c r="H577" s="100">
        <v>29</v>
      </c>
      <c r="I577" s="100">
        <v>32</v>
      </c>
      <c r="J577" s="101">
        <v>32</v>
      </c>
      <c r="K577" s="99">
        <v>29</v>
      </c>
      <c r="L577" s="100">
        <v>17</v>
      </c>
      <c r="M577" s="100">
        <v>23</v>
      </c>
      <c r="N577" s="100">
        <v>31</v>
      </c>
      <c r="O577" s="101">
        <v>32</v>
      </c>
      <c r="P577" s="99">
        <v>1</v>
      </c>
      <c r="Q577" s="100">
        <v>0</v>
      </c>
      <c r="R577" s="100">
        <v>0</v>
      </c>
      <c r="S577" s="100">
        <v>6</v>
      </c>
      <c r="T577" s="101">
        <v>11</v>
      </c>
    </row>
    <row r="578" spans="1:20">
      <c r="A578" s="100">
        <v>2015</v>
      </c>
      <c r="B578" s="252" t="s">
        <v>1090</v>
      </c>
      <c r="C578" s="252" t="s">
        <v>887</v>
      </c>
      <c r="D578" s="252" t="s">
        <v>464</v>
      </c>
      <c r="E578" s="252" t="s">
        <v>554</v>
      </c>
      <c r="F578" s="99">
        <v>31</v>
      </c>
      <c r="G578" s="100">
        <v>26</v>
      </c>
      <c r="H578" s="100">
        <v>29</v>
      </c>
      <c r="I578" s="100">
        <v>32</v>
      </c>
      <c r="J578" s="101">
        <v>32</v>
      </c>
      <c r="K578" s="99">
        <v>30</v>
      </c>
      <c r="L578" s="100">
        <v>15</v>
      </c>
      <c r="M578" s="100">
        <v>22</v>
      </c>
      <c r="N578" s="100">
        <v>31</v>
      </c>
      <c r="O578" s="101">
        <v>32</v>
      </c>
      <c r="P578" s="99">
        <v>1</v>
      </c>
      <c r="Q578" s="100">
        <v>0</v>
      </c>
      <c r="R578" s="100">
        <v>0</v>
      </c>
      <c r="S578" s="100">
        <v>6</v>
      </c>
      <c r="T578" s="101">
        <v>11</v>
      </c>
    </row>
    <row r="579" spans="1:20">
      <c r="A579" s="100">
        <v>2015</v>
      </c>
      <c r="B579" s="252" t="s">
        <v>1090</v>
      </c>
      <c r="C579" s="252" t="s">
        <v>887</v>
      </c>
      <c r="D579" s="252" t="s">
        <v>464</v>
      </c>
      <c r="E579" s="252" t="s">
        <v>555</v>
      </c>
      <c r="F579" s="99">
        <v>31</v>
      </c>
      <c r="G579" s="100">
        <v>26</v>
      </c>
      <c r="H579" s="100">
        <v>28</v>
      </c>
      <c r="I579" s="100">
        <v>32</v>
      </c>
      <c r="J579" s="101">
        <v>32</v>
      </c>
      <c r="K579" s="99">
        <v>29</v>
      </c>
      <c r="L579" s="100">
        <v>14</v>
      </c>
      <c r="M579" s="100">
        <v>20</v>
      </c>
      <c r="N579" s="100">
        <v>31</v>
      </c>
      <c r="O579" s="101">
        <v>32</v>
      </c>
      <c r="P579" s="99">
        <v>1</v>
      </c>
      <c r="Q579" s="100">
        <v>0</v>
      </c>
      <c r="R579" s="100">
        <v>0</v>
      </c>
      <c r="S579" s="100">
        <v>7</v>
      </c>
      <c r="T579" s="101">
        <v>12</v>
      </c>
    </row>
    <row r="580" spans="1:20">
      <c r="A580" s="100">
        <v>2015</v>
      </c>
      <c r="B580" s="252" t="s">
        <v>1090</v>
      </c>
      <c r="C580" s="252" t="s">
        <v>887</v>
      </c>
      <c r="D580" s="252" t="s">
        <v>464</v>
      </c>
      <c r="E580" s="252" t="s">
        <v>556</v>
      </c>
      <c r="F580" s="99">
        <v>30</v>
      </c>
      <c r="G580" s="100">
        <v>23</v>
      </c>
      <c r="H580" s="100">
        <v>27</v>
      </c>
      <c r="I580" s="100">
        <v>32</v>
      </c>
      <c r="J580" s="101">
        <v>32</v>
      </c>
      <c r="K580" s="99">
        <v>28</v>
      </c>
      <c r="L580" s="100">
        <v>10</v>
      </c>
      <c r="M580" s="100">
        <v>18</v>
      </c>
      <c r="N580" s="100">
        <v>31</v>
      </c>
      <c r="O580" s="101">
        <v>32</v>
      </c>
      <c r="P580" s="99">
        <v>1</v>
      </c>
      <c r="Q580" s="100">
        <v>0</v>
      </c>
      <c r="R580" s="100">
        <v>0</v>
      </c>
      <c r="S580" s="100">
        <v>8</v>
      </c>
      <c r="T580" s="101">
        <v>13</v>
      </c>
    </row>
    <row r="581" spans="1:20">
      <c r="A581" s="100">
        <v>2015</v>
      </c>
      <c r="B581" s="252" t="s">
        <v>1090</v>
      </c>
      <c r="C581" s="252" t="s">
        <v>887</v>
      </c>
      <c r="D581" s="252" t="s">
        <v>464</v>
      </c>
      <c r="E581" s="252" t="s">
        <v>557</v>
      </c>
      <c r="F581" s="99">
        <v>30</v>
      </c>
      <c r="G581" s="100">
        <v>20</v>
      </c>
      <c r="H581" s="100">
        <v>26</v>
      </c>
      <c r="I581" s="100">
        <v>32</v>
      </c>
      <c r="J581" s="101">
        <v>32</v>
      </c>
      <c r="K581" s="99">
        <v>26</v>
      </c>
      <c r="L581" s="100">
        <v>7</v>
      </c>
      <c r="M581" s="100">
        <v>15</v>
      </c>
      <c r="N581" s="100">
        <v>31</v>
      </c>
      <c r="O581" s="101">
        <v>32</v>
      </c>
      <c r="P581" s="99">
        <v>2</v>
      </c>
      <c r="Q581" s="100">
        <v>0</v>
      </c>
      <c r="R581" s="100">
        <v>0</v>
      </c>
      <c r="S581" s="100">
        <v>9</v>
      </c>
      <c r="T581" s="101">
        <v>14</v>
      </c>
    </row>
    <row r="582" spans="1:20">
      <c r="A582" s="100">
        <v>2015</v>
      </c>
      <c r="B582" s="252" t="s">
        <v>1090</v>
      </c>
      <c r="C582" s="252" t="s">
        <v>887</v>
      </c>
      <c r="D582" s="252" t="s">
        <v>464</v>
      </c>
      <c r="E582" s="252" t="s">
        <v>558</v>
      </c>
      <c r="F582" s="99">
        <v>28</v>
      </c>
      <c r="G582" s="100">
        <v>17</v>
      </c>
      <c r="H582" s="100">
        <v>25</v>
      </c>
      <c r="I582" s="100">
        <v>32</v>
      </c>
      <c r="J582" s="101">
        <v>32</v>
      </c>
      <c r="K582" s="99">
        <v>22</v>
      </c>
      <c r="L582" s="100">
        <v>5</v>
      </c>
      <c r="M582" s="100">
        <v>12</v>
      </c>
      <c r="N582" s="100">
        <v>31</v>
      </c>
      <c r="O582" s="101">
        <v>32</v>
      </c>
      <c r="P582" s="99">
        <v>2</v>
      </c>
      <c r="Q582" s="100">
        <v>0</v>
      </c>
      <c r="R582" s="100">
        <v>0</v>
      </c>
      <c r="S582" s="100">
        <v>11</v>
      </c>
      <c r="T582" s="101">
        <v>16</v>
      </c>
    </row>
    <row r="583" spans="1:20">
      <c r="A583" s="100">
        <v>2015</v>
      </c>
      <c r="B583" s="252" t="s">
        <v>1090</v>
      </c>
      <c r="C583" s="252" t="s">
        <v>887</v>
      </c>
      <c r="D583" s="252" t="s">
        <v>464</v>
      </c>
      <c r="E583" s="252" t="s">
        <v>559</v>
      </c>
      <c r="F583" s="99">
        <v>28</v>
      </c>
      <c r="G583" s="100">
        <v>11</v>
      </c>
      <c r="H583" s="100">
        <v>23</v>
      </c>
      <c r="I583" s="100">
        <v>31</v>
      </c>
      <c r="J583" s="101">
        <v>32</v>
      </c>
      <c r="K583" s="99">
        <v>18</v>
      </c>
      <c r="L583" s="100">
        <v>2</v>
      </c>
      <c r="M583" s="100">
        <v>9</v>
      </c>
      <c r="N583" s="100">
        <v>30</v>
      </c>
      <c r="O583" s="101">
        <v>32</v>
      </c>
      <c r="P583" s="99">
        <v>3</v>
      </c>
      <c r="Q583" s="100">
        <v>0</v>
      </c>
      <c r="R583" s="100">
        <v>0</v>
      </c>
      <c r="S583" s="100">
        <v>12</v>
      </c>
      <c r="T583" s="101">
        <v>17</v>
      </c>
    </row>
    <row r="584" spans="1:20">
      <c r="A584" s="100">
        <v>2015</v>
      </c>
      <c r="B584" s="252" t="s">
        <v>1090</v>
      </c>
      <c r="C584" s="252" t="s">
        <v>887</v>
      </c>
      <c r="D584" s="252" t="s">
        <v>464</v>
      </c>
      <c r="E584" s="252" t="s">
        <v>560</v>
      </c>
      <c r="F584" s="99">
        <v>26</v>
      </c>
      <c r="G584" s="100">
        <v>6</v>
      </c>
      <c r="H584" s="100">
        <v>19</v>
      </c>
      <c r="I584" s="100">
        <v>30</v>
      </c>
      <c r="J584" s="101">
        <v>32</v>
      </c>
      <c r="K584" s="99">
        <v>11</v>
      </c>
      <c r="L584" s="100">
        <v>0</v>
      </c>
      <c r="M584" s="100">
        <v>5</v>
      </c>
      <c r="N584" s="100">
        <v>26</v>
      </c>
      <c r="O584" s="101">
        <v>31</v>
      </c>
      <c r="P584" s="99">
        <v>7</v>
      </c>
      <c r="Q584" s="100">
        <v>0</v>
      </c>
      <c r="R584" s="100">
        <v>1</v>
      </c>
      <c r="S584" s="100">
        <v>15</v>
      </c>
      <c r="T584" s="101">
        <v>19</v>
      </c>
    </row>
    <row r="585" spans="1:20">
      <c r="A585" s="100">
        <v>2015</v>
      </c>
      <c r="B585" s="252" t="s">
        <v>1090</v>
      </c>
      <c r="C585" s="252" t="s">
        <v>887</v>
      </c>
      <c r="D585" s="252" t="s">
        <v>464</v>
      </c>
      <c r="E585" s="252" t="s">
        <v>561</v>
      </c>
      <c r="F585" s="99">
        <v>23</v>
      </c>
      <c r="G585" s="100">
        <v>3</v>
      </c>
      <c r="H585" s="100">
        <v>14</v>
      </c>
      <c r="I585" s="100">
        <v>28</v>
      </c>
      <c r="J585" s="101">
        <v>31</v>
      </c>
      <c r="K585" s="99">
        <v>8</v>
      </c>
      <c r="L585" s="100">
        <v>0</v>
      </c>
      <c r="M585" s="100">
        <v>2</v>
      </c>
      <c r="N585" s="100">
        <v>18</v>
      </c>
      <c r="O585" s="101">
        <v>30</v>
      </c>
      <c r="P585" s="99">
        <v>8</v>
      </c>
      <c r="Q585" s="100">
        <v>0</v>
      </c>
      <c r="R585" s="100">
        <v>1</v>
      </c>
      <c r="S585" s="100">
        <v>16</v>
      </c>
      <c r="T585" s="101">
        <v>20</v>
      </c>
    </row>
    <row r="586" spans="1:20">
      <c r="A586" s="100">
        <v>2015</v>
      </c>
      <c r="B586" s="252" t="s">
        <v>1090</v>
      </c>
      <c r="C586" s="252" t="s">
        <v>887</v>
      </c>
      <c r="D586" s="252" t="s">
        <v>464</v>
      </c>
      <c r="E586" s="252" t="s">
        <v>562</v>
      </c>
      <c r="F586" s="99">
        <v>21</v>
      </c>
      <c r="G586" s="100">
        <v>1</v>
      </c>
      <c r="H586" s="100">
        <v>10</v>
      </c>
      <c r="I586" s="100">
        <v>27</v>
      </c>
      <c r="J586" s="101">
        <v>31</v>
      </c>
      <c r="K586" s="99">
        <v>6</v>
      </c>
      <c r="L586" s="100">
        <v>0</v>
      </c>
      <c r="M586" s="100">
        <v>1</v>
      </c>
      <c r="N586" s="100">
        <v>16</v>
      </c>
      <c r="O586" s="101">
        <v>30</v>
      </c>
      <c r="P586" s="99">
        <v>7</v>
      </c>
      <c r="Q586" s="100">
        <v>0</v>
      </c>
      <c r="R586" s="100">
        <v>1</v>
      </c>
      <c r="S586" s="100">
        <v>15</v>
      </c>
      <c r="T586" s="101">
        <v>20</v>
      </c>
    </row>
    <row r="587" spans="1:20">
      <c r="A587" s="100">
        <v>2015</v>
      </c>
      <c r="B587" s="252" t="s">
        <v>1090</v>
      </c>
      <c r="C587" s="252" t="s">
        <v>887</v>
      </c>
      <c r="D587" s="252" t="s">
        <v>464</v>
      </c>
      <c r="E587" s="252" t="s">
        <v>563</v>
      </c>
      <c r="F587" s="99">
        <v>18</v>
      </c>
      <c r="G587" s="100">
        <v>0</v>
      </c>
      <c r="H587" s="100">
        <v>6</v>
      </c>
      <c r="I587" s="100">
        <v>26</v>
      </c>
      <c r="J587" s="101">
        <v>31</v>
      </c>
      <c r="K587" s="99">
        <v>4</v>
      </c>
      <c r="L587" s="100">
        <v>0</v>
      </c>
      <c r="M587" s="100">
        <v>0</v>
      </c>
      <c r="N587" s="100">
        <v>12</v>
      </c>
      <c r="O587" s="101">
        <v>29</v>
      </c>
      <c r="P587" s="99">
        <v>6</v>
      </c>
      <c r="Q587" s="100">
        <v>0</v>
      </c>
      <c r="R587" s="100">
        <v>1</v>
      </c>
      <c r="S587" s="100">
        <v>14</v>
      </c>
      <c r="T587" s="101">
        <v>19</v>
      </c>
    </row>
    <row r="588" spans="1:20">
      <c r="A588" s="100">
        <v>2015</v>
      </c>
      <c r="B588" s="252" t="s">
        <v>1090</v>
      </c>
      <c r="C588" s="252" t="s">
        <v>887</v>
      </c>
      <c r="D588" s="252" t="s">
        <v>464</v>
      </c>
      <c r="E588" s="252" t="s">
        <v>564</v>
      </c>
      <c r="F588" s="99">
        <v>17</v>
      </c>
      <c r="G588" s="100">
        <v>0</v>
      </c>
      <c r="H588" s="100">
        <v>6</v>
      </c>
      <c r="I588" s="100">
        <v>24</v>
      </c>
      <c r="J588" s="101">
        <v>31</v>
      </c>
      <c r="K588" s="99">
        <v>4</v>
      </c>
      <c r="L588" s="100">
        <v>0</v>
      </c>
      <c r="M588" s="100">
        <v>0</v>
      </c>
      <c r="N588" s="100">
        <v>11</v>
      </c>
      <c r="O588" s="101">
        <v>29</v>
      </c>
      <c r="P588" s="99">
        <v>5</v>
      </c>
      <c r="Q588" s="100">
        <v>0</v>
      </c>
      <c r="R588" s="100">
        <v>1</v>
      </c>
      <c r="S588" s="100">
        <v>14</v>
      </c>
      <c r="T588" s="101">
        <v>18</v>
      </c>
    </row>
    <row r="589" spans="1:20">
      <c r="A589" s="100">
        <v>2015</v>
      </c>
      <c r="B589" s="252" t="s">
        <v>1090</v>
      </c>
      <c r="C589" s="252" t="s">
        <v>887</v>
      </c>
      <c r="D589" s="252" t="s">
        <v>464</v>
      </c>
      <c r="E589" s="252" t="s">
        <v>889</v>
      </c>
      <c r="F589" s="99">
        <v>15</v>
      </c>
      <c r="G589" s="100">
        <v>0</v>
      </c>
      <c r="H589" s="100">
        <v>4</v>
      </c>
      <c r="I589" s="100">
        <v>23</v>
      </c>
      <c r="J589" s="101">
        <v>31</v>
      </c>
      <c r="K589" s="99">
        <v>3</v>
      </c>
      <c r="L589" s="100">
        <v>0</v>
      </c>
      <c r="M589" s="100">
        <v>0</v>
      </c>
      <c r="N589" s="100">
        <v>10</v>
      </c>
      <c r="O589" s="101">
        <v>29</v>
      </c>
      <c r="P589" s="99">
        <v>5</v>
      </c>
      <c r="Q589" s="100">
        <v>0</v>
      </c>
      <c r="R589" s="100">
        <v>0</v>
      </c>
      <c r="S589" s="100">
        <v>13</v>
      </c>
      <c r="T589" s="101">
        <v>17</v>
      </c>
    </row>
    <row r="590" spans="1:20">
      <c r="A590" s="100">
        <v>2015</v>
      </c>
      <c r="B590" s="252" t="s">
        <v>1090</v>
      </c>
      <c r="C590" s="252" t="s">
        <v>887</v>
      </c>
      <c r="D590" s="252" t="s">
        <v>465</v>
      </c>
      <c r="E590" s="252" t="s">
        <v>888</v>
      </c>
      <c r="F590" s="99">
        <v>31</v>
      </c>
      <c r="G590" s="100">
        <v>28</v>
      </c>
      <c r="H590" s="100">
        <v>28</v>
      </c>
      <c r="I590" s="100">
        <v>32</v>
      </c>
      <c r="J590" s="101">
        <v>32</v>
      </c>
      <c r="K590" s="99">
        <v>28</v>
      </c>
      <c r="L590" s="100">
        <v>18</v>
      </c>
      <c r="M590" s="100">
        <v>23</v>
      </c>
      <c r="N590" s="100">
        <v>31</v>
      </c>
      <c r="O590" s="101">
        <v>32</v>
      </c>
      <c r="P590" s="99">
        <v>2</v>
      </c>
      <c r="Q590" s="100">
        <v>0</v>
      </c>
      <c r="R590" s="100">
        <v>0</v>
      </c>
      <c r="S590" s="100">
        <v>6</v>
      </c>
      <c r="T590" s="101">
        <v>10</v>
      </c>
    </row>
    <row r="591" spans="1:20">
      <c r="A591" s="100">
        <v>2015</v>
      </c>
      <c r="B591" s="252" t="s">
        <v>1090</v>
      </c>
      <c r="C591" s="252" t="s">
        <v>887</v>
      </c>
      <c r="D591" s="252" t="s">
        <v>465</v>
      </c>
      <c r="E591" s="252" t="s">
        <v>554</v>
      </c>
      <c r="F591" s="99">
        <v>31</v>
      </c>
      <c r="G591" s="100">
        <v>27</v>
      </c>
      <c r="H591" s="100">
        <v>29</v>
      </c>
      <c r="I591" s="100">
        <v>32</v>
      </c>
      <c r="J591" s="101">
        <v>32</v>
      </c>
      <c r="K591" s="99">
        <v>28</v>
      </c>
      <c r="L591" s="100">
        <v>16</v>
      </c>
      <c r="M591" s="100">
        <v>22</v>
      </c>
      <c r="N591" s="100">
        <v>31</v>
      </c>
      <c r="O591" s="101">
        <v>32</v>
      </c>
      <c r="P591" s="99">
        <v>2</v>
      </c>
      <c r="Q591" s="100">
        <v>0</v>
      </c>
      <c r="R591" s="100">
        <v>0</v>
      </c>
      <c r="S591" s="100">
        <v>7</v>
      </c>
      <c r="T591" s="101">
        <v>11</v>
      </c>
    </row>
    <row r="592" spans="1:20">
      <c r="A592" s="100">
        <v>2015</v>
      </c>
      <c r="B592" s="252" t="s">
        <v>1090</v>
      </c>
      <c r="C592" s="252" t="s">
        <v>887</v>
      </c>
      <c r="D592" s="252" t="s">
        <v>465</v>
      </c>
      <c r="E592" s="252" t="s">
        <v>555</v>
      </c>
      <c r="F592" s="99">
        <v>31</v>
      </c>
      <c r="G592" s="100">
        <v>26</v>
      </c>
      <c r="H592" s="100">
        <v>28</v>
      </c>
      <c r="I592" s="100">
        <v>32</v>
      </c>
      <c r="J592" s="101">
        <v>32</v>
      </c>
      <c r="K592" s="99">
        <v>28</v>
      </c>
      <c r="L592" s="100">
        <v>14</v>
      </c>
      <c r="M592" s="100">
        <v>20</v>
      </c>
      <c r="N592" s="100">
        <v>31</v>
      </c>
      <c r="O592" s="101">
        <v>32</v>
      </c>
      <c r="P592" s="99">
        <v>2</v>
      </c>
      <c r="Q592" s="100">
        <v>0</v>
      </c>
      <c r="R592" s="100">
        <v>0</v>
      </c>
      <c r="S592" s="100">
        <v>8</v>
      </c>
      <c r="T592" s="101">
        <v>13</v>
      </c>
    </row>
    <row r="593" spans="1:20">
      <c r="A593" s="100">
        <v>2015</v>
      </c>
      <c r="B593" s="252" t="s">
        <v>1090</v>
      </c>
      <c r="C593" s="252" t="s">
        <v>887</v>
      </c>
      <c r="D593" s="252" t="s">
        <v>465</v>
      </c>
      <c r="E593" s="252" t="s">
        <v>556</v>
      </c>
      <c r="F593" s="99">
        <v>30</v>
      </c>
      <c r="G593" s="100">
        <v>25</v>
      </c>
      <c r="H593" s="100">
        <v>28</v>
      </c>
      <c r="I593" s="100">
        <v>32</v>
      </c>
      <c r="J593" s="101">
        <v>32</v>
      </c>
      <c r="K593" s="99">
        <v>26</v>
      </c>
      <c r="L593" s="100">
        <v>11</v>
      </c>
      <c r="M593" s="100">
        <v>18</v>
      </c>
      <c r="N593" s="100">
        <v>31</v>
      </c>
      <c r="O593" s="101">
        <v>32</v>
      </c>
      <c r="P593" s="99">
        <v>3</v>
      </c>
      <c r="Q593" s="100">
        <v>0</v>
      </c>
      <c r="R593" s="100">
        <v>0</v>
      </c>
      <c r="S593" s="100">
        <v>9</v>
      </c>
      <c r="T593" s="101">
        <v>14</v>
      </c>
    </row>
    <row r="594" spans="1:20">
      <c r="A594" s="100">
        <v>2015</v>
      </c>
      <c r="B594" s="252" t="s">
        <v>1090</v>
      </c>
      <c r="C594" s="252" t="s">
        <v>887</v>
      </c>
      <c r="D594" s="252" t="s">
        <v>465</v>
      </c>
      <c r="E594" s="252" t="s">
        <v>557</v>
      </c>
      <c r="F594" s="99">
        <v>30</v>
      </c>
      <c r="G594" s="100">
        <v>23</v>
      </c>
      <c r="H594" s="100">
        <v>27</v>
      </c>
      <c r="I594" s="100">
        <v>32</v>
      </c>
      <c r="J594" s="101">
        <v>32</v>
      </c>
      <c r="K594" s="99">
        <v>23</v>
      </c>
      <c r="L594" s="100">
        <v>9</v>
      </c>
      <c r="M594" s="100">
        <v>15</v>
      </c>
      <c r="N594" s="100">
        <v>31</v>
      </c>
      <c r="O594" s="101">
        <v>32</v>
      </c>
      <c r="P594" s="99">
        <v>4</v>
      </c>
      <c r="Q594" s="100">
        <v>0</v>
      </c>
      <c r="R594" s="100">
        <v>0</v>
      </c>
      <c r="S594" s="100">
        <v>11</v>
      </c>
      <c r="T594" s="101">
        <v>15</v>
      </c>
    </row>
    <row r="595" spans="1:20">
      <c r="A595" s="100">
        <v>2015</v>
      </c>
      <c r="B595" s="252" t="s">
        <v>1090</v>
      </c>
      <c r="C595" s="252" t="s">
        <v>887</v>
      </c>
      <c r="D595" s="252" t="s">
        <v>465</v>
      </c>
      <c r="E595" s="252" t="s">
        <v>558</v>
      </c>
      <c r="F595" s="99">
        <v>29</v>
      </c>
      <c r="G595" s="100">
        <v>22</v>
      </c>
      <c r="H595" s="100">
        <v>26</v>
      </c>
      <c r="I595" s="100">
        <v>31</v>
      </c>
      <c r="J595" s="101">
        <v>32</v>
      </c>
      <c r="K595" s="99">
        <v>20</v>
      </c>
      <c r="L595" s="100">
        <v>7</v>
      </c>
      <c r="M595" s="100">
        <v>13</v>
      </c>
      <c r="N595" s="100">
        <v>30</v>
      </c>
      <c r="O595" s="101">
        <v>32</v>
      </c>
      <c r="P595" s="99">
        <v>6</v>
      </c>
      <c r="Q595" s="100">
        <v>0</v>
      </c>
      <c r="R595" s="100">
        <v>1</v>
      </c>
      <c r="S595" s="100">
        <v>13</v>
      </c>
      <c r="T595" s="101">
        <v>17</v>
      </c>
    </row>
    <row r="596" spans="1:20">
      <c r="A596" s="100">
        <v>2015</v>
      </c>
      <c r="B596" s="252" t="s">
        <v>1090</v>
      </c>
      <c r="C596" s="252" t="s">
        <v>887</v>
      </c>
      <c r="D596" s="252" t="s">
        <v>465</v>
      </c>
      <c r="E596" s="252" t="s">
        <v>559</v>
      </c>
      <c r="F596" s="99">
        <v>28</v>
      </c>
      <c r="G596" s="100">
        <v>18</v>
      </c>
      <c r="H596" s="100">
        <v>25</v>
      </c>
      <c r="I596" s="100">
        <v>31</v>
      </c>
      <c r="J596" s="101">
        <v>32</v>
      </c>
      <c r="K596" s="99">
        <v>16</v>
      </c>
      <c r="L596" s="100">
        <v>4</v>
      </c>
      <c r="M596" s="100">
        <v>10</v>
      </c>
      <c r="N596" s="100">
        <v>30</v>
      </c>
      <c r="O596" s="101">
        <v>31</v>
      </c>
      <c r="P596" s="99">
        <v>8</v>
      </c>
      <c r="Q596" s="100">
        <v>0</v>
      </c>
      <c r="R596" s="100">
        <v>1</v>
      </c>
      <c r="S596" s="100">
        <v>14</v>
      </c>
      <c r="T596" s="101">
        <v>18</v>
      </c>
    </row>
    <row r="597" spans="1:20">
      <c r="A597" s="100">
        <v>2015</v>
      </c>
      <c r="B597" s="252" t="s">
        <v>1090</v>
      </c>
      <c r="C597" s="252" t="s">
        <v>887</v>
      </c>
      <c r="D597" s="252" t="s">
        <v>465</v>
      </c>
      <c r="E597" s="252" t="s">
        <v>560</v>
      </c>
      <c r="F597" s="99">
        <v>27</v>
      </c>
      <c r="G597" s="100">
        <v>11</v>
      </c>
      <c r="H597" s="100">
        <v>22</v>
      </c>
      <c r="I597" s="100">
        <v>30</v>
      </c>
      <c r="J597" s="101">
        <v>32</v>
      </c>
      <c r="K597" s="99">
        <v>12</v>
      </c>
      <c r="L597" s="100">
        <v>1</v>
      </c>
      <c r="M597" s="100">
        <v>6</v>
      </c>
      <c r="N597" s="100">
        <v>25</v>
      </c>
      <c r="O597" s="101">
        <v>31</v>
      </c>
      <c r="P597" s="99">
        <v>10</v>
      </c>
      <c r="Q597" s="100">
        <v>0</v>
      </c>
      <c r="R597" s="100">
        <v>1</v>
      </c>
      <c r="S597" s="100">
        <v>16</v>
      </c>
      <c r="T597" s="101">
        <v>20</v>
      </c>
    </row>
    <row r="598" spans="1:20">
      <c r="A598" s="100">
        <v>2015</v>
      </c>
      <c r="B598" s="252" t="s">
        <v>1090</v>
      </c>
      <c r="C598" s="252" t="s">
        <v>887</v>
      </c>
      <c r="D598" s="252" t="s">
        <v>465</v>
      </c>
      <c r="E598" s="252" t="s">
        <v>561</v>
      </c>
      <c r="F598" s="99">
        <v>25</v>
      </c>
      <c r="G598" s="100">
        <v>7</v>
      </c>
      <c r="H598" s="100">
        <v>20</v>
      </c>
      <c r="I598" s="100">
        <v>28</v>
      </c>
      <c r="J598" s="101">
        <v>31</v>
      </c>
      <c r="K598" s="99">
        <v>9</v>
      </c>
      <c r="L598" s="100">
        <v>0</v>
      </c>
      <c r="M598" s="100">
        <v>4</v>
      </c>
      <c r="N598" s="100">
        <v>19</v>
      </c>
      <c r="O598" s="101">
        <v>30</v>
      </c>
      <c r="P598" s="99">
        <v>11</v>
      </c>
      <c r="Q598" s="100">
        <v>0</v>
      </c>
      <c r="R598" s="100">
        <v>2</v>
      </c>
      <c r="S598" s="100">
        <v>17</v>
      </c>
      <c r="T598" s="101">
        <v>21</v>
      </c>
    </row>
    <row r="599" spans="1:20">
      <c r="A599" s="100">
        <v>2015</v>
      </c>
      <c r="B599" s="252" t="s">
        <v>1090</v>
      </c>
      <c r="C599" s="252" t="s">
        <v>887</v>
      </c>
      <c r="D599" s="252" t="s">
        <v>465</v>
      </c>
      <c r="E599" s="252" t="s">
        <v>562</v>
      </c>
      <c r="F599" s="99">
        <v>23</v>
      </c>
      <c r="G599" s="100">
        <v>3</v>
      </c>
      <c r="H599" s="100">
        <v>15</v>
      </c>
      <c r="I599" s="100">
        <v>28</v>
      </c>
      <c r="J599" s="101">
        <v>31</v>
      </c>
      <c r="K599" s="99">
        <v>7</v>
      </c>
      <c r="L599" s="100">
        <v>0</v>
      </c>
      <c r="M599" s="100">
        <v>2</v>
      </c>
      <c r="N599" s="100">
        <v>15</v>
      </c>
      <c r="O599" s="101">
        <v>30</v>
      </c>
      <c r="P599" s="99">
        <v>11</v>
      </c>
      <c r="Q599" s="100">
        <v>0</v>
      </c>
      <c r="R599" s="100">
        <v>2</v>
      </c>
      <c r="S599" s="100">
        <v>17</v>
      </c>
      <c r="T599" s="101">
        <v>21</v>
      </c>
    </row>
    <row r="600" spans="1:20">
      <c r="A600" s="100">
        <v>2015</v>
      </c>
      <c r="B600" s="252" t="s">
        <v>1090</v>
      </c>
      <c r="C600" s="252" t="s">
        <v>887</v>
      </c>
      <c r="D600" s="252" t="s">
        <v>465</v>
      </c>
      <c r="E600" s="252" t="s">
        <v>563</v>
      </c>
      <c r="F600" s="99">
        <v>21</v>
      </c>
      <c r="G600" s="100">
        <v>1</v>
      </c>
      <c r="H600" s="100">
        <v>12</v>
      </c>
      <c r="I600" s="100">
        <v>27</v>
      </c>
      <c r="J600" s="101">
        <v>31</v>
      </c>
      <c r="K600" s="99">
        <v>6</v>
      </c>
      <c r="L600" s="100">
        <v>0</v>
      </c>
      <c r="M600" s="100">
        <v>1</v>
      </c>
      <c r="N600" s="100">
        <v>14</v>
      </c>
      <c r="O600" s="101">
        <v>29</v>
      </c>
      <c r="P600" s="99">
        <v>9</v>
      </c>
      <c r="Q600" s="100">
        <v>0</v>
      </c>
      <c r="R600" s="100">
        <v>1</v>
      </c>
      <c r="S600" s="100">
        <v>17</v>
      </c>
      <c r="T600" s="101">
        <v>20</v>
      </c>
    </row>
    <row r="601" spans="1:20">
      <c r="A601" s="100">
        <v>2015</v>
      </c>
      <c r="B601" s="252" t="s">
        <v>1090</v>
      </c>
      <c r="C601" s="252" t="s">
        <v>887</v>
      </c>
      <c r="D601" s="252" t="s">
        <v>465</v>
      </c>
      <c r="E601" s="252" t="s">
        <v>564</v>
      </c>
      <c r="F601" s="99">
        <v>20</v>
      </c>
      <c r="G601" s="100">
        <v>0</v>
      </c>
      <c r="H601" s="100">
        <v>8</v>
      </c>
      <c r="I601" s="100">
        <v>26</v>
      </c>
      <c r="J601" s="101">
        <v>30</v>
      </c>
      <c r="K601" s="99">
        <v>5</v>
      </c>
      <c r="L601" s="100">
        <v>0</v>
      </c>
      <c r="M601" s="100">
        <v>0</v>
      </c>
      <c r="N601" s="100">
        <v>13</v>
      </c>
      <c r="O601" s="101">
        <v>28</v>
      </c>
      <c r="P601" s="99">
        <v>7</v>
      </c>
      <c r="Q601" s="100">
        <v>0</v>
      </c>
      <c r="R601" s="100">
        <v>1</v>
      </c>
      <c r="S601" s="100">
        <v>15</v>
      </c>
      <c r="T601" s="101">
        <v>19</v>
      </c>
    </row>
    <row r="602" spans="1:20">
      <c r="A602" s="100">
        <v>2015</v>
      </c>
      <c r="B602" s="252" t="s">
        <v>1090</v>
      </c>
      <c r="C602" s="252" t="s">
        <v>887</v>
      </c>
      <c r="D602" s="252" t="s">
        <v>465</v>
      </c>
      <c r="E602" s="252" t="s">
        <v>889</v>
      </c>
      <c r="F602" s="99">
        <v>18</v>
      </c>
      <c r="G602" s="100">
        <v>0</v>
      </c>
      <c r="H602" s="100">
        <v>8</v>
      </c>
      <c r="I602" s="100">
        <v>25</v>
      </c>
      <c r="J602" s="101">
        <v>31</v>
      </c>
      <c r="K602" s="99">
        <v>4</v>
      </c>
      <c r="L602" s="100">
        <v>0</v>
      </c>
      <c r="M602" s="100">
        <v>0</v>
      </c>
      <c r="N602" s="100">
        <v>12</v>
      </c>
      <c r="O602" s="101">
        <v>29</v>
      </c>
      <c r="P602" s="99">
        <v>7</v>
      </c>
      <c r="Q602" s="100">
        <v>0</v>
      </c>
      <c r="R602" s="100">
        <v>1</v>
      </c>
      <c r="S602" s="100">
        <v>15</v>
      </c>
      <c r="T602" s="101">
        <v>19</v>
      </c>
    </row>
    <row r="603" spans="1:20">
      <c r="A603" s="100">
        <v>2015</v>
      </c>
      <c r="B603" s="252" t="s">
        <v>1090</v>
      </c>
      <c r="C603" s="252" t="s">
        <v>887</v>
      </c>
      <c r="D603" s="252" t="s">
        <v>1088</v>
      </c>
      <c r="E603" s="252" t="s">
        <v>888</v>
      </c>
      <c r="F603" s="99">
        <v>32</v>
      </c>
      <c r="G603" s="100">
        <v>28</v>
      </c>
      <c r="H603" s="100">
        <v>29</v>
      </c>
      <c r="I603" s="100">
        <v>32</v>
      </c>
      <c r="J603" s="101">
        <v>32</v>
      </c>
      <c r="K603" s="99">
        <v>30</v>
      </c>
      <c r="L603" s="100">
        <v>20</v>
      </c>
      <c r="M603" s="100">
        <v>25</v>
      </c>
      <c r="N603" s="100">
        <v>32</v>
      </c>
      <c r="O603" s="101">
        <v>32</v>
      </c>
      <c r="P603" s="99">
        <v>1</v>
      </c>
      <c r="Q603" s="100">
        <v>0</v>
      </c>
      <c r="R603" s="100">
        <v>0</v>
      </c>
      <c r="S603" s="100">
        <v>4</v>
      </c>
      <c r="T603" s="101">
        <v>8</v>
      </c>
    </row>
    <row r="604" spans="1:20">
      <c r="A604" s="100">
        <v>2015</v>
      </c>
      <c r="B604" s="252" t="s">
        <v>1090</v>
      </c>
      <c r="C604" s="252" t="s">
        <v>887</v>
      </c>
      <c r="D604" s="252" t="s">
        <v>1088</v>
      </c>
      <c r="E604" s="252" t="s">
        <v>554</v>
      </c>
      <c r="F604" s="99">
        <v>32</v>
      </c>
      <c r="G604" s="100">
        <v>28</v>
      </c>
      <c r="H604" s="100">
        <v>29</v>
      </c>
      <c r="I604" s="100">
        <v>32</v>
      </c>
      <c r="J604" s="101">
        <v>32</v>
      </c>
      <c r="K604" s="99">
        <v>30</v>
      </c>
      <c r="L604" s="100">
        <v>18</v>
      </c>
      <c r="M604" s="100">
        <v>24</v>
      </c>
      <c r="N604" s="100">
        <v>31</v>
      </c>
      <c r="O604" s="101">
        <v>32</v>
      </c>
      <c r="P604" s="99">
        <v>1</v>
      </c>
      <c r="Q604" s="100">
        <v>0</v>
      </c>
      <c r="R604" s="100">
        <v>0</v>
      </c>
      <c r="S604" s="100">
        <v>6</v>
      </c>
      <c r="T604" s="101">
        <v>10</v>
      </c>
    </row>
    <row r="605" spans="1:20">
      <c r="A605" s="100">
        <v>2015</v>
      </c>
      <c r="B605" s="252" t="s">
        <v>1090</v>
      </c>
      <c r="C605" s="252" t="s">
        <v>887</v>
      </c>
      <c r="D605" s="252" t="s">
        <v>1088</v>
      </c>
      <c r="E605" s="252" t="s">
        <v>555</v>
      </c>
      <c r="F605" s="99">
        <v>31</v>
      </c>
      <c r="G605" s="100">
        <v>27</v>
      </c>
      <c r="H605" s="100">
        <v>29</v>
      </c>
      <c r="I605" s="100">
        <v>32</v>
      </c>
      <c r="J605" s="101">
        <v>32</v>
      </c>
      <c r="K605" s="99">
        <v>29</v>
      </c>
      <c r="L605" s="100">
        <v>16</v>
      </c>
      <c r="M605" s="100">
        <v>22</v>
      </c>
      <c r="N605" s="100">
        <v>31</v>
      </c>
      <c r="O605" s="101">
        <v>32</v>
      </c>
      <c r="P605" s="99">
        <v>1</v>
      </c>
      <c r="Q605" s="100">
        <v>0</v>
      </c>
      <c r="R605" s="100">
        <v>0</v>
      </c>
      <c r="S605" s="100">
        <v>7</v>
      </c>
      <c r="T605" s="101">
        <v>12</v>
      </c>
    </row>
    <row r="606" spans="1:20">
      <c r="A606" s="100">
        <v>2015</v>
      </c>
      <c r="B606" s="252" t="s">
        <v>1090</v>
      </c>
      <c r="C606" s="252" t="s">
        <v>887</v>
      </c>
      <c r="D606" s="252" t="s">
        <v>1088</v>
      </c>
      <c r="E606" s="252" t="s">
        <v>556</v>
      </c>
      <c r="F606" s="99">
        <v>31</v>
      </c>
      <c r="G606" s="100">
        <v>25</v>
      </c>
      <c r="H606" s="100">
        <v>28</v>
      </c>
      <c r="I606" s="100">
        <v>32</v>
      </c>
      <c r="J606" s="101">
        <v>32</v>
      </c>
      <c r="K606" s="99">
        <v>26</v>
      </c>
      <c r="L606" s="100">
        <v>12</v>
      </c>
      <c r="M606" s="100">
        <v>18</v>
      </c>
      <c r="N606" s="100">
        <v>31</v>
      </c>
      <c r="O606" s="101">
        <v>32</v>
      </c>
      <c r="P606" s="99">
        <v>2</v>
      </c>
      <c r="Q606" s="100">
        <v>0</v>
      </c>
      <c r="R606" s="100">
        <v>0</v>
      </c>
      <c r="S606" s="100">
        <v>9</v>
      </c>
      <c r="T606" s="101">
        <v>13</v>
      </c>
    </row>
    <row r="607" spans="1:20">
      <c r="A607" s="100">
        <v>2015</v>
      </c>
      <c r="B607" s="252" t="s">
        <v>1090</v>
      </c>
      <c r="C607" s="252" t="s">
        <v>887</v>
      </c>
      <c r="D607" s="252" t="s">
        <v>1088</v>
      </c>
      <c r="E607" s="252" t="s">
        <v>557</v>
      </c>
      <c r="F607" s="99">
        <v>30</v>
      </c>
      <c r="G607" s="100">
        <v>25</v>
      </c>
      <c r="H607" s="100">
        <v>28</v>
      </c>
      <c r="I607" s="100">
        <v>32</v>
      </c>
      <c r="J607" s="101">
        <v>32</v>
      </c>
      <c r="K607" s="99">
        <v>24</v>
      </c>
      <c r="L607" s="100">
        <v>11</v>
      </c>
      <c r="M607" s="100">
        <v>17</v>
      </c>
      <c r="N607" s="100">
        <v>31</v>
      </c>
      <c r="O607" s="101">
        <v>32</v>
      </c>
      <c r="P607" s="99">
        <v>4</v>
      </c>
      <c r="Q607" s="100">
        <v>0</v>
      </c>
      <c r="R607" s="100">
        <v>1</v>
      </c>
      <c r="S607" s="100">
        <v>10</v>
      </c>
      <c r="T607" s="101">
        <v>15</v>
      </c>
    </row>
    <row r="608" spans="1:20">
      <c r="A608" s="100">
        <v>2015</v>
      </c>
      <c r="B608" s="252" t="s">
        <v>1090</v>
      </c>
      <c r="C608" s="252" t="s">
        <v>887</v>
      </c>
      <c r="D608" s="252" t="s">
        <v>1088</v>
      </c>
      <c r="E608" s="252" t="s">
        <v>558</v>
      </c>
      <c r="F608" s="99">
        <v>29</v>
      </c>
      <c r="G608" s="100">
        <v>24</v>
      </c>
      <c r="H608" s="100">
        <v>27</v>
      </c>
      <c r="I608" s="100">
        <v>32</v>
      </c>
      <c r="J608" s="101">
        <v>32</v>
      </c>
      <c r="K608" s="99">
        <v>20</v>
      </c>
      <c r="L608" s="100">
        <v>9</v>
      </c>
      <c r="M608" s="100">
        <v>14</v>
      </c>
      <c r="N608" s="100">
        <v>30</v>
      </c>
      <c r="O608" s="101">
        <v>32</v>
      </c>
      <c r="P608" s="99">
        <v>6</v>
      </c>
      <c r="Q608" s="100">
        <v>0</v>
      </c>
      <c r="R608" s="100">
        <v>1</v>
      </c>
      <c r="S608" s="100">
        <v>12</v>
      </c>
      <c r="T608" s="101">
        <v>16</v>
      </c>
    </row>
    <row r="609" spans="1:20">
      <c r="A609" s="100">
        <v>2015</v>
      </c>
      <c r="B609" s="252" t="s">
        <v>1090</v>
      </c>
      <c r="C609" s="252" t="s">
        <v>887</v>
      </c>
      <c r="D609" s="252" t="s">
        <v>1088</v>
      </c>
      <c r="E609" s="252" t="s">
        <v>559</v>
      </c>
      <c r="F609" s="99">
        <v>28</v>
      </c>
      <c r="G609" s="100">
        <v>22</v>
      </c>
      <c r="H609" s="100">
        <v>26</v>
      </c>
      <c r="I609" s="100">
        <v>32</v>
      </c>
      <c r="J609" s="101">
        <v>32</v>
      </c>
      <c r="K609" s="99">
        <v>18</v>
      </c>
      <c r="L609" s="100">
        <v>6</v>
      </c>
      <c r="M609" s="100">
        <v>12</v>
      </c>
      <c r="N609" s="100">
        <v>29</v>
      </c>
      <c r="O609" s="101">
        <v>32</v>
      </c>
      <c r="P609" s="99">
        <v>8</v>
      </c>
      <c r="Q609" s="100">
        <v>0</v>
      </c>
      <c r="R609" s="100">
        <v>1</v>
      </c>
      <c r="S609" s="100">
        <v>14</v>
      </c>
      <c r="T609" s="101">
        <v>18</v>
      </c>
    </row>
    <row r="610" spans="1:20">
      <c r="A610" s="100">
        <v>2015</v>
      </c>
      <c r="B610" s="252" t="s">
        <v>1090</v>
      </c>
      <c r="C610" s="252" t="s">
        <v>887</v>
      </c>
      <c r="D610" s="252" t="s">
        <v>1088</v>
      </c>
      <c r="E610" s="252" t="s">
        <v>560</v>
      </c>
      <c r="F610" s="99">
        <v>28</v>
      </c>
      <c r="G610" s="100">
        <v>19</v>
      </c>
      <c r="H610" s="100">
        <v>25</v>
      </c>
      <c r="I610" s="100">
        <v>30</v>
      </c>
      <c r="J610" s="101">
        <v>32</v>
      </c>
      <c r="K610" s="99">
        <v>14</v>
      </c>
      <c r="L610" s="100">
        <v>3</v>
      </c>
      <c r="M610" s="100">
        <v>8</v>
      </c>
      <c r="N610" s="100">
        <v>25</v>
      </c>
      <c r="O610" s="101">
        <v>31</v>
      </c>
      <c r="P610" s="99">
        <v>11</v>
      </c>
      <c r="Q610" s="100">
        <v>0</v>
      </c>
      <c r="R610" s="100">
        <v>2</v>
      </c>
      <c r="S610" s="100">
        <v>16</v>
      </c>
      <c r="T610" s="101">
        <v>20</v>
      </c>
    </row>
    <row r="611" spans="1:20">
      <c r="A611" s="100">
        <v>2015</v>
      </c>
      <c r="B611" s="252" t="s">
        <v>1090</v>
      </c>
      <c r="C611" s="252" t="s">
        <v>887</v>
      </c>
      <c r="D611" s="252" t="s">
        <v>1088</v>
      </c>
      <c r="E611" s="252" t="s">
        <v>561</v>
      </c>
      <c r="F611" s="99">
        <v>27</v>
      </c>
      <c r="G611" s="100">
        <v>14</v>
      </c>
      <c r="H611" s="100">
        <v>23</v>
      </c>
      <c r="I611" s="100">
        <v>29</v>
      </c>
      <c r="J611" s="101">
        <v>32</v>
      </c>
      <c r="K611" s="99">
        <v>11</v>
      </c>
      <c r="L611" s="100">
        <v>1</v>
      </c>
      <c r="M611" s="100">
        <v>6</v>
      </c>
      <c r="N611" s="100">
        <v>22</v>
      </c>
      <c r="O611" s="101">
        <v>30</v>
      </c>
      <c r="P611" s="99">
        <v>12</v>
      </c>
      <c r="Q611" s="100">
        <v>0</v>
      </c>
      <c r="R611" s="100">
        <v>2</v>
      </c>
      <c r="S611" s="100">
        <v>18</v>
      </c>
      <c r="T611" s="101">
        <v>22</v>
      </c>
    </row>
    <row r="612" spans="1:20">
      <c r="A612" s="100">
        <v>2015</v>
      </c>
      <c r="B612" s="252" t="s">
        <v>1090</v>
      </c>
      <c r="C612" s="252" t="s">
        <v>887</v>
      </c>
      <c r="D612" s="252" t="s">
        <v>1088</v>
      </c>
      <c r="E612" s="252" t="s">
        <v>562</v>
      </c>
      <c r="F612" s="99">
        <v>26</v>
      </c>
      <c r="G612" s="100">
        <v>7</v>
      </c>
      <c r="H612" s="100">
        <v>20</v>
      </c>
      <c r="I612" s="100">
        <v>28</v>
      </c>
      <c r="J612" s="101">
        <v>32</v>
      </c>
      <c r="K612" s="99">
        <v>9</v>
      </c>
      <c r="L612" s="100">
        <v>0</v>
      </c>
      <c r="M612" s="100">
        <v>3</v>
      </c>
      <c r="N612" s="100">
        <v>20</v>
      </c>
      <c r="O612" s="101">
        <v>30</v>
      </c>
      <c r="P612" s="99">
        <v>11</v>
      </c>
      <c r="Q612" s="100">
        <v>0</v>
      </c>
      <c r="R612" s="100">
        <v>3</v>
      </c>
      <c r="S612" s="100">
        <v>18</v>
      </c>
      <c r="T612" s="101">
        <v>21</v>
      </c>
    </row>
    <row r="613" spans="1:20">
      <c r="A613" s="100">
        <v>2015</v>
      </c>
      <c r="B613" s="252" t="s">
        <v>1090</v>
      </c>
      <c r="C613" s="252" t="s">
        <v>887</v>
      </c>
      <c r="D613" s="252" t="s">
        <v>1088</v>
      </c>
      <c r="E613" s="252" t="s">
        <v>563</v>
      </c>
      <c r="F613" s="99">
        <v>24</v>
      </c>
      <c r="G613" s="100">
        <v>4</v>
      </c>
      <c r="H613" s="100">
        <v>15</v>
      </c>
      <c r="I613" s="100">
        <v>28</v>
      </c>
      <c r="J613" s="101">
        <v>31</v>
      </c>
      <c r="K613" s="99">
        <v>6</v>
      </c>
      <c r="L613" s="100">
        <v>0</v>
      </c>
      <c r="M613" s="100">
        <v>1</v>
      </c>
      <c r="N613" s="100">
        <v>16</v>
      </c>
      <c r="O613" s="101">
        <v>30</v>
      </c>
      <c r="P613" s="99">
        <v>10</v>
      </c>
      <c r="Q613" s="100">
        <v>0</v>
      </c>
      <c r="R613" s="100">
        <v>2</v>
      </c>
      <c r="S613" s="100">
        <v>18</v>
      </c>
      <c r="T613" s="101">
        <v>22</v>
      </c>
    </row>
    <row r="614" spans="1:20">
      <c r="A614" s="100">
        <v>2015</v>
      </c>
      <c r="B614" s="252" t="s">
        <v>1090</v>
      </c>
      <c r="C614" s="252" t="s">
        <v>887</v>
      </c>
      <c r="D614" s="252" t="s">
        <v>1088</v>
      </c>
      <c r="E614" s="252" t="s">
        <v>564</v>
      </c>
      <c r="F614" s="99">
        <v>22</v>
      </c>
      <c r="G614" s="100">
        <v>5</v>
      </c>
      <c r="H614" s="100">
        <v>15</v>
      </c>
      <c r="I614" s="100">
        <v>27</v>
      </c>
      <c r="J614" s="101">
        <v>31</v>
      </c>
      <c r="K614" s="99">
        <v>6</v>
      </c>
      <c r="L614" s="100">
        <v>0</v>
      </c>
      <c r="M614" s="100">
        <v>1</v>
      </c>
      <c r="N614" s="100">
        <v>13</v>
      </c>
      <c r="O614" s="101">
        <v>29</v>
      </c>
      <c r="P614" s="99">
        <v>11</v>
      </c>
      <c r="Q614" s="100">
        <v>0</v>
      </c>
      <c r="R614" s="100">
        <v>3</v>
      </c>
      <c r="S614" s="100">
        <v>17</v>
      </c>
      <c r="T614" s="101">
        <v>21</v>
      </c>
    </row>
    <row r="615" spans="1:20">
      <c r="A615" s="100">
        <v>2015</v>
      </c>
      <c r="B615" s="252" t="s">
        <v>1090</v>
      </c>
      <c r="C615" s="252" t="s">
        <v>887</v>
      </c>
      <c r="D615" s="252" t="s">
        <v>1088</v>
      </c>
      <c r="E615" s="252" t="s">
        <v>889</v>
      </c>
      <c r="F615" s="99">
        <v>20</v>
      </c>
      <c r="G615" s="100">
        <v>0</v>
      </c>
      <c r="H615" s="100">
        <v>10</v>
      </c>
      <c r="I615" s="100">
        <v>26</v>
      </c>
      <c r="J615" s="101">
        <v>31</v>
      </c>
      <c r="K615" s="99">
        <v>5</v>
      </c>
      <c r="L615" s="100">
        <v>0</v>
      </c>
      <c r="M615" s="100">
        <v>0</v>
      </c>
      <c r="N615" s="100">
        <v>15</v>
      </c>
      <c r="O615" s="101">
        <v>29</v>
      </c>
      <c r="P615" s="99">
        <v>9</v>
      </c>
      <c r="Q615" s="100">
        <v>0</v>
      </c>
      <c r="R615" s="100">
        <v>1</v>
      </c>
      <c r="S615" s="100">
        <v>15</v>
      </c>
      <c r="T615" s="101">
        <v>19</v>
      </c>
    </row>
    <row r="616" spans="1:20">
      <c r="A616" s="100">
        <v>2015</v>
      </c>
      <c r="B616" s="252" t="s">
        <v>1090</v>
      </c>
      <c r="C616" s="252" t="s">
        <v>887</v>
      </c>
      <c r="D616" s="252" t="s">
        <v>890</v>
      </c>
      <c r="E616" s="252" t="s">
        <v>888</v>
      </c>
      <c r="F616" s="99">
        <v>32</v>
      </c>
      <c r="G616" s="100">
        <v>28</v>
      </c>
      <c r="H616" s="100">
        <v>29</v>
      </c>
      <c r="I616" s="100">
        <v>32</v>
      </c>
      <c r="J616" s="101">
        <v>32</v>
      </c>
      <c r="K616" s="99">
        <v>30</v>
      </c>
      <c r="L616" s="100">
        <v>21</v>
      </c>
      <c r="M616" s="100">
        <v>26</v>
      </c>
      <c r="N616" s="100">
        <v>32</v>
      </c>
      <c r="O616" s="101">
        <v>32</v>
      </c>
      <c r="P616" s="99">
        <v>1</v>
      </c>
      <c r="Q616" s="100">
        <v>0</v>
      </c>
      <c r="R616" s="100">
        <v>0</v>
      </c>
      <c r="S616" s="100">
        <v>4</v>
      </c>
      <c r="T616" s="101">
        <v>7</v>
      </c>
    </row>
    <row r="617" spans="1:20">
      <c r="A617" s="100">
        <v>2015</v>
      </c>
      <c r="B617" s="252" t="s">
        <v>1090</v>
      </c>
      <c r="C617" s="252" t="s">
        <v>887</v>
      </c>
      <c r="D617" s="252" t="s">
        <v>890</v>
      </c>
      <c r="E617" s="252" t="s">
        <v>554</v>
      </c>
      <c r="F617" s="99">
        <v>32</v>
      </c>
      <c r="G617" s="100">
        <v>28</v>
      </c>
      <c r="H617" s="100">
        <v>30</v>
      </c>
      <c r="I617" s="100">
        <v>32</v>
      </c>
      <c r="J617" s="101">
        <v>32</v>
      </c>
      <c r="K617" s="99">
        <v>30</v>
      </c>
      <c r="L617" s="100">
        <v>20</v>
      </c>
      <c r="M617" s="100">
        <v>25</v>
      </c>
      <c r="N617" s="100">
        <v>32</v>
      </c>
      <c r="O617" s="101">
        <v>32</v>
      </c>
      <c r="P617" s="99">
        <v>1</v>
      </c>
      <c r="Q617" s="100">
        <v>0</v>
      </c>
      <c r="R617" s="100">
        <v>0</v>
      </c>
      <c r="S617" s="100">
        <v>5</v>
      </c>
      <c r="T617" s="101">
        <v>9</v>
      </c>
    </row>
    <row r="618" spans="1:20">
      <c r="A618" s="100">
        <v>2015</v>
      </c>
      <c r="B618" s="252" t="s">
        <v>1090</v>
      </c>
      <c r="C618" s="252" t="s">
        <v>887</v>
      </c>
      <c r="D618" s="252" t="s">
        <v>890</v>
      </c>
      <c r="E618" s="252" t="s">
        <v>555</v>
      </c>
      <c r="F618" s="99">
        <v>31</v>
      </c>
      <c r="G618" s="100">
        <v>28</v>
      </c>
      <c r="H618" s="100">
        <v>29</v>
      </c>
      <c r="I618" s="100">
        <v>32</v>
      </c>
      <c r="J618" s="101">
        <v>32</v>
      </c>
      <c r="K618" s="99">
        <v>29</v>
      </c>
      <c r="L618" s="100">
        <v>17</v>
      </c>
      <c r="M618" s="100">
        <v>22</v>
      </c>
      <c r="N618" s="100">
        <v>31</v>
      </c>
      <c r="O618" s="101">
        <v>32</v>
      </c>
      <c r="P618" s="99">
        <v>1</v>
      </c>
      <c r="Q618" s="100">
        <v>0</v>
      </c>
      <c r="R618" s="100">
        <v>0</v>
      </c>
      <c r="S618" s="100">
        <v>6</v>
      </c>
      <c r="T618" s="101">
        <v>11</v>
      </c>
    </row>
    <row r="619" spans="1:20">
      <c r="A619" s="100">
        <v>2015</v>
      </c>
      <c r="B619" s="252" t="s">
        <v>1090</v>
      </c>
      <c r="C619" s="252" t="s">
        <v>887</v>
      </c>
      <c r="D619" s="252" t="s">
        <v>890</v>
      </c>
      <c r="E619" s="252" t="s">
        <v>556</v>
      </c>
      <c r="F619" s="99">
        <v>31</v>
      </c>
      <c r="G619" s="100">
        <v>26</v>
      </c>
      <c r="H619" s="100">
        <v>28</v>
      </c>
      <c r="I619" s="100">
        <v>32</v>
      </c>
      <c r="J619" s="101">
        <v>32</v>
      </c>
      <c r="K619" s="99">
        <v>27</v>
      </c>
      <c r="L619" s="100">
        <v>13</v>
      </c>
      <c r="M619" s="100">
        <v>20</v>
      </c>
      <c r="N619" s="100">
        <v>31</v>
      </c>
      <c r="O619" s="101">
        <v>32</v>
      </c>
      <c r="P619" s="99">
        <v>2</v>
      </c>
      <c r="Q619" s="100">
        <v>0</v>
      </c>
      <c r="R619" s="100">
        <v>0</v>
      </c>
      <c r="S619" s="100">
        <v>9</v>
      </c>
      <c r="T619" s="101">
        <v>13</v>
      </c>
    </row>
    <row r="620" spans="1:20">
      <c r="A620" s="100">
        <v>2015</v>
      </c>
      <c r="B620" s="252" t="s">
        <v>1090</v>
      </c>
      <c r="C620" s="252" t="s">
        <v>887</v>
      </c>
      <c r="D620" s="252" t="s">
        <v>890</v>
      </c>
      <c r="E620" s="252" t="s">
        <v>557</v>
      </c>
      <c r="F620" s="99">
        <v>30</v>
      </c>
      <c r="G620" s="100">
        <v>25</v>
      </c>
      <c r="H620" s="100">
        <v>28</v>
      </c>
      <c r="I620" s="100">
        <v>32</v>
      </c>
      <c r="J620" s="101">
        <v>32</v>
      </c>
      <c r="K620" s="99">
        <v>24</v>
      </c>
      <c r="L620" s="100">
        <v>11</v>
      </c>
      <c r="M620" s="100">
        <v>17</v>
      </c>
      <c r="N620" s="100">
        <v>31</v>
      </c>
      <c r="O620" s="101">
        <v>32</v>
      </c>
      <c r="P620" s="99">
        <v>4</v>
      </c>
      <c r="Q620" s="100">
        <v>0</v>
      </c>
      <c r="R620" s="100">
        <v>1</v>
      </c>
      <c r="S620" s="100">
        <v>10</v>
      </c>
      <c r="T620" s="101">
        <v>14</v>
      </c>
    </row>
    <row r="621" spans="1:20">
      <c r="A621" s="100">
        <v>2015</v>
      </c>
      <c r="B621" s="252" t="s">
        <v>1090</v>
      </c>
      <c r="C621" s="252" t="s">
        <v>887</v>
      </c>
      <c r="D621" s="252" t="s">
        <v>890</v>
      </c>
      <c r="E621" s="252" t="s">
        <v>558</v>
      </c>
      <c r="F621" s="99">
        <v>29</v>
      </c>
      <c r="G621" s="100">
        <v>24</v>
      </c>
      <c r="H621" s="100">
        <v>27</v>
      </c>
      <c r="I621" s="100">
        <v>32</v>
      </c>
      <c r="J621" s="101">
        <v>32</v>
      </c>
      <c r="K621" s="99">
        <v>21</v>
      </c>
      <c r="L621" s="100">
        <v>9</v>
      </c>
      <c r="M621" s="100">
        <v>15</v>
      </c>
      <c r="N621" s="100">
        <v>30</v>
      </c>
      <c r="O621" s="101">
        <v>32</v>
      </c>
      <c r="P621" s="99">
        <v>6</v>
      </c>
      <c r="Q621" s="100">
        <v>0</v>
      </c>
      <c r="R621" s="100">
        <v>1</v>
      </c>
      <c r="S621" s="100">
        <v>12</v>
      </c>
      <c r="T621" s="101">
        <v>16</v>
      </c>
    </row>
    <row r="622" spans="1:20">
      <c r="A622" s="100">
        <v>2015</v>
      </c>
      <c r="B622" s="252" t="s">
        <v>1090</v>
      </c>
      <c r="C622" s="252" t="s">
        <v>887</v>
      </c>
      <c r="D622" s="252" t="s">
        <v>890</v>
      </c>
      <c r="E622" s="252" t="s">
        <v>559</v>
      </c>
      <c r="F622" s="99">
        <v>29</v>
      </c>
      <c r="G622" s="100">
        <v>22</v>
      </c>
      <c r="H622" s="100">
        <v>27</v>
      </c>
      <c r="I622" s="100">
        <v>32</v>
      </c>
      <c r="J622" s="101">
        <v>32</v>
      </c>
      <c r="K622" s="99">
        <v>20</v>
      </c>
      <c r="L622" s="100">
        <v>6</v>
      </c>
      <c r="M622" s="100">
        <v>12</v>
      </c>
      <c r="N622" s="100">
        <v>30</v>
      </c>
      <c r="O622" s="101">
        <v>32</v>
      </c>
      <c r="P622" s="99">
        <v>6</v>
      </c>
      <c r="Q622" s="100">
        <v>0</v>
      </c>
      <c r="R622" s="100">
        <v>1</v>
      </c>
      <c r="S622" s="100">
        <v>14</v>
      </c>
      <c r="T622" s="101">
        <v>18</v>
      </c>
    </row>
    <row r="623" spans="1:20">
      <c r="A623" s="100">
        <v>2015</v>
      </c>
      <c r="B623" s="252" t="s">
        <v>1090</v>
      </c>
      <c r="C623" s="252" t="s">
        <v>887</v>
      </c>
      <c r="D623" s="252" t="s">
        <v>890</v>
      </c>
      <c r="E623" s="252" t="s">
        <v>560</v>
      </c>
      <c r="F623" s="99">
        <v>28</v>
      </c>
      <c r="G623" s="100">
        <v>20</v>
      </c>
      <c r="H623" s="100">
        <v>26</v>
      </c>
      <c r="I623" s="100">
        <v>31</v>
      </c>
      <c r="J623" s="101">
        <v>32</v>
      </c>
      <c r="K623" s="99">
        <v>15</v>
      </c>
      <c r="L623" s="100">
        <v>4</v>
      </c>
      <c r="M623" s="100">
        <v>9</v>
      </c>
      <c r="N623" s="100">
        <v>26</v>
      </c>
      <c r="O623" s="101">
        <v>31</v>
      </c>
      <c r="P623" s="99">
        <v>10</v>
      </c>
      <c r="Q623" s="100">
        <v>0</v>
      </c>
      <c r="R623" s="100">
        <v>2</v>
      </c>
      <c r="S623" s="100">
        <v>16</v>
      </c>
      <c r="T623" s="101">
        <v>20</v>
      </c>
    </row>
    <row r="624" spans="1:20">
      <c r="A624" s="100">
        <v>2015</v>
      </c>
      <c r="B624" s="252" t="s">
        <v>1090</v>
      </c>
      <c r="C624" s="252" t="s">
        <v>887</v>
      </c>
      <c r="D624" s="252" t="s">
        <v>890</v>
      </c>
      <c r="E624" s="252" t="s">
        <v>561</v>
      </c>
      <c r="F624" s="99">
        <v>27</v>
      </c>
      <c r="G624" s="100">
        <v>16</v>
      </c>
      <c r="H624" s="100">
        <v>24</v>
      </c>
      <c r="I624" s="100">
        <v>30</v>
      </c>
      <c r="J624" s="101">
        <v>32</v>
      </c>
      <c r="K624" s="99">
        <v>12</v>
      </c>
      <c r="L624" s="100">
        <v>1</v>
      </c>
      <c r="M624" s="100">
        <v>6</v>
      </c>
      <c r="N624" s="100">
        <v>23</v>
      </c>
      <c r="O624" s="101">
        <v>30</v>
      </c>
      <c r="P624" s="99">
        <v>12</v>
      </c>
      <c r="Q624" s="100">
        <v>1</v>
      </c>
      <c r="R624" s="100">
        <v>2</v>
      </c>
      <c r="S624" s="100">
        <v>18</v>
      </c>
      <c r="T624" s="101">
        <v>22</v>
      </c>
    </row>
    <row r="625" spans="1:20">
      <c r="A625" s="100">
        <v>2015</v>
      </c>
      <c r="B625" s="252" t="s">
        <v>1090</v>
      </c>
      <c r="C625" s="252" t="s">
        <v>887</v>
      </c>
      <c r="D625" s="252" t="s">
        <v>890</v>
      </c>
      <c r="E625" s="252" t="s">
        <v>562</v>
      </c>
      <c r="F625" s="99">
        <v>27</v>
      </c>
      <c r="G625" s="100">
        <v>15</v>
      </c>
      <c r="H625" s="100">
        <v>23</v>
      </c>
      <c r="I625" s="100">
        <v>29</v>
      </c>
      <c r="J625" s="101">
        <v>32</v>
      </c>
      <c r="K625" s="99">
        <v>10</v>
      </c>
      <c r="L625" s="100">
        <v>0</v>
      </c>
      <c r="M625" s="100">
        <v>5</v>
      </c>
      <c r="N625" s="100">
        <v>21</v>
      </c>
      <c r="O625" s="101">
        <v>30</v>
      </c>
      <c r="P625" s="99">
        <v>13</v>
      </c>
      <c r="Q625" s="100">
        <v>1</v>
      </c>
      <c r="R625" s="100">
        <v>3</v>
      </c>
      <c r="S625" s="100">
        <v>18</v>
      </c>
      <c r="T625" s="101">
        <v>22</v>
      </c>
    </row>
    <row r="626" spans="1:20">
      <c r="A626" s="100">
        <v>2015</v>
      </c>
      <c r="B626" s="252" t="s">
        <v>1090</v>
      </c>
      <c r="C626" s="252" t="s">
        <v>887</v>
      </c>
      <c r="D626" s="252" t="s">
        <v>890</v>
      </c>
      <c r="E626" s="252" t="s">
        <v>563</v>
      </c>
      <c r="F626" s="99">
        <v>26</v>
      </c>
      <c r="G626" s="100">
        <v>11</v>
      </c>
      <c r="H626" s="100">
        <v>21</v>
      </c>
      <c r="I626" s="100">
        <v>28</v>
      </c>
      <c r="J626" s="101">
        <v>32</v>
      </c>
      <c r="K626" s="99">
        <v>9</v>
      </c>
      <c r="L626" s="100">
        <v>0</v>
      </c>
      <c r="M626" s="100">
        <v>4</v>
      </c>
      <c r="N626" s="100">
        <v>20</v>
      </c>
      <c r="O626" s="101">
        <v>30</v>
      </c>
      <c r="P626" s="99">
        <v>12</v>
      </c>
      <c r="Q626" s="100">
        <v>0</v>
      </c>
      <c r="R626" s="100">
        <v>3</v>
      </c>
      <c r="S626" s="100">
        <v>19</v>
      </c>
      <c r="T626" s="101">
        <v>22</v>
      </c>
    </row>
    <row r="627" spans="1:20">
      <c r="A627" s="100">
        <v>2015</v>
      </c>
      <c r="B627" s="252" t="s">
        <v>1090</v>
      </c>
      <c r="C627" s="252" t="s">
        <v>887</v>
      </c>
      <c r="D627" s="252" t="s">
        <v>890</v>
      </c>
      <c r="E627" s="252" t="s">
        <v>564</v>
      </c>
      <c r="F627" s="99">
        <v>24</v>
      </c>
      <c r="G627" s="100">
        <v>7</v>
      </c>
      <c r="H627" s="100">
        <v>19</v>
      </c>
      <c r="I627" s="100">
        <v>28</v>
      </c>
      <c r="J627" s="101">
        <v>31</v>
      </c>
      <c r="K627" s="99">
        <v>7</v>
      </c>
      <c r="L627" s="100">
        <v>0</v>
      </c>
      <c r="M627" s="100">
        <v>2</v>
      </c>
      <c r="N627" s="100">
        <v>15</v>
      </c>
      <c r="O627" s="101">
        <v>29</v>
      </c>
      <c r="P627" s="99">
        <v>13</v>
      </c>
      <c r="Q627" s="100">
        <v>1</v>
      </c>
      <c r="R627" s="100">
        <v>4</v>
      </c>
      <c r="S627" s="100">
        <v>18</v>
      </c>
      <c r="T627" s="101">
        <v>21</v>
      </c>
    </row>
    <row r="628" spans="1:20">
      <c r="A628" s="100">
        <v>2015</v>
      </c>
      <c r="B628" s="252" t="s">
        <v>1090</v>
      </c>
      <c r="C628" s="252" t="s">
        <v>887</v>
      </c>
      <c r="D628" s="252" t="s">
        <v>890</v>
      </c>
      <c r="E628" s="252" t="s">
        <v>889</v>
      </c>
      <c r="F628" s="99">
        <v>22</v>
      </c>
      <c r="G628" s="100">
        <v>4</v>
      </c>
      <c r="H628" s="100">
        <v>14</v>
      </c>
      <c r="I628" s="100">
        <v>27</v>
      </c>
      <c r="J628" s="101">
        <v>31</v>
      </c>
      <c r="K628" s="99">
        <v>5</v>
      </c>
      <c r="L628" s="100">
        <v>0</v>
      </c>
      <c r="M628" s="100">
        <v>1</v>
      </c>
      <c r="N628" s="100">
        <v>14</v>
      </c>
      <c r="O628" s="101">
        <v>29</v>
      </c>
      <c r="P628" s="99">
        <v>12</v>
      </c>
      <c r="Q628" s="100">
        <v>0</v>
      </c>
      <c r="R628" s="100">
        <v>2</v>
      </c>
      <c r="S628" s="100">
        <v>17</v>
      </c>
      <c r="T628" s="101">
        <v>20</v>
      </c>
    </row>
    <row r="629" spans="1:20">
      <c r="A629" s="100">
        <v>2015</v>
      </c>
      <c r="B629" s="252" t="s">
        <v>1090</v>
      </c>
      <c r="C629" s="252" t="s">
        <v>891</v>
      </c>
      <c r="D629" s="252" t="s">
        <v>464</v>
      </c>
      <c r="E629" s="252" t="s">
        <v>888</v>
      </c>
      <c r="F629" s="99">
        <v>30</v>
      </c>
      <c r="G629" s="100">
        <v>27</v>
      </c>
      <c r="H629" s="100">
        <v>28</v>
      </c>
      <c r="I629" s="100">
        <v>32</v>
      </c>
      <c r="J629" s="101">
        <v>32</v>
      </c>
      <c r="K629" s="99">
        <v>25</v>
      </c>
      <c r="L629" s="100">
        <v>16</v>
      </c>
      <c r="M629" s="100">
        <v>21</v>
      </c>
      <c r="N629" s="100">
        <v>28</v>
      </c>
      <c r="O629" s="101">
        <v>31</v>
      </c>
      <c r="P629" s="99">
        <v>4</v>
      </c>
      <c r="Q629" s="100">
        <v>0</v>
      </c>
      <c r="R629" s="100">
        <v>1</v>
      </c>
      <c r="S629" s="100">
        <v>8</v>
      </c>
      <c r="T629" s="101">
        <v>13</v>
      </c>
    </row>
    <row r="630" spans="1:20">
      <c r="A630" s="100">
        <v>2015</v>
      </c>
      <c r="B630" s="252" t="s">
        <v>1090</v>
      </c>
      <c r="C630" s="252" t="s">
        <v>891</v>
      </c>
      <c r="D630" s="252" t="s">
        <v>464</v>
      </c>
      <c r="E630" s="252" t="s">
        <v>554</v>
      </c>
      <c r="F630" s="99">
        <v>30</v>
      </c>
      <c r="G630" s="100">
        <v>26</v>
      </c>
      <c r="H630" s="100">
        <v>28</v>
      </c>
      <c r="I630" s="100">
        <v>32</v>
      </c>
      <c r="J630" s="101">
        <v>32</v>
      </c>
      <c r="K630" s="99">
        <v>24</v>
      </c>
      <c r="L630" s="100">
        <v>14</v>
      </c>
      <c r="M630" s="100">
        <v>19</v>
      </c>
      <c r="N630" s="100">
        <v>28</v>
      </c>
      <c r="O630" s="101">
        <v>31</v>
      </c>
      <c r="P630" s="99">
        <v>6</v>
      </c>
      <c r="Q630" s="100">
        <v>0</v>
      </c>
      <c r="R630" s="100">
        <v>2</v>
      </c>
      <c r="S630" s="100">
        <v>10</v>
      </c>
      <c r="T630" s="101">
        <v>14</v>
      </c>
    </row>
    <row r="631" spans="1:20">
      <c r="A631" s="100">
        <v>2015</v>
      </c>
      <c r="B631" s="252" t="s">
        <v>1090</v>
      </c>
      <c r="C631" s="252" t="s">
        <v>891</v>
      </c>
      <c r="D631" s="252" t="s">
        <v>464</v>
      </c>
      <c r="E631" s="252" t="s">
        <v>555</v>
      </c>
      <c r="F631" s="99">
        <v>29</v>
      </c>
      <c r="G631" s="100">
        <v>25</v>
      </c>
      <c r="H631" s="100">
        <v>28</v>
      </c>
      <c r="I631" s="100">
        <v>31</v>
      </c>
      <c r="J631" s="101">
        <v>32</v>
      </c>
      <c r="K631" s="99">
        <v>22</v>
      </c>
      <c r="L631" s="100">
        <v>12</v>
      </c>
      <c r="M631" s="100">
        <v>17</v>
      </c>
      <c r="N631" s="100">
        <v>26</v>
      </c>
      <c r="O631" s="101">
        <v>30</v>
      </c>
      <c r="P631" s="99">
        <v>7</v>
      </c>
      <c r="Q631" s="100">
        <v>0</v>
      </c>
      <c r="R631" s="100">
        <v>3</v>
      </c>
      <c r="S631" s="100">
        <v>11</v>
      </c>
      <c r="T631" s="101">
        <v>15</v>
      </c>
    </row>
    <row r="632" spans="1:20">
      <c r="A632" s="100">
        <v>2015</v>
      </c>
      <c r="B632" s="252" t="s">
        <v>1090</v>
      </c>
      <c r="C632" s="252" t="s">
        <v>891</v>
      </c>
      <c r="D632" s="252" t="s">
        <v>464</v>
      </c>
      <c r="E632" s="252" t="s">
        <v>556</v>
      </c>
      <c r="F632" s="99">
        <v>28</v>
      </c>
      <c r="G632" s="100">
        <v>24</v>
      </c>
      <c r="H632" s="100">
        <v>27</v>
      </c>
      <c r="I632" s="100">
        <v>31</v>
      </c>
      <c r="J632" s="101">
        <v>32</v>
      </c>
      <c r="K632" s="99">
        <v>20</v>
      </c>
      <c r="L632" s="100">
        <v>10</v>
      </c>
      <c r="M632" s="100">
        <v>15</v>
      </c>
      <c r="N632" s="100">
        <v>24</v>
      </c>
      <c r="O632" s="101">
        <v>28</v>
      </c>
      <c r="P632" s="99">
        <v>9</v>
      </c>
      <c r="Q632" s="100">
        <v>1</v>
      </c>
      <c r="R632" s="100">
        <v>5</v>
      </c>
      <c r="S632" s="100">
        <v>12</v>
      </c>
      <c r="T632" s="101">
        <v>16</v>
      </c>
    </row>
    <row r="633" spans="1:20">
      <c r="A633" s="100">
        <v>2015</v>
      </c>
      <c r="B633" s="252" t="s">
        <v>1090</v>
      </c>
      <c r="C633" s="252" t="s">
        <v>891</v>
      </c>
      <c r="D633" s="252" t="s">
        <v>464</v>
      </c>
      <c r="E633" s="252" t="s">
        <v>557</v>
      </c>
      <c r="F633" s="99">
        <v>28</v>
      </c>
      <c r="G633" s="100">
        <v>23</v>
      </c>
      <c r="H633" s="100">
        <v>26</v>
      </c>
      <c r="I633" s="100">
        <v>30</v>
      </c>
      <c r="J633" s="101">
        <v>32</v>
      </c>
      <c r="K633" s="99">
        <v>17</v>
      </c>
      <c r="L633" s="100">
        <v>8</v>
      </c>
      <c r="M633" s="100">
        <v>13</v>
      </c>
      <c r="N633" s="100">
        <v>22</v>
      </c>
      <c r="O633" s="101">
        <v>27</v>
      </c>
      <c r="P633" s="99">
        <v>10</v>
      </c>
      <c r="Q633" s="100">
        <v>1</v>
      </c>
      <c r="R633" s="100">
        <v>6</v>
      </c>
      <c r="S633" s="100">
        <v>14</v>
      </c>
      <c r="T633" s="101">
        <v>17</v>
      </c>
    </row>
    <row r="634" spans="1:20">
      <c r="A634" s="100">
        <v>2015</v>
      </c>
      <c r="B634" s="252" t="s">
        <v>1090</v>
      </c>
      <c r="C634" s="252" t="s">
        <v>891</v>
      </c>
      <c r="D634" s="252" t="s">
        <v>464</v>
      </c>
      <c r="E634" s="252" t="s">
        <v>558</v>
      </c>
      <c r="F634" s="99">
        <v>28</v>
      </c>
      <c r="G634" s="100">
        <v>23</v>
      </c>
      <c r="H634" s="100">
        <v>26</v>
      </c>
      <c r="I634" s="100">
        <v>30</v>
      </c>
      <c r="J634" s="101">
        <v>31</v>
      </c>
      <c r="K634" s="99">
        <v>15</v>
      </c>
      <c r="L634" s="100">
        <v>7</v>
      </c>
      <c r="M634" s="100">
        <v>10</v>
      </c>
      <c r="N634" s="100">
        <v>19</v>
      </c>
      <c r="O634" s="101">
        <v>24</v>
      </c>
      <c r="P634" s="99">
        <v>12</v>
      </c>
      <c r="Q634" s="100">
        <v>3</v>
      </c>
      <c r="R634" s="100">
        <v>8</v>
      </c>
      <c r="S634" s="100">
        <v>16</v>
      </c>
      <c r="T634" s="101">
        <v>19</v>
      </c>
    </row>
    <row r="635" spans="1:20">
      <c r="A635" s="100">
        <v>2015</v>
      </c>
      <c r="B635" s="252" t="s">
        <v>1090</v>
      </c>
      <c r="C635" s="252" t="s">
        <v>891</v>
      </c>
      <c r="D635" s="252" t="s">
        <v>464</v>
      </c>
      <c r="E635" s="252" t="s">
        <v>559</v>
      </c>
      <c r="F635" s="99">
        <v>27</v>
      </c>
      <c r="G635" s="100">
        <v>21</v>
      </c>
      <c r="H635" s="100">
        <v>25</v>
      </c>
      <c r="I635" s="100">
        <v>29</v>
      </c>
      <c r="J635" s="101">
        <v>31</v>
      </c>
      <c r="K635" s="99">
        <v>12</v>
      </c>
      <c r="L635" s="100">
        <v>4</v>
      </c>
      <c r="M635" s="100">
        <v>8</v>
      </c>
      <c r="N635" s="100">
        <v>16</v>
      </c>
      <c r="O635" s="101">
        <v>21</v>
      </c>
      <c r="P635" s="99">
        <v>14</v>
      </c>
      <c r="Q635" s="100">
        <v>5</v>
      </c>
      <c r="R635" s="100">
        <v>10</v>
      </c>
      <c r="S635" s="100">
        <v>18</v>
      </c>
      <c r="T635" s="101">
        <v>21</v>
      </c>
    </row>
    <row r="636" spans="1:20">
      <c r="A636" s="100">
        <v>2015</v>
      </c>
      <c r="B636" s="252" t="s">
        <v>1090</v>
      </c>
      <c r="C636" s="252" t="s">
        <v>891</v>
      </c>
      <c r="D636" s="252" t="s">
        <v>464</v>
      </c>
      <c r="E636" s="252" t="s">
        <v>560</v>
      </c>
      <c r="F636" s="99">
        <v>27</v>
      </c>
      <c r="G636" s="100">
        <v>19</v>
      </c>
      <c r="H636" s="100">
        <v>24</v>
      </c>
      <c r="I636" s="100">
        <v>28</v>
      </c>
      <c r="J636" s="101">
        <v>30</v>
      </c>
      <c r="K636" s="99">
        <v>9</v>
      </c>
      <c r="L636" s="100">
        <v>2</v>
      </c>
      <c r="M636" s="100">
        <v>6</v>
      </c>
      <c r="N636" s="100">
        <v>13</v>
      </c>
      <c r="O636" s="101">
        <v>18</v>
      </c>
      <c r="P636" s="99">
        <v>16</v>
      </c>
      <c r="Q636" s="100">
        <v>7</v>
      </c>
      <c r="R636" s="100">
        <v>12</v>
      </c>
      <c r="S636" s="100">
        <v>20</v>
      </c>
      <c r="T636" s="101">
        <v>22</v>
      </c>
    </row>
    <row r="637" spans="1:20">
      <c r="A637" s="100">
        <v>2015</v>
      </c>
      <c r="B637" s="252" t="s">
        <v>1090</v>
      </c>
      <c r="C637" s="252" t="s">
        <v>891</v>
      </c>
      <c r="D637" s="252" t="s">
        <v>464</v>
      </c>
      <c r="E637" s="252" t="s">
        <v>561</v>
      </c>
      <c r="F637" s="99">
        <v>25</v>
      </c>
      <c r="G637" s="100">
        <v>16</v>
      </c>
      <c r="H637" s="100">
        <v>22</v>
      </c>
      <c r="I637" s="100">
        <v>28</v>
      </c>
      <c r="J637" s="101">
        <v>29</v>
      </c>
      <c r="K637" s="99">
        <v>7</v>
      </c>
      <c r="L637" s="100">
        <v>0</v>
      </c>
      <c r="M637" s="100">
        <v>3</v>
      </c>
      <c r="N637" s="100">
        <v>11</v>
      </c>
      <c r="O637" s="101">
        <v>15</v>
      </c>
      <c r="P637" s="99">
        <v>17</v>
      </c>
      <c r="Q637" s="100">
        <v>7</v>
      </c>
      <c r="R637" s="100">
        <v>13</v>
      </c>
      <c r="S637" s="100">
        <v>20</v>
      </c>
      <c r="T637" s="101">
        <v>23</v>
      </c>
    </row>
    <row r="638" spans="1:20">
      <c r="A638" s="100">
        <v>2015</v>
      </c>
      <c r="B638" s="252" t="s">
        <v>1090</v>
      </c>
      <c r="C638" s="252" t="s">
        <v>891</v>
      </c>
      <c r="D638" s="252" t="s">
        <v>464</v>
      </c>
      <c r="E638" s="252" t="s">
        <v>562</v>
      </c>
      <c r="F638" s="99">
        <v>24</v>
      </c>
      <c r="G638" s="100">
        <v>12</v>
      </c>
      <c r="H638" s="100">
        <v>19</v>
      </c>
      <c r="I638" s="100">
        <v>27</v>
      </c>
      <c r="J638" s="101">
        <v>28</v>
      </c>
      <c r="K638" s="99">
        <v>6</v>
      </c>
      <c r="L638" s="100">
        <v>0</v>
      </c>
      <c r="M638" s="100">
        <v>2</v>
      </c>
      <c r="N638" s="100">
        <v>9</v>
      </c>
      <c r="O638" s="101">
        <v>13</v>
      </c>
      <c r="P638" s="99">
        <v>17</v>
      </c>
      <c r="Q638" s="100">
        <v>6</v>
      </c>
      <c r="R638" s="100">
        <v>12</v>
      </c>
      <c r="S638" s="100">
        <v>20</v>
      </c>
      <c r="T638" s="101">
        <v>23</v>
      </c>
    </row>
    <row r="639" spans="1:20">
      <c r="A639" s="100">
        <v>2015</v>
      </c>
      <c r="B639" s="252" t="s">
        <v>1090</v>
      </c>
      <c r="C639" s="252" t="s">
        <v>891</v>
      </c>
      <c r="D639" s="252" t="s">
        <v>464</v>
      </c>
      <c r="E639" s="252" t="s">
        <v>563</v>
      </c>
      <c r="F639" s="99">
        <v>22</v>
      </c>
      <c r="G639" s="100">
        <v>9</v>
      </c>
      <c r="H639" s="100">
        <v>17</v>
      </c>
      <c r="I639" s="100">
        <v>25</v>
      </c>
      <c r="J639" s="101">
        <v>27</v>
      </c>
      <c r="K639" s="99">
        <v>5</v>
      </c>
      <c r="L639" s="100">
        <v>0</v>
      </c>
      <c r="M639" s="100">
        <v>1</v>
      </c>
      <c r="N639" s="100">
        <v>8</v>
      </c>
      <c r="O639" s="101">
        <v>12</v>
      </c>
      <c r="P639" s="99">
        <v>16</v>
      </c>
      <c r="Q639" s="100">
        <v>5</v>
      </c>
      <c r="R639" s="100">
        <v>11</v>
      </c>
      <c r="S639" s="100">
        <v>19</v>
      </c>
      <c r="T639" s="101">
        <v>22</v>
      </c>
    </row>
    <row r="640" spans="1:20">
      <c r="A640" s="100">
        <v>2015</v>
      </c>
      <c r="B640" s="252" t="s">
        <v>1090</v>
      </c>
      <c r="C640" s="252" t="s">
        <v>891</v>
      </c>
      <c r="D640" s="252" t="s">
        <v>464</v>
      </c>
      <c r="E640" s="252" t="s">
        <v>564</v>
      </c>
      <c r="F640" s="99">
        <v>21</v>
      </c>
      <c r="G640" s="100">
        <v>8</v>
      </c>
      <c r="H640" s="100">
        <v>15</v>
      </c>
      <c r="I640" s="100">
        <v>24</v>
      </c>
      <c r="J640" s="101">
        <v>27</v>
      </c>
      <c r="K640" s="99">
        <v>4</v>
      </c>
      <c r="L640" s="100">
        <v>0</v>
      </c>
      <c r="M640" s="100">
        <v>1</v>
      </c>
      <c r="N640" s="100">
        <v>7</v>
      </c>
      <c r="O640" s="101">
        <v>11</v>
      </c>
      <c r="P640" s="99">
        <v>15</v>
      </c>
      <c r="Q640" s="100">
        <v>4</v>
      </c>
      <c r="R640" s="100">
        <v>10</v>
      </c>
      <c r="S640" s="100">
        <v>19</v>
      </c>
      <c r="T640" s="101">
        <v>21</v>
      </c>
    </row>
    <row r="641" spans="1:20">
      <c r="A641" s="100">
        <v>2015</v>
      </c>
      <c r="B641" s="252" t="s">
        <v>1090</v>
      </c>
      <c r="C641" s="252" t="s">
        <v>891</v>
      </c>
      <c r="D641" s="252" t="s">
        <v>464</v>
      </c>
      <c r="E641" s="252" t="s">
        <v>889</v>
      </c>
      <c r="F641" s="99">
        <v>19</v>
      </c>
      <c r="G641" s="100">
        <v>6</v>
      </c>
      <c r="H641" s="100">
        <v>13</v>
      </c>
      <c r="I641" s="100">
        <v>23</v>
      </c>
      <c r="J641" s="101">
        <v>26</v>
      </c>
      <c r="K641" s="99">
        <v>3</v>
      </c>
      <c r="L641" s="100">
        <v>0</v>
      </c>
      <c r="M641" s="100">
        <v>0</v>
      </c>
      <c r="N641" s="100">
        <v>6</v>
      </c>
      <c r="O641" s="101">
        <v>10</v>
      </c>
      <c r="P641" s="99">
        <v>14</v>
      </c>
      <c r="Q641" s="100">
        <v>4</v>
      </c>
      <c r="R641" s="100">
        <v>9</v>
      </c>
      <c r="S641" s="100">
        <v>18</v>
      </c>
      <c r="T641" s="101">
        <v>20</v>
      </c>
    </row>
    <row r="642" spans="1:20">
      <c r="A642" s="100">
        <v>2015</v>
      </c>
      <c r="B642" s="252" t="s">
        <v>1090</v>
      </c>
      <c r="C642" s="252" t="s">
        <v>891</v>
      </c>
      <c r="D642" s="252" t="s">
        <v>465</v>
      </c>
      <c r="E642" s="252" t="s">
        <v>888</v>
      </c>
      <c r="F642" s="99">
        <v>30</v>
      </c>
      <c r="G642" s="100">
        <v>27</v>
      </c>
      <c r="H642" s="100">
        <v>28</v>
      </c>
      <c r="I642" s="100">
        <v>32</v>
      </c>
      <c r="J642" s="101">
        <v>32</v>
      </c>
      <c r="K642" s="99">
        <v>26</v>
      </c>
      <c r="L642" s="100">
        <v>19</v>
      </c>
      <c r="M642" s="100">
        <v>23</v>
      </c>
      <c r="N642" s="100">
        <v>28</v>
      </c>
      <c r="O642" s="101">
        <v>31</v>
      </c>
      <c r="P642" s="99">
        <v>3</v>
      </c>
      <c r="Q642" s="100">
        <v>0</v>
      </c>
      <c r="R642" s="100">
        <v>1</v>
      </c>
      <c r="S642" s="100">
        <v>6</v>
      </c>
      <c r="T642" s="101">
        <v>10</v>
      </c>
    </row>
    <row r="643" spans="1:20">
      <c r="A643" s="100">
        <v>2015</v>
      </c>
      <c r="B643" s="252" t="s">
        <v>1090</v>
      </c>
      <c r="C643" s="252" t="s">
        <v>891</v>
      </c>
      <c r="D643" s="252" t="s">
        <v>465</v>
      </c>
      <c r="E643" s="252" t="s">
        <v>554</v>
      </c>
      <c r="F643" s="99">
        <v>30</v>
      </c>
      <c r="G643" s="100">
        <v>27</v>
      </c>
      <c r="H643" s="100">
        <v>28</v>
      </c>
      <c r="I643" s="100">
        <v>32</v>
      </c>
      <c r="J643" s="101">
        <v>32</v>
      </c>
      <c r="K643" s="99">
        <v>25</v>
      </c>
      <c r="L643" s="100">
        <v>17</v>
      </c>
      <c r="M643" s="100">
        <v>21</v>
      </c>
      <c r="N643" s="100">
        <v>28</v>
      </c>
      <c r="O643" s="101">
        <v>30</v>
      </c>
      <c r="P643" s="99">
        <v>5</v>
      </c>
      <c r="Q643" s="100">
        <v>0</v>
      </c>
      <c r="R643" s="100">
        <v>2</v>
      </c>
      <c r="S643" s="100">
        <v>8</v>
      </c>
      <c r="T643" s="101">
        <v>12</v>
      </c>
    </row>
    <row r="644" spans="1:20">
      <c r="A644" s="100">
        <v>2015</v>
      </c>
      <c r="B644" s="252" t="s">
        <v>1090</v>
      </c>
      <c r="C644" s="252" t="s">
        <v>891</v>
      </c>
      <c r="D644" s="252" t="s">
        <v>465</v>
      </c>
      <c r="E644" s="252" t="s">
        <v>555</v>
      </c>
      <c r="F644" s="99">
        <v>30</v>
      </c>
      <c r="G644" s="100">
        <v>27</v>
      </c>
      <c r="H644" s="100">
        <v>28</v>
      </c>
      <c r="I644" s="100">
        <v>31</v>
      </c>
      <c r="J644" s="101">
        <v>32</v>
      </c>
      <c r="K644" s="99">
        <v>23</v>
      </c>
      <c r="L644" s="100">
        <v>15</v>
      </c>
      <c r="M644" s="100">
        <v>19</v>
      </c>
      <c r="N644" s="100">
        <v>27</v>
      </c>
      <c r="O644" s="101">
        <v>29</v>
      </c>
      <c r="P644" s="99">
        <v>7</v>
      </c>
      <c r="Q644" s="100">
        <v>1</v>
      </c>
      <c r="R644" s="100">
        <v>3</v>
      </c>
      <c r="S644" s="100">
        <v>10</v>
      </c>
      <c r="T644" s="101">
        <v>14</v>
      </c>
    </row>
    <row r="645" spans="1:20">
      <c r="A645" s="100">
        <v>2015</v>
      </c>
      <c r="B645" s="252" t="s">
        <v>1090</v>
      </c>
      <c r="C645" s="252" t="s">
        <v>891</v>
      </c>
      <c r="D645" s="252" t="s">
        <v>465</v>
      </c>
      <c r="E645" s="252" t="s">
        <v>556</v>
      </c>
      <c r="F645" s="99">
        <v>29</v>
      </c>
      <c r="G645" s="100">
        <v>26</v>
      </c>
      <c r="H645" s="100">
        <v>28</v>
      </c>
      <c r="I645" s="100">
        <v>31</v>
      </c>
      <c r="J645" s="101">
        <v>32</v>
      </c>
      <c r="K645" s="99">
        <v>21</v>
      </c>
      <c r="L645" s="100">
        <v>13</v>
      </c>
      <c r="M645" s="100">
        <v>17</v>
      </c>
      <c r="N645" s="100">
        <v>25</v>
      </c>
      <c r="O645" s="101">
        <v>28</v>
      </c>
      <c r="P645" s="99">
        <v>8</v>
      </c>
      <c r="Q645" s="100">
        <v>1</v>
      </c>
      <c r="R645" s="100">
        <v>5</v>
      </c>
      <c r="S645" s="100">
        <v>12</v>
      </c>
      <c r="T645" s="101">
        <v>15</v>
      </c>
    </row>
    <row r="646" spans="1:20">
      <c r="A646" s="100">
        <v>2015</v>
      </c>
      <c r="B646" s="252" t="s">
        <v>1090</v>
      </c>
      <c r="C646" s="252" t="s">
        <v>891</v>
      </c>
      <c r="D646" s="252" t="s">
        <v>465</v>
      </c>
      <c r="E646" s="252" t="s">
        <v>557</v>
      </c>
      <c r="F646" s="99">
        <v>29</v>
      </c>
      <c r="G646" s="100">
        <v>26</v>
      </c>
      <c r="H646" s="100">
        <v>28</v>
      </c>
      <c r="I646" s="100">
        <v>30</v>
      </c>
      <c r="J646" s="101">
        <v>32</v>
      </c>
      <c r="K646" s="99">
        <v>18</v>
      </c>
      <c r="L646" s="100">
        <v>11</v>
      </c>
      <c r="M646" s="100">
        <v>15</v>
      </c>
      <c r="N646" s="100">
        <v>22</v>
      </c>
      <c r="O646" s="101">
        <v>26</v>
      </c>
      <c r="P646" s="99">
        <v>10</v>
      </c>
      <c r="Q646" s="100">
        <v>3</v>
      </c>
      <c r="R646" s="100">
        <v>7</v>
      </c>
      <c r="S646" s="100">
        <v>13</v>
      </c>
      <c r="T646" s="101">
        <v>17</v>
      </c>
    </row>
    <row r="647" spans="1:20">
      <c r="A647" s="100">
        <v>2015</v>
      </c>
      <c r="B647" s="252" t="s">
        <v>1090</v>
      </c>
      <c r="C647" s="252" t="s">
        <v>891</v>
      </c>
      <c r="D647" s="252" t="s">
        <v>465</v>
      </c>
      <c r="E647" s="252" t="s">
        <v>558</v>
      </c>
      <c r="F647" s="99">
        <v>28</v>
      </c>
      <c r="G647" s="100">
        <v>25</v>
      </c>
      <c r="H647" s="100">
        <v>27</v>
      </c>
      <c r="I647" s="100">
        <v>30</v>
      </c>
      <c r="J647" s="101">
        <v>32</v>
      </c>
      <c r="K647" s="99">
        <v>16</v>
      </c>
      <c r="L647" s="100">
        <v>8</v>
      </c>
      <c r="M647" s="100">
        <v>12</v>
      </c>
      <c r="N647" s="100">
        <v>20</v>
      </c>
      <c r="O647" s="101">
        <v>24</v>
      </c>
      <c r="P647" s="99">
        <v>12</v>
      </c>
      <c r="Q647" s="100">
        <v>4</v>
      </c>
      <c r="R647" s="100">
        <v>9</v>
      </c>
      <c r="S647" s="100">
        <v>15</v>
      </c>
      <c r="T647" s="101">
        <v>19</v>
      </c>
    </row>
    <row r="648" spans="1:20">
      <c r="A648" s="100">
        <v>2015</v>
      </c>
      <c r="B648" s="252" t="s">
        <v>1090</v>
      </c>
      <c r="C648" s="252" t="s">
        <v>891</v>
      </c>
      <c r="D648" s="252" t="s">
        <v>465</v>
      </c>
      <c r="E648" s="252" t="s">
        <v>559</v>
      </c>
      <c r="F648" s="99">
        <v>28</v>
      </c>
      <c r="G648" s="100">
        <v>24</v>
      </c>
      <c r="H648" s="100">
        <v>26</v>
      </c>
      <c r="I648" s="100">
        <v>29</v>
      </c>
      <c r="J648" s="101">
        <v>31</v>
      </c>
      <c r="K648" s="99">
        <v>13</v>
      </c>
      <c r="L648" s="100">
        <v>6</v>
      </c>
      <c r="M648" s="100">
        <v>9</v>
      </c>
      <c r="N648" s="100">
        <v>17</v>
      </c>
      <c r="O648" s="101">
        <v>21</v>
      </c>
      <c r="P648" s="99">
        <v>14</v>
      </c>
      <c r="Q648" s="100">
        <v>6</v>
      </c>
      <c r="R648" s="100">
        <v>10</v>
      </c>
      <c r="S648" s="100">
        <v>18</v>
      </c>
      <c r="T648" s="101">
        <v>21</v>
      </c>
    </row>
    <row r="649" spans="1:20">
      <c r="A649" s="100">
        <v>2015</v>
      </c>
      <c r="B649" s="252" t="s">
        <v>1090</v>
      </c>
      <c r="C649" s="252" t="s">
        <v>891</v>
      </c>
      <c r="D649" s="252" t="s">
        <v>465</v>
      </c>
      <c r="E649" s="252" t="s">
        <v>560</v>
      </c>
      <c r="F649" s="99">
        <v>27</v>
      </c>
      <c r="G649" s="100">
        <v>22</v>
      </c>
      <c r="H649" s="100">
        <v>25</v>
      </c>
      <c r="I649" s="100">
        <v>28</v>
      </c>
      <c r="J649" s="101">
        <v>30</v>
      </c>
      <c r="K649" s="99">
        <v>10</v>
      </c>
      <c r="L649" s="100">
        <v>3</v>
      </c>
      <c r="M649" s="100">
        <v>6</v>
      </c>
      <c r="N649" s="100">
        <v>14</v>
      </c>
      <c r="O649" s="101">
        <v>18</v>
      </c>
      <c r="P649" s="99">
        <v>16</v>
      </c>
      <c r="Q649" s="100">
        <v>8</v>
      </c>
      <c r="R649" s="100">
        <v>12</v>
      </c>
      <c r="S649" s="100">
        <v>19</v>
      </c>
      <c r="T649" s="101">
        <v>22</v>
      </c>
    </row>
    <row r="650" spans="1:20">
      <c r="A650" s="100">
        <v>2015</v>
      </c>
      <c r="B650" s="252" t="s">
        <v>1090</v>
      </c>
      <c r="C650" s="252" t="s">
        <v>891</v>
      </c>
      <c r="D650" s="252" t="s">
        <v>465</v>
      </c>
      <c r="E650" s="252" t="s">
        <v>561</v>
      </c>
      <c r="F650" s="99">
        <v>26</v>
      </c>
      <c r="G650" s="100">
        <v>19</v>
      </c>
      <c r="H650" s="100">
        <v>24</v>
      </c>
      <c r="I650" s="100">
        <v>28</v>
      </c>
      <c r="J650" s="101">
        <v>29</v>
      </c>
      <c r="K650" s="99">
        <v>8</v>
      </c>
      <c r="L650" s="100">
        <v>1</v>
      </c>
      <c r="M650" s="100">
        <v>4</v>
      </c>
      <c r="N650" s="100">
        <v>12</v>
      </c>
      <c r="O650" s="101">
        <v>16</v>
      </c>
      <c r="P650" s="99">
        <v>17</v>
      </c>
      <c r="Q650" s="100">
        <v>8</v>
      </c>
      <c r="R650" s="100">
        <v>13</v>
      </c>
      <c r="S650" s="100">
        <v>20</v>
      </c>
      <c r="T650" s="101">
        <v>23</v>
      </c>
    </row>
    <row r="651" spans="1:20">
      <c r="A651" s="100">
        <v>2015</v>
      </c>
      <c r="B651" s="252" t="s">
        <v>1090</v>
      </c>
      <c r="C651" s="252" t="s">
        <v>891</v>
      </c>
      <c r="D651" s="252" t="s">
        <v>465</v>
      </c>
      <c r="E651" s="252" t="s">
        <v>562</v>
      </c>
      <c r="F651" s="99">
        <v>25</v>
      </c>
      <c r="G651" s="100">
        <v>16</v>
      </c>
      <c r="H651" s="100">
        <v>22</v>
      </c>
      <c r="I651" s="100">
        <v>27</v>
      </c>
      <c r="J651" s="101">
        <v>29</v>
      </c>
      <c r="K651" s="99">
        <v>6</v>
      </c>
      <c r="L651" s="100">
        <v>0</v>
      </c>
      <c r="M651" s="100">
        <v>3</v>
      </c>
      <c r="N651" s="100">
        <v>10</v>
      </c>
      <c r="O651" s="101">
        <v>14</v>
      </c>
      <c r="P651" s="99">
        <v>17</v>
      </c>
      <c r="Q651" s="100">
        <v>8</v>
      </c>
      <c r="R651" s="100">
        <v>13</v>
      </c>
      <c r="S651" s="100">
        <v>20</v>
      </c>
      <c r="T651" s="101">
        <v>23</v>
      </c>
    </row>
    <row r="652" spans="1:20">
      <c r="A652" s="100">
        <v>2015</v>
      </c>
      <c r="B652" s="252" t="s">
        <v>1090</v>
      </c>
      <c r="C652" s="252" t="s">
        <v>891</v>
      </c>
      <c r="D652" s="252" t="s">
        <v>465</v>
      </c>
      <c r="E652" s="252" t="s">
        <v>563</v>
      </c>
      <c r="F652" s="99">
        <v>24</v>
      </c>
      <c r="G652" s="100">
        <v>13</v>
      </c>
      <c r="H652" s="100">
        <v>19</v>
      </c>
      <c r="I652" s="100">
        <v>26</v>
      </c>
      <c r="J652" s="101">
        <v>28</v>
      </c>
      <c r="K652" s="99">
        <v>5</v>
      </c>
      <c r="L652" s="100">
        <v>0</v>
      </c>
      <c r="M652" s="100">
        <v>2</v>
      </c>
      <c r="N652" s="100">
        <v>8</v>
      </c>
      <c r="O652" s="101">
        <v>13</v>
      </c>
      <c r="P652" s="99">
        <v>17</v>
      </c>
      <c r="Q652" s="100">
        <v>7</v>
      </c>
      <c r="R652" s="100">
        <v>13</v>
      </c>
      <c r="S652" s="100">
        <v>20</v>
      </c>
      <c r="T652" s="101">
        <v>22</v>
      </c>
    </row>
    <row r="653" spans="1:20">
      <c r="A653" s="100">
        <v>2015</v>
      </c>
      <c r="B653" s="252" t="s">
        <v>1090</v>
      </c>
      <c r="C653" s="252" t="s">
        <v>891</v>
      </c>
      <c r="D653" s="252" t="s">
        <v>465</v>
      </c>
      <c r="E653" s="252" t="s">
        <v>564</v>
      </c>
      <c r="F653" s="99">
        <v>22</v>
      </c>
      <c r="G653" s="100">
        <v>10</v>
      </c>
      <c r="H653" s="100">
        <v>18</v>
      </c>
      <c r="I653" s="100">
        <v>25</v>
      </c>
      <c r="J653" s="101">
        <v>28</v>
      </c>
      <c r="K653" s="99">
        <v>5</v>
      </c>
      <c r="L653" s="100">
        <v>0</v>
      </c>
      <c r="M653" s="100">
        <v>1</v>
      </c>
      <c r="N653" s="100">
        <v>8</v>
      </c>
      <c r="O653" s="101">
        <v>12</v>
      </c>
      <c r="P653" s="99">
        <v>16</v>
      </c>
      <c r="Q653" s="100">
        <v>6</v>
      </c>
      <c r="R653" s="100">
        <v>12</v>
      </c>
      <c r="S653" s="100">
        <v>19</v>
      </c>
      <c r="T653" s="101">
        <v>22</v>
      </c>
    </row>
    <row r="654" spans="1:20">
      <c r="A654" s="100">
        <v>2015</v>
      </c>
      <c r="B654" s="252" t="s">
        <v>1090</v>
      </c>
      <c r="C654" s="252" t="s">
        <v>891</v>
      </c>
      <c r="D654" s="252" t="s">
        <v>465</v>
      </c>
      <c r="E654" s="252" t="s">
        <v>889</v>
      </c>
      <c r="F654" s="99">
        <v>21</v>
      </c>
      <c r="G654" s="100">
        <v>8</v>
      </c>
      <c r="H654" s="100">
        <v>16</v>
      </c>
      <c r="I654" s="100">
        <v>24</v>
      </c>
      <c r="J654" s="101">
        <v>27</v>
      </c>
      <c r="K654" s="99">
        <v>4</v>
      </c>
      <c r="L654" s="100">
        <v>0</v>
      </c>
      <c r="M654" s="100">
        <v>1</v>
      </c>
      <c r="N654" s="100">
        <v>7</v>
      </c>
      <c r="O654" s="101">
        <v>11</v>
      </c>
      <c r="P654" s="99">
        <v>15</v>
      </c>
      <c r="Q654" s="100">
        <v>5</v>
      </c>
      <c r="R654" s="100">
        <v>10</v>
      </c>
      <c r="S654" s="100">
        <v>19</v>
      </c>
      <c r="T654" s="101">
        <v>21</v>
      </c>
    </row>
    <row r="655" spans="1:20">
      <c r="A655" s="100">
        <v>2015</v>
      </c>
      <c r="B655" s="252" t="s">
        <v>1090</v>
      </c>
      <c r="C655" s="252" t="s">
        <v>891</v>
      </c>
      <c r="D655" s="252" t="s">
        <v>1088</v>
      </c>
      <c r="E655" s="252" t="s">
        <v>888</v>
      </c>
      <c r="F655" s="99">
        <v>30</v>
      </c>
      <c r="G655" s="100">
        <v>28</v>
      </c>
      <c r="H655" s="100">
        <v>28</v>
      </c>
      <c r="I655" s="100">
        <v>32</v>
      </c>
      <c r="J655" s="101">
        <v>32</v>
      </c>
      <c r="K655" s="99">
        <v>27</v>
      </c>
      <c r="L655" s="100">
        <v>21</v>
      </c>
      <c r="M655" s="100">
        <v>24</v>
      </c>
      <c r="N655" s="100">
        <v>29</v>
      </c>
      <c r="O655" s="101">
        <v>31</v>
      </c>
      <c r="P655" s="99">
        <v>2</v>
      </c>
      <c r="Q655" s="100">
        <v>0</v>
      </c>
      <c r="R655" s="100">
        <v>0</v>
      </c>
      <c r="S655" s="100">
        <v>5</v>
      </c>
      <c r="T655" s="101">
        <v>8</v>
      </c>
    </row>
    <row r="656" spans="1:20">
      <c r="A656" s="100">
        <v>2015</v>
      </c>
      <c r="B656" s="252" t="s">
        <v>1090</v>
      </c>
      <c r="C656" s="252" t="s">
        <v>891</v>
      </c>
      <c r="D656" s="252" t="s">
        <v>1088</v>
      </c>
      <c r="E656" s="252" t="s">
        <v>554</v>
      </c>
      <c r="F656" s="99">
        <v>30</v>
      </c>
      <c r="G656" s="100">
        <v>28</v>
      </c>
      <c r="H656" s="100">
        <v>28</v>
      </c>
      <c r="I656" s="100">
        <v>32</v>
      </c>
      <c r="J656" s="101">
        <v>32</v>
      </c>
      <c r="K656" s="99">
        <v>26</v>
      </c>
      <c r="L656" s="100">
        <v>18</v>
      </c>
      <c r="M656" s="100">
        <v>22</v>
      </c>
      <c r="N656" s="100">
        <v>28</v>
      </c>
      <c r="O656" s="101">
        <v>31</v>
      </c>
      <c r="P656" s="99">
        <v>4</v>
      </c>
      <c r="Q656" s="100">
        <v>0</v>
      </c>
      <c r="R656" s="100">
        <v>1</v>
      </c>
      <c r="S656" s="100">
        <v>8</v>
      </c>
      <c r="T656" s="101">
        <v>11</v>
      </c>
    </row>
    <row r="657" spans="1:20">
      <c r="A657" s="100">
        <v>2015</v>
      </c>
      <c r="B657" s="252" t="s">
        <v>1090</v>
      </c>
      <c r="C657" s="252" t="s">
        <v>891</v>
      </c>
      <c r="D657" s="252" t="s">
        <v>1088</v>
      </c>
      <c r="E657" s="252" t="s">
        <v>555</v>
      </c>
      <c r="F657" s="99">
        <v>30</v>
      </c>
      <c r="G657" s="100">
        <v>27</v>
      </c>
      <c r="H657" s="100">
        <v>28</v>
      </c>
      <c r="I657" s="100">
        <v>32</v>
      </c>
      <c r="J657" s="101">
        <v>32</v>
      </c>
      <c r="K657" s="99">
        <v>24</v>
      </c>
      <c r="L657" s="100">
        <v>16</v>
      </c>
      <c r="M657" s="100">
        <v>20</v>
      </c>
      <c r="N657" s="100">
        <v>27</v>
      </c>
      <c r="O657" s="101">
        <v>30</v>
      </c>
      <c r="P657" s="99">
        <v>6</v>
      </c>
      <c r="Q657" s="100">
        <v>0</v>
      </c>
      <c r="R657" s="100">
        <v>3</v>
      </c>
      <c r="S657" s="100">
        <v>9</v>
      </c>
      <c r="T657" s="101">
        <v>13</v>
      </c>
    </row>
    <row r="658" spans="1:20">
      <c r="A658" s="100">
        <v>2015</v>
      </c>
      <c r="B658" s="252" t="s">
        <v>1090</v>
      </c>
      <c r="C658" s="252" t="s">
        <v>891</v>
      </c>
      <c r="D658" s="252" t="s">
        <v>1088</v>
      </c>
      <c r="E658" s="252" t="s">
        <v>556</v>
      </c>
      <c r="F658" s="99">
        <v>29</v>
      </c>
      <c r="G658" s="100">
        <v>27</v>
      </c>
      <c r="H658" s="100">
        <v>28</v>
      </c>
      <c r="I658" s="100">
        <v>31</v>
      </c>
      <c r="J658" s="101">
        <v>32</v>
      </c>
      <c r="K658" s="99">
        <v>22</v>
      </c>
      <c r="L658" s="100">
        <v>14</v>
      </c>
      <c r="M658" s="100">
        <v>18</v>
      </c>
      <c r="N658" s="100">
        <v>26</v>
      </c>
      <c r="O658" s="101">
        <v>28</v>
      </c>
      <c r="P658" s="99">
        <v>8</v>
      </c>
      <c r="Q658" s="100">
        <v>1</v>
      </c>
      <c r="R658" s="100">
        <v>4</v>
      </c>
      <c r="S658" s="100">
        <v>11</v>
      </c>
      <c r="T658" s="101">
        <v>14</v>
      </c>
    </row>
    <row r="659" spans="1:20">
      <c r="A659" s="100">
        <v>2015</v>
      </c>
      <c r="B659" s="252" t="s">
        <v>1090</v>
      </c>
      <c r="C659" s="252" t="s">
        <v>891</v>
      </c>
      <c r="D659" s="252" t="s">
        <v>1088</v>
      </c>
      <c r="E659" s="252" t="s">
        <v>557</v>
      </c>
      <c r="F659" s="99">
        <v>29</v>
      </c>
      <c r="G659" s="100">
        <v>26</v>
      </c>
      <c r="H659" s="100">
        <v>28</v>
      </c>
      <c r="I659" s="100">
        <v>31</v>
      </c>
      <c r="J659" s="101">
        <v>32</v>
      </c>
      <c r="K659" s="99">
        <v>20</v>
      </c>
      <c r="L659" s="100">
        <v>12</v>
      </c>
      <c r="M659" s="100">
        <v>16</v>
      </c>
      <c r="N659" s="100">
        <v>23</v>
      </c>
      <c r="O659" s="101">
        <v>28</v>
      </c>
      <c r="P659" s="99">
        <v>9</v>
      </c>
      <c r="Q659" s="100">
        <v>2</v>
      </c>
      <c r="R659" s="100">
        <v>6</v>
      </c>
      <c r="S659" s="100">
        <v>12</v>
      </c>
      <c r="T659" s="101">
        <v>16</v>
      </c>
    </row>
    <row r="660" spans="1:20">
      <c r="A660" s="100">
        <v>2015</v>
      </c>
      <c r="B660" s="252" t="s">
        <v>1090</v>
      </c>
      <c r="C660" s="252" t="s">
        <v>891</v>
      </c>
      <c r="D660" s="252" t="s">
        <v>1088</v>
      </c>
      <c r="E660" s="252" t="s">
        <v>558</v>
      </c>
      <c r="F660" s="99">
        <v>28</v>
      </c>
      <c r="G660" s="100">
        <v>26</v>
      </c>
      <c r="H660" s="100">
        <v>28</v>
      </c>
      <c r="I660" s="100">
        <v>30</v>
      </c>
      <c r="J660" s="101">
        <v>32</v>
      </c>
      <c r="K660" s="99">
        <v>17</v>
      </c>
      <c r="L660" s="100">
        <v>10</v>
      </c>
      <c r="M660" s="100">
        <v>14</v>
      </c>
      <c r="N660" s="100">
        <v>21</v>
      </c>
      <c r="O660" s="101">
        <v>26</v>
      </c>
      <c r="P660" s="99">
        <v>11</v>
      </c>
      <c r="Q660" s="100">
        <v>4</v>
      </c>
      <c r="R660" s="100">
        <v>8</v>
      </c>
      <c r="S660" s="100">
        <v>15</v>
      </c>
      <c r="T660" s="101">
        <v>18</v>
      </c>
    </row>
    <row r="661" spans="1:20">
      <c r="A661" s="100">
        <v>2015</v>
      </c>
      <c r="B661" s="252" t="s">
        <v>1090</v>
      </c>
      <c r="C661" s="252" t="s">
        <v>891</v>
      </c>
      <c r="D661" s="252" t="s">
        <v>1088</v>
      </c>
      <c r="E661" s="252" t="s">
        <v>559</v>
      </c>
      <c r="F661" s="99">
        <v>28</v>
      </c>
      <c r="G661" s="100">
        <v>25</v>
      </c>
      <c r="H661" s="100">
        <v>27</v>
      </c>
      <c r="I661" s="100">
        <v>30</v>
      </c>
      <c r="J661" s="101">
        <v>32</v>
      </c>
      <c r="K661" s="99">
        <v>14</v>
      </c>
      <c r="L661" s="100">
        <v>7</v>
      </c>
      <c r="M661" s="100">
        <v>11</v>
      </c>
      <c r="N661" s="100">
        <v>18</v>
      </c>
      <c r="O661" s="101">
        <v>23</v>
      </c>
      <c r="P661" s="99">
        <v>14</v>
      </c>
      <c r="Q661" s="100">
        <v>6</v>
      </c>
      <c r="R661" s="100">
        <v>10</v>
      </c>
      <c r="S661" s="100">
        <v>17</v>
      </c>
      <c r="T661" s="101">
        <v>20</v>
      </c>
    </row>
    <row r="662" spans="1:20">
      <c r="A662" s="100">
        <v>2015</v>
      </c>
      <c r="B662" s="252" t="s">
        <v>1090</v>
      </c>
      <c r="C662" s="252" t="s">
        <v>891</v>
      </c>
      <c r="D662" s="252" t="s">
        <v>1088</v>
      </c>
      <c r="E662" s="252" t="s">
        <v>560</v>
      </c>
      <c r="F662" s="99">
        <v>28</v>
      </c>
      <c r="G662" s="100">
        <v>24</v>
      </c>
      <c r="H662" s="100">
        <v>26</v>
      </c>
      <c r="I662" s="100">
        <v>29</v>
      </c>
      <c r="J662" s="101">
        <v>31</v>
      </c>
      <c r="K662" s="99">
        <v>11</v>
      </c>
      <c r="L662" s="100">
        <v>5</v>
      </c>
      <c r="M662" s="100">
        <v>8</v>
      </c>
      <c r="N662" s="100">
        <v>15</v>
      </c>
      <c r="O662" s="101">
        <v>20</v>
      </c>
      <c r="P662" s="99">
        <v>16</v>
      </c>
      <c r="Q662" s="100">
        <v>8</v>
      </c>
      <c r="R662" s="100">
        <v>12</v>
      </c>
      <c r="S662" s="100">
        <v>19</v>
      </c>
      <c r="T662" s="101">
        <v>22</v>
      </c>
    </row>
    <row r="663" spans="1:20">
      <c r="A663" s="100">
        <v>2015</v>
      </c>
      <c r="B663" s="252" t="s">
        <v>1090</v>
      </c>
      <c r="C663" s="252" t="s">
        <v>891</v>
      </c>
      <c r="D663" s="252" t="s">
        <v>1088</v>
      </c>
      <c r="E663" s="252" t="s">
        <v>561</v>
      </c>
      <c r="F663" s="99">
        <v>27</v>
      </c>
      <c r="G663" s="100">
        <v>22</v>
      </c>
      <c r="H663" s="100">
        <v>25</v>
      </c>
      <c r="I663" s="100">
        <v>28</v>
      </c>
      <c r="J663" s="101">
        <v>30</v>
      </c>
      <c r="K663" s="99">
        <v>9</v>
      </c>
      <c r="L663" s="100">
        <v>2</v>
      </c>
      <c r="M663" s="100">
        <v>5</v>
      </c>
      <c r="N663" s="100">
        <v>13</v>
      </c>
      <c r="O663" s="101">
        <v>17</v>
      </c>
      <c r="P663" s="99">
        <v>17</v>
      </c>
      <c r="Q663" s="100">
        <v>9</v>
      </c>
      <c r="R663" s="100">
        <v>14</v>
      </c>
      <c r="S663" s="100">
        <v>21</v>
      </c>
      <c r="T663" s="101">
        <v>23</v>
      </c>
    </row>
    <row r="664" spans="1:20">
      <c r="A664" s="100">
        <v>2015</v>
      </c>
      <c r="B664" s="252" t="s">
        <v>1090</v>
      </c>
      <c r="C664" s="252" t="s">
        <v>891</v>
      </c>
      <c r="D664" s="252" t="s">
        <v>1088</v>
      </c>
      <c r="E664" s="252" t="s">
        <v>562</v>
      </c>
      <c r="F664" s="99">
        <v>26</v>
      </c>
      <c r="G664" s="100">
        <v>19</v>
      </c>
      <c r="H664" s="100">
        <v>23</v>
      </c>
      <c r="I664" s="100">
        <v>28</v>
      </c>
      <c r="J664" s="101">
        <v>29</v>
      </c>
      <c r="K664" s="99">
        <v>7</v>
      </c>
      <c r="L664" s="100">
        <v>1</v>
      </c>
      <c r="M664" s="100">
        <v>4</v>
      </c>
      <c r="N664" s="100">
        <v>11</v>
      </c>
      <c r="O664" s="101">
        <v>15</v>
      </c>
      <c r="P664" s="99">
        <v>18</v>
      </c>
      <c r="Q664" s="100">
        <v>9</v>
      </c>
      <c r="R664" s="100">
        <v>14</v>
      </c>
      <c r="S664" s="100">
        <v>21</v>
      </c>
      <c r="T664" s="101">
        <v>23</v>
      </c>
    </row>
    <row r="665" spans="1:20">
      <c r="A665" s="100">
        <v>2015</v>
      </c>
      <c r="B665" s="252" t="s">
        <v>1090</v>
      </c>
      <c r="C665" s="252" t="s">
        <v>891</v>
      </c>
      <c r="D665" s="252" t="s">
        <v>1088</v>
      </c>
      <c r="E665" s="252" t="s">
        <v>563</v>
      </c>
      <c r="F665" s="99">
        <v>25</v>
      </c>
      <c r="G665" s="100">
        <v>16</v>
      </c>
      <c r="H665" s="100">
        <v>21</v>
      </c>
      <c r="I665" s="100">
        <v>27</v>
      </c>
      <c r="J665" s="101">
        <v>28</v>
      </c>
      <c r="K665" s="99">
        <v>6</v>
      </c>
      <c r="L665" s="100">
        <v>0</v>
      </c>
      <c r="M665" s="100">
        <v>3</v>
      </c>
      <c r="N665" s="100">
        <v>9</v>
      </c>
      <c r="O665" s="101">
        <v>14</v>
      </c>
      <c r="P665" s="99">
        <v>17</v>
      </c>
      <c r="Q665" s="100">
        <v>8</v>
      </c>
      <c r="R665" s="100">
        <v>14</v>
      </c>
      <c r="S665" s="100">
        <v>20</v>
      </c>
      <c r="T665" s="101">
        <v>23</v>
      </c>
    </row>
    <row r="666" spans="1:20">
      <c r="A666" s="100">
        <v>2015</v>
      </c>
      <c r="B666" s="252" t="s">
        <v>1090</v>
      </c>
      <c r="C666" s="252" t="s">
        <v>891</v>
      </c>
      <c r="D666" s="252" t="s">
        <v>1088</v>
      </c>
      <c r="E666" s="252" t="s">
        <v>564</v>
      </c>
      <c r="F666" s="99">
        <v>24</v>
      </c>
      <c r="G666" s="100">
        <v>14</v>
      </c>
      <c r="H666" s="100">
        <v>20</v>
      </c>
      <c r="I666" s="100">
        <v>26</v>
      </c>
      <c r="J666" s="101">
        <v>28</v>
      </c>
      <c r="K666" s="99">
        <v>6</v>
      </c>
      <c r="L666" s="100">
        <v>0</v>
      </c>
      <c r="M666" s="100">
        <v>2</v>
      </c>
      <c r="N666" s="100">
        <v>9</v>
      </c>
      <c r="O666" s="101">
        <v>12</v>
      </c>
      <c r="P666" s="99">
        <v>17</v>
      </c>
      <c r="Q666" s="100">
        <v>8</v>
      </c>
      <c r="R666" s="100">
        <v>13</v>
      </c>
      <c r="S666" s="100">
        <v>20</v>
      </c>
      <c r="T666" s="101">
        <v>22</v>
      </c>
    </row>
    <row r="667" spans="1:20">
      <c r="A667" s="100">
        <v>2015</v>
      </c>
      <c r="B667" s="252" t="s">
        <v>1090</v>
      </c>
      <c r="C667" s="252" t="s">
        <v>891</v>
      </c>
      <c r="D667" s="252" t="s">
        <v>1088</v>
      </c>
      <c r="E667" s="252" t="s">
        <v>889</v>
      </c>
      <c r="F667" s="99">
        <v>22</v>
      </c>
      <c r="G667" s="100">
        <v>11</v>
      </c>
      <c r="H667" s="100">
        <v>18</v>
      </c>
      <c r="I667" s="100">
        <v>25</v>
      </c>
      <c r="J667" s="101">
        <v>28</v>
      </c>
      <c r="K667" s="99">
        <v>5</v>
      </c>
      <c r="L667" s="100">
        <v>0</v>
      </c>
      <c r="M667" s="100">
        <v>1</v>
      </c>
      <c r="N667" s="100">
        <v>8</v>
      </c>
      <c r="O667" s="101">
        <v>12</v>
      </c>
      <c r="P667" s="99">
        <v>16</v>
      </c>
      <c r="Q667" s="100">
        <v>6</v>
      </c>
      <c r="R667" s="100">
        <v>12</v>
      </c>
      <c r="S667" s="100">
        <v>19</v>
      </c>
      <c r="T667" s="101">
        <v>22</v>
      </c>
    </row>
    <row r="668" spans="1:20">
      <c r="A668" s="100">
        <v>2015</v>
      </c>
      <c r="B668" s="252" t="s">
        <v>1090</v>
      </c>
      <c r="C668" s="252" t="s">
        <v>891</v>
      </c>
      <c r="D668" s="252" t="s">
        <v>890</v>
      </c>
      <c r="E668" s="252" t="s">
        <v>888</v>
      </c>
      <c r="F668" s="99">
        <v>30</v>
      </c>
      <c r="G668" s="100">
        <v>28</v>
      </c>
      <c r="H668" s="100">
        <v>28</v>
      </c>
      <c r="I668" s="100">
        <v>32</v>
      </c>
      <c r="J668" s="101">
        <v>32</v>
      </c>
      <c r="K668" s="99">
        <v>28</v>
      </c>
      <c r="L668" s="100">
        <v>21</v>
      </c>
      <c r="M668" s="100">
        <v>24</v>
      </c>
      <c r="N668" s="100">
        <v>29</v>
      </c>
      <c r="O668" s="101">
        <v>32</v>
      </c>
      <c r="P668" s="99">
        <v>2</v>
      </c>
      <c r="Q668" s="100">
        <v>0</v>
      </c>
      <c r="R668" s="100">
        <v>0</v>
      </c>
      <c r="S668" s="100">
        <v>5</v>
      </c>
      <c r="T668" s="101">
        <v>8</v>
      </c>
    </row>
    <row r="669" spans="1:20">
      <c r="A669" s="100">
        <v>2015</v>
      </c>
      <c r="B669" s="252" t="s">
        <v>1090</v>
      </c>
      <c r="C669" s="252" t="s">
        <v>891</v>
      </c>
      <c r="D669" s="252" t="s">
        <v>890</v>
      </c>
      <c r="E669" s="252" t="s">
        <v>554</v>
      </c>
      <c r="F669" s="99">
        <v>30</v>
      </c>
      <c r="G669" s="100">
        <v>28</v>
      </c>
      <c r="H669" s="100">
        <v>28</v>
      </c>
      <c r="I669" s="100">
        <v>32</v>
      </c>
      <c r="J669" s="101">
        <v>32</v>
      </c>
      <c r="K669" s="99">
        <v>26</v>
      </c>
      <c r="L669" s="100">
        <v>19</v>
      </c>
      <c r="M669" s="100">
        <v>23</v>
      </c>
      <c r="N669" s="100">
        <v>29</v>
      </c>
      <c r="O669" s="101">
        <v>31</v>
      </c>
      <c r="P669" s="99">
        <v>3</v>
      </c>
      <c r="Q669" s="100">
        <v>0</v>
      </c>
      <c r="R669" s="100">
        <v>1</v>
      </c>
      <c r="S669" s="100">
        <v>7</v>
      </c>
      <c r="T669" s="101">
        <v>10</v>
      </c>
    </row>
    <row r="670" spans="1:20">
      <c r="A670" s="100">
        <v>2015</v>
      </c>
      <c r="B670" s="252" t="s">
        <v>1090</v>
      </c>
      <c r="C670" s="252" t="s">
        <v>891</v>
      </c>
      <c r="D670" s="252" t="s">
        <v>890</v>
      </c>
      <c r="E670" s="252" t="s">
        <v>555</v>
      </c>
      <c r="F670" s="99">
        <v>30</v>
      </c>
      <c r="G670" s="100">
        <v>27</v>
      </c>
      <c r="H670" s="100">
        <v>28</v>
      </c>
      <c r="I670" s="100">
        <v>32</v>
      </c>
      <c r="J670" s="101">
        <v>32</v>
      </c>
      <c r="K670" s="99">
        <v>24</v>
      </c>
      <c r="L670" s="100">
        <v>17</v>
      </c>
      <c r="M670" s="100">
        <v>21</v>
      </c>
      <c r="N670" s="100">
        <v>28</v>
      </c>
      <c r="O670" s="101">
        <v>30</v>
      </c>
      <c r="P670" s="99">
        <v>5</v>
      </c>
      <c r="Q670" s="100">
        <v>0</v>
      </c>
      <c r="R670" s="100">
        <v>2</v>
      </c>
      <c r="S670" s="100">
        <v>9</v>
      </c>
      <c r="T670" s="101">
        <v>12</v>
      </c>
    </row>
    <row r="671" spans="1:20">
      <c r="A671" s="100">
        <v>2015</v>
      </c>
      <c r="B671" s="252" t="s">
        <v>1090</v>
      </c>
      <c r="C671" s="252" t="s">
        <v>891</v>
      </c>
      <c r="D671" s="252" t="s">
        <v>890</v>
      </c>
      <c r="E671" s="252" t="s">
        <v>556</v>
      </c>
      <c r="F671" s="99">
        <v>29</v>
      </c>
      <c r="G671" s="100">
        <v>27</v>
      </c>
      <c r="H671" s="100">
        <v>28</v>
      </c>
      <c r="I671" s="100">
        <v>31</v>
      </c>
      <c r="J671" s="101">
        <v>32</v>
      </c>
      <c r="K671" s="99">
        <v>22</v>
      </c>
      <c r="L671" s="100">
        <v>15</v>
      </c>
      <c r="M671" s="100">
        <v>19</v>
      </c>
      <c r="N671" s="100">
        <v>26</v>
      </c>
      <c r="O671" s="101">
        <v>29</v>
      </c>
      <c r="P671" s="99">
        <v>7</v>
      </c>
      <c r="Q671" s="100">
        <v>1</v>
      </c>
      <c r="R671" s="100">
        <v>4</v>
      </c>
      <c r="S671" s="100">
        <v>10</v>
      </c>
      <c r="T671" s="101">
        <v>13</v>
      </c>
    </row>
    <row r="672" spans="1:20">
      <c r="A672" s="100">
        <v>2015</v>
      </c>
      <c r="B672" s="252" t="s">
        <v>1090</v>
      </c>
      <c r="C672" s="252" t="s">
        <v>891</v>
      </c>
      <c r="D672" s="252" t="s">
        <v>890</v>
      </c>
      <c r="E672" s="252" t="s">
        <v>557</v>
      </c>
      <c r="F672" s="99">
        <v>29</v>
      </c>
      <c r="G672" s="100">
        <v>26</v>
      </c>
      <c r="H672" s="100">
        <v>28</v>
      </c>
      <c r="I672" s="100">
        <v>31</v>
      </c>
      <c r="J672" s="101">
        <v>32</v>
      </c>
      <c r="K672" s="99">
        <v>20</v>
      </c>
      <c r="L672" s="100">
        <v>13</v>
      </c>
      <c r="M672" s="100">
        <v>16</v>
      </c>
      <c r="N672" s="100">
        <v>24</v>
      </c>
      <c r="O672" s="101">
        <v>28</v>
      </c>
      <c r="P672" s="99">
        <v>9</v>
      </c>
      <c r="Q672" s="100">
        <v>2</v>
      </c>
      <c r="R672" s="100">
        <v>5</v>
      </c>
      <c r="S672" s="100">
        <v>12</v>
      </c>
      <c r="T672" s="101">
        <v>15</v>
      </c>
    </row>
    <row r="673" spans="1:20">
      <c r="A673" s="100">
        <v>2015</v>
      </c>
      <c r="B673" s="252" t="s">
        <v>1090</v>
      </c>
      <c r="C673" s="252" t="s">
        <v>891</v>
      </c>
      <c r="D673" s="252" t="s">
        <v>890</v>
      </c>
      <c r="E673" s="252" t="s">
        <v>558</v>
      </c>
      <c r="F673" s="99">
        <v>28</v>
      </c>
      <c r="G673" s="100">
        <v>26</v>
      </c>
      <c r="H673" s="100">
        <v>28</v>
      </c>
      <c r="I673" s="100">
        <v>30</v>
      </c>
      <c r="J673" s="101">
        <v>32</v>
      </c>
      <c r="K673" s="99">
        <v>18</v>
      </c>
      <c r="L673" s="100">
        <v>10</v>
      </c>
      <c r="M673" s="100">
        <v>14</v>
      </c>
      <c r="N673" s="100">
        <v>22</v>
      </c>
      <c r="O673" s="101">
        <v>26</v>
      </c>
      <c r="P673" s="99">
        <v>11</v>
      </c>
      <c r="Q673" s="100">
        <v>3</v>
      </c>
      <c r="R673" s="100">
        <v>7</v>
      </c>
      <c r="S673" s="100">
        <v>14</v>
      </c>
      <c r="T673" s="101">
        <v>17</v>
      </c>
    </row>
    <row r="674" spans="1:20">
      <c r="A674" s="100">
        <v>2015</v>
      </c>
      <c r="B674" s="252" t="s">
        <v>1090</v>
      </c>
      <c r="C674" s="252" t="s">
        <v>891</v>
      </c>
      <c r="D674" s="252" t="s">
        <v>890</v>
      </c>
      <c r="E674" s="252" t="s">
        <v>559</v>
      </c>
      <c r="F674" s="99">
        <v>28</v>
      </c>
      <c r="G674" s="100">
        <v>25</v>
      </c>
      <c r="H674" s="100">
        <v>27</v>
      </c>
      <c r="I674" s="100">
        <v>30</v>
      </c>
      <c r="J674" s="101">
        <v>32</v>
      </c>
      <c r="K674" s="99">
        <v>15</v>
      </c>
      <c r="L674" s="100">
        <v>8</v>
      </c>
      <c r="M674" s="100">
        <v>11</v>
      </c>
      <c r="N674" s="100">
        <v>19</v>
      </c>
      <c r="O674" s="101">
        <v>24</v>
      </c>
      <c r="P674" s="99">
        <v>13</v>
      </c>
      <c r="Q674" s="100">
        <v>5</v>
      </c>
      <c r="R674" s="100">
        <v>9</v>
      </c>
      <c r="S674" s="100">
        <v>16</v>
      </c>
      <c r="T674" s="101">
        <v>20</v>
      </c>
    </row>
    <row r="675" spans="1:20">
      <c r="A675" s="100">
        <v>2015</v>
      </c>
      <c r="B675" s="252" t="s">
        <v>1090</v>
      </c>
      <c r="C675" s="252" t="s">
        <v>891</v>
      </c>
      <c r="D675" s="252" t="s">
        <v>890</v>
      </c>
      <c r="E675" s="252" t="s">
        <v>560</v>
      </c>
      <c r="F675" s="99">
        <v>28</v>
      </c>
      <c r="G675" s="100">
        <v>24</v>
      </c>
      <c r="H675" s="100">
        <v>27</v>
      </c>
      <c r="I675" s="100">
        <v>29</v>
      </c>
      <c r="J675" s="101">
        <v>31</v>
      </c>
      <c r="K675" s="99">
        <v>12</v>
      </c>
      <c r="L675" s="100">
        <v>6</v>
      </c>
      <c r="M675" s="100">
        <v>9</v>
      </c>
      <c r="N675" s="100">
        <v>16</v>
      </c>
      <c r="O675" s="101">
        <v>20</v>
      </c>
      <c r="P675" s="99">
        <v>15</v>
      </c>
      <c r="Q675" s="100">
        <v>7</v>
      </c>
      <c r="R675" s="100">
        <v>11</v>
      </c>
      <c r="S675" s="100">
        <v>19</v>
      </c>
      <c r="T675" s="101">
        <v>22</v>
      </c>
    </row>
    <row r="676" spans="1:20">
      <c r="A676" s="100">
        <v>2015</v>
      </c>
      <c r="B676" s="252" t="s">
        <v>1090</v>
      </c>
      <c r="C676" s="252" t="s">
        <v>891</v>
      </c>
      <c r="D676" s="252" t="s">
        <v>890</v>
      </c>
      <c r="E676" s="252" t="s">
        <v>561</v>
      </c>
      <c r="F676" s="99">
        <v>28</v>
      </c>
      <c r="G676" s="100">
        <v>23</v>
      </c>
      <c r="H676" s="100">
        <v>26</v>
      </c>
      <c r="I676" s="100">
        <v>29</v>
      </c>
      <c r="J676" s="101">
        <v>31</v>
      </c>
      <c r="K676" s="99">
        <v>10</v>
      </c>
      <c r="L676" s="100">
        <v>3</v>
      </c>
      <c r="M676" s="100">
        <v>6</v>
      </c>
      <c r="N676" s="100">
        <v>14</v>
      </c>
      <c r="O676" s="101">
        <v>18</v>
      </c>
      <c r="P676" s="99">
        <v>17</v>
      </c>
      <c r="Q676" s="100">
        <v>9</v>
      </c>
      <c r="R676" s="100">
        <v>13</v>
      </c>
      <c r="S676" s="100">
        <v>20</v>
      </c>
      <c r="T676" s="101">
        <v>23</v>
      </c>
    </row>
    <row r="677" spans="1:20">
      <c r="A677" s="100">
        <v>2015</v>
      </c>
      <c r="B677" s="252" t="s">
        <v>1090</v>
      </c>
      <c r="C677" s="252" t="s">
        <v>891</v>
      </c>
      <c r="D677" s="252" t="s">
        <v>890</v>
      </c>
      <c r="E677" s="252" t="s">
        <v>562</v>
      </c>
      <c r="F677" s="99">
        <v>27</v>
      </c>
      <c r="G677" s="100">
        <v>21</v>
      </c>
      <c r="H677" s="100">
        <v>25</v>
      </c>
      <c r="I677" s="100">
        <v>28</v>
      </c>
      <c r="J677" s="101">
        <v>30</v>
      </c>
      <c r="K677" s="99">
        <v>8</v>
      </c>
      <c r="L677" s="100">
        <v>2</v>
      </c>
      <c r="M677" s="100">
        <v>5</v>
      </c>
      <c r="N677" s="100">
        <v>12</v>
      </c>
      <c r="O677" s="101">
        <v>16</v>
      </c>
      <c r="P677" s="99">
        <v>18</v>
      </c>
      <c r="Q677" s="100">
        <v>9</v>
      </c>
      <c r="R677" s="100">
        <v>14</v>
      </c>
      <c r="S677" s="100">
        <v>21</v>
      </c>
      <c r="T677" s="101">
        <v>23</v>
      </c>
    </row>
    <row r="678" spans="1:20">
      <c r="A678" s="100">
        <v>2015</v>
      </c>
      <c r="B678" s="252" t="s">
        <v>1090</v>
      </c>
      <c r="C678" s="252" t="s">
        <v>891</v>
      </c>
      <c r="D678" s="252" t="s">
        <v>890</v>
      </c>
      <c r="E678" s="252" t="s">
        <v>563</v>
      </c>
      <c r="F678" s="99">
        <v>26</v>
      </c>
      <c r="G678" s="100">
        <v>19</v>
      </c>
      <c r="H678" s="100">
        <v>23</v>
      </c>
      <c r="I678" s="100">
        <v>28</v>
      </c>
      <c r="J678" s="101">
        <v>29</v>
      </c>
      <c r="K678" s="99">
        <v>7</v>
      </c>
      <c r="L678" s="100">
        <v>1</v>
      </c>
      <c r="M678" s="100">
        <v>4</v>
      </c>
      <c r="N678" s="100">
        <v>10</v>
      </c>
      <c r="O678" s="101">
        <v>14</v>
      </c>
      <c r="P678" s="99">
        <v>18</v>
      </c>
      <c r="Q678" s="100">
        <v>9</v>
      </c>
      <c r="R678" s="100">
        <v>14</v>
      </c>
      <c r="S678" s="100">
        <v>21</v>
      </c>
      <c r="T678" s="101">
        <v>23</v>
      </c>
    </row>
    <row r="679" spans="1:20">
      <c r="A679" s="100">
        <v>2015</v>
      </c>
      <c r="B679" s="252" t="s">
        <v>1090</v>
      </c>
      <c r="C679" s="252" t="s">
        <v>891</v>
      </c>
      <c r="D679" s="252" t="s">
        <v>890</v>
      </c>
      <c r="E679" s="252" t="s">
        <v>564</v>
      </c>
      <c r="F679" s="99">
        <v>25</v>
      </c>
      <c r="G679" s="100">
        <v>17</v>
      </c>
      <c r="H679" s="100">
        <v>21</v>
      </c>
      <c r="I679" s="100">
        <v>27</v>
      </c>
      <c r="J679" s="101">
        <v>28</v>
      </c>
      <c r="K679" s="99">
        <v>6</v>
      </c>
      <c r="L679" s="100">
        <v>0</v>
      </c>
      <c r="M679" s="100">
        <v>3</v>
      </c>
      <c r="N679" s="100">
        <v>9</v>
      </c>
      <c r="O679" s="101">
        <v>13</v>
      </c>
      <c r="P679" s="99">
        <v>17</v>
      </c>
      <c r="Q679" s="100">
        <v>9</v>
      </c>
      <c r="R679" s="100">
        <v>14</v>
      </c>
      <c r="S679" s="100">
        <v>20</v>
      </c>
      <c r="T679" s="101">
        <v>23</v>
      </c>
    </row>
    <row r="680" spans="1:20">
      <c r="A680" s="100">
        <v>2015</v>
      </c>
      <c r="B680" s="252" t="s">
        <v>1090</v>
      </c>
      <c r="C680" s="252" t="s">
        <v>891</v>
      </c>
      <c r="D680" s="252" t="s">
        <v>890</v>
      </c>
      <c r="E680" s="252" t="s">
        <v>889</v>
      </c>
      <c r="F680" s="99">
        <v>24</v>
      </c>
      <c r="G680" s="100">
        <v>13</v>
      </c>
      <c r="H680" s="100">
        <v>19</v>
      </c>
      <c r="I680" s="100">
        <v>26</v>
      </c>
      <c r="J680" s="101">
        <v>28</v>
      </c>
      <c r="K680" s="99">
        <v>5</v>
      </c>
      <c r="L680" s="100">
        <v>0</v>
      </c>
      <c r="M680" s="100">
        <v>2</v>
      </c>
      <c r="N680" s="100">
        <v>8</v>
      </c>
      <c r="O680" s="101">
        <v>13</v>
      </c>
      <c r="P680" s="99">
        <v>17</v>
      </c>
      <c r="Q680" s="100">
        <v>7</v>
      </c>
      <c r="R680" s="100">
        <v>13</v>
      </c>
      <c r="S680" s="100">
        <v>20</v>
      </c>
      <c r="T680" s="101">
        <v>22</v>
      </c>
    </row>
    <row r="681" spans="1:20">
      <c r="A681" s="100">
        <v>2024</v>
      </c>
      <c r="B681" s="252" t="s">
        <v>1090</v>
      </c>
      <c r="C681" s="252" t="s">
        <v>887</v>
      </c>
      <c r="D681" s="252" t="s">
        <v>464</v>
      </c>
      <c r="E681" s="252" t="s">
        <v>888</v>
      </c>
      <c r="F681" s="99">
        <v>31</v>
      </c>
      <c r="G681" s="100">
        <v>27</v>
      </c>
      <c r="H681" s="100">
        <v>29</v>
      </c>
      <c r="I681" s="100">
        <v>32</v>
      </c>
      <c r="J681" s="101">
        <v>32</v>
      </c>
      <c r="K681" s="99">
        <v>29</v>
      </c>
      <c r="L681" s="100">
        <v>15</v>
      </c>
      <c r="M681" s="100">
        <v>22</v>
      </c>
      <c r="N681" s="100">
        <v>31</v>
      </c>
      <c r="O681" s="101">
        <v>32</v>
      </c>
      <c r="P681" s="99">
        <v>1</v>
      </c>
      <c r="Q681" s="100">
        <v>0</v>
      </c>
      <c r="R681" s="100">
        <v>0</v>
      </c>
      <c r="S681" s="100">
        <v>7</v>
      </c>
      <c r="T681" s="101">
        <v>13</v>
      </c>
    </row>
    <row r="682" spans="1:20">
      <c r="A682" s="100">
        <v>2024</v>
      </c>
      <c r="B682" s="252" t="s">
        <v>1090</v>
      </c>
      <c r="C682" s="252" t="s">
        <v>887</v>
      </c>
      <c r="D682" s="252" t="s">
        <v>464</v>
      </c>
      <c r="E682" s="252" t="s">
        <v>554</v>
      </c>
      <c r="F682" s="99">
        <v>31</v>
      </c>
      <c r="G682" s="100">
        <v>27</v>
      </c>
      <c r="H682" s="100">
        <v>29</v>
      </c>
      <c r="I682" s="100">
        <v>32</v>
      </c>
      <c r="J682" s="101">
        <v>32</v>
      </c>
      <c r="K682" s="99">
        <v>29</v>
      </c>
      <c r="L682" s="100">
        <v>15</v>
      </c>
      <c r="M682" s="100">
        <v>22</v>
      </c>
      <c r="N682" s="100">
        <v>31</v>
      </c>
      <c r="O682" s="101">
        <v>32</v>
      </c>
      <c r="P682" s="99">
        <v>1</v>
      </c>
      <c r="Q682" s="100">
        <v>0</v>
      </c>
      <c r="R682" s="100">
        <v>0</v>
      </c>
      <c r="S682" s="100">
        <v>6</v>
      </c>
      <c r="T682" s="101">
        <v>12</v>
      </c>
    </row>
    <row r="683" spans="1:20">
      <c r="A683" s="100">
        <v>2024</v>
      </c>
      <c r="B683" s="252" t="s">
        <v>1090</v>
      </c>
      <c r="C683" s="252" t="s">
        <v>887</v>
      </c>
      <c r="D683" s="252" t="s">
        <v>464</v>
      </c>
      <c r="E683" s="252" t="s">
        <v>555</v>
      </c>
      <c r="F683" s="99">
        <v>31</v>
      </c>
      <c r="G683" s="100">
        <v>26</v>
      </c>
      <c r="H683" s="100">
        <v>28</v>
      </c>
      <c r="I683" s="100">
        <v>32</v>
      </c>
      <c r="J683" s="101">
        <v>32</v>
      </c>
      <c r="K683" s="99">
        <v>29</v>
      </c>
      <c r="L683" s="100">
        <v>15</v>
      </c>
      <c r="M683" s="100">
        <v>22</v>
      </c>
      <c r="N683" s="100">
        <v>31</v>
      </c>
      <c r="O683" s="101">
        <v>32</v>
      </c>
      <c r="P683" s="99">
        <v>1</v>
      </c>
      <c r="Q683" s="100">
        <v>0</v>
      </c>
      <c r="R683" s="100">
        <v>0</v>
      </c>
      <c r="S683" s="100">
        <v>6</v>
      </c>
      <c r="T683" s="101">
        <v>12</v>
      </c>
    </row>
    <row r="684" spans="1:20">
      <c r="A684" s="100">
        <v>2024</v>
      </c>
      <c r="B684" s="252" t="s">
        <v>1090</v>
      </c>
      <c r="C684" s="252" t="s">
        <v>887</v>
      </c>
      <c r="D684" s="252" t="s">
        <v>464</v>
      </c>
      <c r="E684" s="252" t="s">
        <v>556</v>
      </c>
      <c r="F684" s="99">
        <v>31</v>
      </c>
      <c r="G684" s="100">
        <v>24</v>
      </c>
      <c r="H684" s="100">
        <v>28</v>
      </c>
      <c r="I684" s="100">
        <v>32</v>
      </c>
      <c r="J684" s="101">
        <v>32</v>
      </c>
      <c r="K684" s="99">
        <v>29</v>
      </c>
      <c r="L684" s="100">
        <v>10</v>
      </c>
      <c r="M684" s="100">
        <v>20</v>
      </c>
      <c r="N684" s="100">
        <v>31</v>
      </c>
      <c r="O684" s="101">
        <v>32</v>
      </c>
      <c r="P684" s="99">
        <v>1</v>
      </c>
      <c r="Q684" s="100">
        <v>0</v>
      </c>
      <c r="R684" s="100">
        <v>0</v>
      </c>
      <c r="S684" s="100">
        <v>7</v>
      </c>
      <c r="T684" s="101">
        <v>13</v>
      </c>
    </row>
    <row r="685" spans="1:20">
      <c r="A685" s="100">
        <v>2024</v>
      </c>
      <c r="B685" s="252" t="s">
        <v>1090</v>
      </c>
      <c r="C685" s="252" t="s">
        <v>887</v>
      </c>
      <c r="D685" s="252" t="s">
        <v>464</v>
      </c>
      <c r="E685" s="252" t="s">
        <v>557</v>
      </c>
      <c r="F685" s="99">
        <v>30</v>
      </c>
      <c r="G685" s="100">
        <v>22</v>
      </c>
      <c r="H685" s="100">
        <v>27</v>
      </c>
      <c r="I685" s="100">
        <v>32</v>
      </c>
      <c r="J685" s="101">
        <v>32</v>
      </c>
      <c r="K685" s="99">
        <v>27</v>
      </c>
      <c r="L685" s="100">
        <v>9</v>
      </c>
      <c r="M685" s="100">
        <v>17</v>
      </c>
      <c r="N685" s="100">
        <v>31</v>
      </c>
      <c r="O685" s="101">
        <v>32</v>
      </c>
      <c r="P685" s="99">
        <v>2</v>
      </c>
      <c r="Q685" s="100">
        <v>0</v>
      </c>
      <c r="R685" s="100">
        <v>0</v>
      </c>
      <c r="S685" s="100">
        <v>8</v>
      </c>
      <c r="T685" s="101">
        <v>13</v>
      </c>
    </row>
    <row r="686" spans="1:20">
      <c r="A686" s="100">
        <v>2024</v>
      </c>
      <c r="B686" s="252" t="s">
        <v>1090</v>
      </c>
      <c r="C686" s="252" t="s">
        <v>887</v>
      </c>
      <c r="D686" s="252" t="s">
        <v>464</v>
      </c>
      <c r="E686" s="252" t="s">
        <v>558</v>
      </c>
      <c r="F686" s="99">
        <v>30</v>
      </c>
      <c r="G686" s="100">
        <v>19</v>
      </c>
      <c r="H686" s="100">
        <v>26</v>
      </c>
      <c r="I686" s="100">
        <v>31</v>
      </c>
      <c r="J686" s="101">
        <v>32</v>
      </c>
      <c r="K686" s="99">
        <v>25</v>
      </c>
      <c r="L686" s="100">
        <v>7</v>
      </c>
      <c r="M686" s="100">
        <v>16</v>
      </c>
      <c r="N686" s="100">
        <v>31</v>
      </c>
      <c r="O686" s="101">
        <v>32</v>
      </c>
      <c r="P686" s="99">
        <v>2</v>
      </c>
      <c r="Q686" s="100">
        <v>0</v>
      </c>
      <c r="R686" s="100">
        <v>0</v>
      </c>
      <c r="S686" s="100">
        <v>8</v>
      </c>
      <c r="T686" s="101">
        <v>14</v>
      </c>
    </row>
    <row r="687" spans="1:20">
      <c r="A687" s="100">
        <v>2024</v>
      </c>
      <c r="B687" s="252" t="s">
        <v>1090</v>
      </c>
      <c r="C687" s="252" t="s">
        <v>887</v>
      </c>
      <c r="D687" s="252" t="s">
        <v>464</v>
      </c>
      <c r="E687" s="252" t="s">
        <v>559</v>
      </c>
      <c r="F687" s="99">
        <v>29</v>
      </c>
      <c r="G687" s="100">
        <v>15</v>
      </c>
      <c r="H687" s="100">
        <v>24</v>
      </c>
      <c r="I687" s="100">
        <v>31</v>
      </c>
      <c r="J687" s="101">
        <v>32</v>
      </c>
      <c r="K687" s="99">
        <v>22</v>
      </c>
      <c r="L687" s="100">
        <v>4</v>
      </c>
      <c r="M687" s="100">
        <v>12</v>
      </c>
      <c r="N687" s="100">
        <v>31</v>
      </c>
      <c r="O687" s="101">
        <v>32</v>
      </c>
      <c r="P687" s="99">
        <v>3</v>
      </c>
      <c r="Q687" s="100">
        <v>0</v>
      </c>
      <c r="R687" s="100">
        <v>0</v>
      </c>
      <c r="S687" s="100">
        <v>10</v>
      </c>
      <c r="T687" s="101">
        <v>15</v>
      </c>
    </row>
    <row r="688" spans="1:20">
      <c r="A688" s="100">
        <v>2024</v>
      </c>
      <c r="B688" s="252" t="s">
        <v>1090</v>
      </c>
      <c r="C688" s="252" t="s">
        <v>887</v>
      </c>
      <c r="D688" s="252" t="s">
        <v>464</v>
      </c>
      <c r="E688" s="252" t="s">
        <v>560</v>
      </c>
      <c r="F688" s="99">
        <v>28</v>
      </c>
      <c r="G688" s="100">
        <v>12</v>
      </c>
      <c r="H688" s="100">
        <v>22</v>
      </c>
      <c r="I688" s="100">
        <v>31</v>
      </c>
      <c r="J688" s="101">
        <v>32</v>
      </c>
      <c r="K688" s="99">
        <v>17</v>
      </c>
      <c r="L688" s="100">
        <v>2</v>
      </c>
      <c r="M688" s="100">
        <v>9</v>
      </c>
      <c r="N688" s="100">
        <v>29</v>
      </c>
      <c r="O688" s="101">
        <v>31</v>
      </c>
      <c r="P688" s="99">
        <v>5</v>
      </c>
      <c r="Q688" s="100">
        <v>0</v>
      </c>
      <c r="R688" s="100">
        <v>1</v>
      </c>
      <c r="S688" s="100">
        <v>12</v>
      </c>
      <c r="T688" s="101">
        <v>17</v>
      </c>
    </row>
    <row r="689" spans="1:20">
      <c r="A689" s="100">
        <v>2024</v>
      </c>
      <c r="B689" s="252" t="s">
        <v>1090</v>
      </c>
      <c r="C689" s="252" t="s">
        <v>887</v>
      </c>
      <c r="D689" s="252" t="s">
        <v>464</v>
      </c>
      <c r="E689" s="252" t="s">
        <v>561</v>
      </c>
      <c r="F689" s="99">
        <v>26</v>
      </c>
      <c r="G689" s="100">
        <v>6</v>
      </c>
      <c r="H689" s="100">
        <v>19</v>
      </c>
      <c r="I689" s="100">
        <v>30</v>
      </c>
      <c r="J689" s="101">
        <v>31</v>
      </c>
      <c r="K689" s="99">
        <v>13</v>
      </c>
      <c r="L689" s="100">
        <v>0</v>
      </c>
      <c r="M689" s="100">
        <v>6</v>
      </c>
      <c r="N689" s="100">
        <v>25</v>
      </c>
      <c r="O689" s="101">
        <v>31</v>
      </c>
      <c r="P689" s="99">
        <v>7</v>
      </c>
      <c r="Q689" s="100">
        <v>0</v>
      </c>
      <c r="R689" s="100">
        <v>1</v>
      </c>
      <c r="S689" s="100">
        <v>14</v>
      </c>
      <c r="T689" s="101">
        <v>18</v>
      </c>
    </row>
    <row r="690" spans="1:20">
      <c r="A690" s="100">
        <v>2024</v>
      </c>
      <c r="B690" s="252" t="s">
        <v>1090</v>
      </c>
      <c r="C690" s="252" t="s">
        <v>887</v>
      </c>
      <c r="D690" s="252" t="s">
        <v>464</v>
      </c>
      <c r="E690" s="252" t="s">
        <v>562</v>
      </c>
      <c r="F690" s="99">
        <v>25</v>
      </c>
      <c r="G690" s="100">
        <v>5</v>
      </c>
      <c r="H690" s="100">
        <v>18</v>
      </c>
      <c r="I690" s="100">
        <v>29</v>
      </c>
      <c r="J690" s="101">
        <v>31</v>
      </c>
      <c r="K690" s="99">
        <v>9</v>
      </c>
      <c r="L690" s="100">
        <v>0</v>
      </c>
      <c r="M690" s="100">
        <v>4</v>
      </c>
      <c r="N690" s="100">
        <v>21</v>
      </c>
      <c r="O690" s="101">
        <v>30</v>
      </c>
      <c r="P690" s="99">
        <v>9</v>
      </c>
      <c r="Q690" s="100">
        <v>0</v>
      </c>
      <c r="R690" s="100">
        <v>1</v>
      </c>
      <c r="S690" s="100">
        <v>16</v>
      </c>
      <c r="T690" s="101">
        <v>20</v>
      </c>
    </row>
    <row r="691" spans="1:20">
      <c r="A691" s="100">
        <v>2024</v>
      </c>
      <c r="B691" s="252" t="s">
        <v>1090</v>
      </c>
      <c r="C691" s="252" t="s">
        <v>887</v>
      </c>
      <c r="D691" s="252" t="s">
        <v>464</v>
      </c>
      <c r="E691" s="252" t="s">
        <v>563</v>
      </c>
      <c r="F691" s="99">
        <v>22</v>
      </c>
      <c r="G691" s="100">
        <v>3</v>
      </c>
      <c r="H691" s="100">
        <v>14</v>
      </c>
      <c r="I691" s="100">
        <v>28</v>
      </c>
      <c r="J691" s="101">
        <v>31</v>
      </c>
      <c r="K691" s="99">
        <v>7</v>
      </c>
      <c r="L691" s="100">
        <v>0</v>
      </c>
      <c r="M691" s="100">
        <v>2</v>
      </c>
      <c r="N691" s="100">
        <v>17</v>
      </c>
      <c r="O691" s="101">
        <v>30</v>
      </c>
      <c r="P691" s="99">
        <v>9</v>
      </c>
      <c r="Q691" s="100">
        <v>0</v>
      </c>
      <c r="R691" s="100">
        <v>1</v>
      </c>
      <c r="S691" s="100">
        <v>16</v>
      </c>
      <c r="T691" s="101">
        <v>20</v>
      </c>
    </row>
    <row r="692" spans="1:20">
      <c r="A692" s="100">
        <v>2024</v>
      </c>
      <c r="B692" s="252" t="s">
        <v>1090</v>
      </c>
      <c r="C692" s="252" t="s">
        <v>887</v>
      </c>
      <c r="D692" s="252" t="s">
        <v>464</v>
      </c>
      <c r="E692" s="252" t="s">
        <v>564</v>
      </c>
      <c r="F692" s="99">
        <v>21</v>
      </c>
      <c r="G692" s="100">
        <v>2</v>
      </c>
      <c r="H692" s="100">
        <v>11</v>
      </c>
      <c r="I692" s="100">
        <v>26</v>
      </c>
      <c r="J692" s="101">
        <v>31</v>
      </c>
      <c r="K692" s="99">
        <v>5</v>
      </c>
      <c r="L692" s="100">
        <v>0</v>
      </c>
      <c r="M692" s="100">
        <v>0</v>
      </c>
      <c r="N692" s="100">
        <v>14</v>
      </c>
      <c r="O692" s="101">
        <v>30</v>
      </c>
      <c r="P692" s="99">
        <v>9</v>
      </c>
      <c r="Q692" s="100">
        <v>0</v>
      </c>
      <c r="R692" s="100">
        <v>1</v>
      </c>
      <c r="S692" s="100">
        <v>16</v>
      </c>
      <c r="T692" s="101">
        <v>20</v>
      </c>
    </row>
    <row r="693" spans="1:20">
      <c r="A693" s="100">
        <v>2024</v>
      </c>
      <c r="B693" s="252" t="s">
        <v>1090</v>
      </c>
      <c r="C693" s="252" t="s">
        <v>887</v>
      </c>
      <c r="D693" s="252" t="s">
        <v>464</v>
      </c>
      <c r="E693" s="252" t="s">
        <v>889</v>
      </c>
      <c r="F693" s="99">
        <v>18</v>
      </c>
      <c r="G693" s="100">
        <v>1</v>
      </c>
      <c r="H693" s="100">
        <v>9</v>
      </c>
      <c r="I693" s="100">
        <v>25</v>
      </c>
      <c r="J693" s="101">
        <v>31</v>
      </c>
      <c r="K693" s="99">
        <v>4</v>
      </c>
      <c r="L693" s="100">
        <v>0</v>
      </c>
      <c r="M693" s="100">
        <v>0</v>
      </c>
      <c r="N693" s="100">
        <v>10</v>
      </c>
      <c r="O693" s="101">
        <v>29</v>
      </c>
      <c r="P693" s="99">
        <v>8</v>
      </c>
      <c r="Q693" s="100">
        <v>0</v>
      </c>
      <c r="R693" s="100">
        <v>1</v>
      </c>
      <c r="S693" s="100">
        <v>15</v>
      </c>
      <c r="T693" s="101">
        <v>19</v>
      </c>
    </row>
    <row r="694" spans="1:20">
      <c r="A694" s="100">
        <v>2024</v>
      </c>
      <c r="B694" s="252" t="s">
        <v>1090</v>
      </c>
      <c r="C694" s="252" t="s">
        <v>887</v>
      </c>
      <c r="D694" s="252" t="s">
        <v>465</v>
      </c>
      <c r="E694" s="252" t="s">
        <v>888</v>
      </c>
      <c r="F694" s="99">
        <v>31</v>
      </c>
      <c r="G694" s="100">
        <v>28</v>
      </c>
      <c r="H694" s="100">
        <v>29</v>
      </c>
      <c r="I694" s="100">
        <v>32</v>
      </c>
      <c r="J694" s="101">
        <v>32</v>
      </c>
      <c r="K694" s="99">
        <v>28</v>
      </c>
      <c r="L694" s="100">
        <v>18</v>
      </c>
      <c r="M694" s="100">
        <v>24</v>
      </c>
      <c r="N694" s="100">
        <v>31</v>
      </c>
      <c r="O694" s="101">
        <v>32</v>
      </c>
      <c r="P694" s="99">
        <v>2</v>
      </c>
      <c r="Q694" s="100">
        <v>0</v>
      </c>
      <c r="R694" s="100">
        <v>0</v>
      </c>
      <c r="S694" s="100">
        <v>5</v>
      </c>
      <c r="T694" s="101">
        <v>11</v>
      </c>
    </row>
    <row r="695" spans="1:20">
      <c r="A695" s="100">
        <v>2024</v>
      </c>
      <c r="B695" s="252" t="s">
        <v>1090</v>
      </c>
      <c r="C695" s="252" t="s">
        <v>887</v>
      </c>
      <c r="D695" s="252" t="s">
        <v>465</v>
      </c>
      <c r="E695" s="252" t="s">
        <v>554</v>
      </c>
      <c r="F695" s="99">
        <v>31</v>
      </c>
      <c r="G695" s="100">
        <v>27</v>
      </c>
      <c r="H695" s="100">
        <v>29</v>
      </c>
      <c r="I695" s="100">
        <v>32</v>
      </c>
      <c r="J695" s="101">
        <v>32</v>
      </c>
      <c r="K695" s="99">
        <v>29</v>
      </c>
      <c r="L695" s="100">
        <v>17</v>
      </c>
      <c r="M695" s="100">
        <v>23</v>
      </c>
      <c r="N695" s="100">
        <v>31</v>
      </c>
      <c r="O695" s="101">
        <v>32</v>
      </c>
      <c r="P695" s="99">
        <v>2</v>
      </c>
      <c r="Q695" s="100">
        <v>0</v>
      </c>
      <c r="R695" s="100">
        <v>0</v>
      </c>
      <c r="S695" s="100">
        <v>6</v>
      </c>
      <c r="T695" s="101">
        <v>11</v>
      </c>
    </row>
    <row r="696" spans="1:20">
      <c r="A696" s="100">
        <v>2024</v>
      </c>
      <c r="B696" s="252" t="s">
        <v>1090</v>
      </c>
      <c r="C696" s="252" t="s">
        <v>887</v>
      </c>
      <c r="D696" s="252" t="s">
        <v>465</v>
      </c>
      <c r="E696" s="252" t="s">
        <v>555</v>
      </c>
      <c r="F696" s="99">
        <v>31</v>
      </c>
      <c r="G696" s="100">
        <v>27</v>
      </c>
      <c r="H696" s="100">
        <v>29</v>
      </c>
      <c r="I696" s="100">
        <v>32</v>
      </c>
      <c r="J696" s="101">
        <v>32</v>
      </c>
      <c r="K696" s="99">
        <v>28</v>
      </c>
      <c r="L696" s="100">
        <v>16</v>
      </c>
      <c r="M696" s="100">
        <v>22</v>
      </c>
      <c r="N696" s="100">
        <v>31</v>
      </c>
      <c r="O696" s="101">
        <v>32</v>
      </c>
      <c r="P696" s="99">
        <v>2</v>
      </c>
      <c r="Q696" s="100">
        <v>0</v>
      </c>
      <c r="R696" s="100">
        <v>0</v>
      </c>
      <c r="S696" s="100">
        <v>7</v>
      </c>
      <c r="T696" s="101">
        <v>12</v>
      </c>
    </row>
    <row r="697" spans="1:20">
      <c r="A697" s="100">
        <v>2024</v>
      </c>
      <c r="B697" s="252" t="s">
        <v>1090</v>
      </c>
      <c r="C697" s="252" t="s">
        <v>887</v>
      </c>
      <c r="D697" s="252" t="s">
        <v>465</v>
      </c>
      <c r="E697" s="252" t="s">
        <v>556</v>
      </c>
      <c r="F697" s="99">
        <v>31</v>
      </c>
      <c r="G697" s="100">
        <v>26</v>
      </c>
      <c r="H697" s="100">
        <v>28</v>
      </c>
      <c r="I697" s="100">
        <v>32</v>
      </c>
      <c r="J697" s="101">
        <v>32</v>
      </c>
      <c r="K697" s="99">
        <v>28</v>
      </c>
      <c r="L697" s="100">
        <v>14</v>
      </c>
      <c r="M697" s="100">
        <v>20</v>
      </c>
      <c r="N697" s="100">
        <v>31</v>
      </c>
      <c r="O697" s="101">
        <v>32</v>
      </c>
      <c r="P697" s="99">
        <v>2</v>
      </c>
      <c r="Q697" s="100">
        <v>0</v>
      </c>
      <c r="R697" s="100">
        <v>0</v>
      </c>
      <c r="S697" s="100">
        <v>8</v>
      </c>
      <c r="T697" s="101">
        <v>12</v>
      </c>
    </row>
    <row r="698" spans="1:20">
      <c r="A698" s="100">
        <v>2024</v>
      </c>
      <c r="B698" s="252" t="s">
        <v>1090</v>
      </c>
      <c r="C698" s="252" t="s">
        <v>887</v>
      </c>
      <c r="D698" s="252" t="s">
        <v>465</v>
      </c>
      <c r="E698" s="252" t="s">
        <v>557</v>
      </c>
      <c r="F698" s="99">
        <v>30</v>
      </c>
      <c r="G698" s="100">
        <v>25</v>
      </c>
      <c r="H698" s="100">
        <v>28</v>
      </c>
      <c r="I698" s="100">
        <v>32</v>
      </c>
      <c r="J698" s="101">
        <v>32</v>
      </c>
      <c r="K698" s="99">
        <v>26</v>
      </c>
      <c r="L698" s="100">
        <v>11</v>
      </c>
      <c r="M698" s="100">
        <v>18</v>
      </c>
      <c r="N698" s="100">
        <v>31</v>
      </c>
      <c r="O698" s="101">
        <v>32</v>
      </c>
      <c r="P698" s="99">
        <v>3</v>
      </c>
      <c r="Q698" s="100">
        <v>0</v>
      </c>
      <c r="R698" s="100">
        <v>0</v>
      </c>
      <c r="S698" s="100">
        <v>9</v>
      </c>
      <c r="T698" s="101">
        <v>14</v>
      </c>
    </row>
    <row r="699" spans="1:20">
      <c r="A699" s="100">
        <v>2024</v>
      </c>
      <c r="B699" s="252" t="s">
        <v>1090</v>
      </c>
      <c r="C699" s="252" t="s">
        <v>887</v>
      </c>
      <c r="D699" s="252" t="s">
        <v>465</v>
      </c>
      <c r="E699" s="252" t="s">
        <v>558</v>
      </c>
      <c r="F699" s="99">
        <v>30</v>
      </c>
      <c r="G699" s="100">
        <v>23</v>
      </c>
      <c r="H699" s="100">
        <v>27</v>
      </c>
      <c r="I699" s="100">
        <v>32</v>
      </c>
      <c r="J699" s="101">
        <v>32</v>
      </c>
      <c r="K699" s="99">
        <v>24</v>
      </c>
      <c r="L699" s="100">
        <v>10</v>
      </c>
      <c r="M699" s="100">
        <v>16</v>
      </c>
      <c r="N699" s="100">
        <v>31</v>
      </c>
      <c r="O699" s="101">
        <v>32</v>
      </c>
      <c r="P699" s="99">
        <v>4</v>
      </c>
      <c r="Q699" s="100">
        <v>0</v>
      </c>
      <c r="R699" s="100">
        <v>1</v>
      </c>
      <c r="S699" s="100">
        <v>10</v>
      </c>
      <c r="T699" s="101">
        <v>14</v>
      </c>
    </row>
    <row r="700" spans="1:20">
      <c r="A700" s="100">
        <v>2024</v>
      </c>
      <c r="B700" s="252" t="s">
        <v>1090</v>
      </c>
      <c r="C700" s="252" t="s">
        <v>887</v>
      </c>
      <c r="D700" s="252" t="s">
        <v>465</v>
      </c>
      <c r="E700" s="252" t="s">
        <v>559</v>
      </c>
      <c r="F700" s="99">
        <v>29</v>
      </c>
      <c r="G700" s="100">
        <v>22</v>
      </c>
      <c r="H700" s="100">
        <v>26</v>
      </c>
      <c r="I700" s="100">
        <v>31</v>
      </c>
      <c r="J700" s="101">
        <v>32</v>
      </c>
      <c r="K700" s="99">
        <v>21</v>
      </c>
      <c r="L700" s="100">
        <v>8</v>
      </c>
      <c r="M700" s="100">
        <v>14</v>
      </c>
      <c r="N700" s="100">
        <v>30</v>
      </c>
      <c r="O700" s="101">
        <v>31</v>
      </c>
      <c r="P700" s="99">
        <v>6</v>
      </c>
      <c r="Q700" s="100">
        <v>0</v>
      </c>
      <c r="R700" s="100">
        <v>1</v>
      </c>
      <c r="S700" s="100">
        <v>12</v>
      </c>
      <c r="T700" s="101">
        <v>16</v>
      </c>
    </row>
    <row r="701" spans="1:20">
      <c r="A701" s="100">
        <v>2024</v>
      </c>
      <c r="B701" s="252" t="s">
        <v>1090</v>
      </c>
      <c r="C701" s="252" t="s">
        <v>887</v>
      </c>
      <c r="D701" s="252" t="s">
        <v>465</v>
      </c>
      <c r="E701" s="252" t="s">
        <v>560</v>
      </c>
      <c r="F701" s="99">
        <v>28</v>
      </c>
      <c r="G701" s="100">
        <v>19</v>
      </c>
      <c r="H701" s="100">
        <v>25</v>
      </c>
      <c r="I701" s="100">
        <v>31</v>
      </c>
      <c r="J701" s="101">
        <v>32</v>
      </c>
      <c r="K701" s="99">
        <v>17</v>
      </c>
      <c r="L701" s="100">
        <v>5</v>
      </c>
      <c r="M701" s="100">
        <v>11</v>
      </c>
      <c r="N701" s="100">
        <v>28</v>
      </c>
      <c r="O701" s="101">
        <v>31</v>
      </c>
      <c r="P701" s="99">
        <v>9</v>
      </c>
      <c r="Q701" s="100">
        <v>0</v>
      </c>
      <c r="R701" s="100">
        <v>1</v>
      </c>
      <c r="S701" s="100">
        <v>14</v>
      </c>
      <c r="T701" s="101">
        <v>17</v>
      </c>
    </row>
    <row r="702" spans="1:20">
      <c r="A702" s="100">
        <v>2024</v>
      </c>
      <c r="B702" s="252" t="s">
        <v>1090</v>
      </c>
      <c r="C702" s="252" t="s">
        <v>887</v>
      </c>
      <c r="D702" s="252" t="s">
        <v>465</v>
      </c>
      <c r="E702" s="252" t="s">
        <v>561</v>
      </c>
      <c r="F702" s="99">
        <v>27</v>
      </c>
      <c r="G702" s="100">
        <v>15</v>
      </c>
      <c r="H702" s="100">
        <v>23</v>
      </c>
      <c r="I702" s="100">
        <v>30</v>
      </c>
      <c r="J702" s="101">
        <v>32</v>
      </c>
      <c r="K702" s="99">
        <v>14</v>
      </c>
      <c r="L702" s="100">
        <v>2</v>
      </c>
      <c r="M702" s="100">
        <v>8</v>
      </c>
      <c r="N702" s="100">
        <v>24</v>
      </c>
      <c r="O702" s="101">
        <v>31</v>
      </c>
      <c r="P702" s="99">
        <v>10</v>
      </c>
      <c r="Q702" s="100">
        <v>0</v>
      </c>
      <c r="R702" s="100">
        <v>2</v>
      </c>
      <c r="S702" s="100">
        <v>15</v>
      </c>
      <c r="T702" s="101">
        <v>19</v>
      </c>
    </row>
    <row r="703" spans="1:20">
      <c r="A703" s="100">
        <v>2024</v>
      </c>
      <c r="B703" s="252" t="s">
        <v>1090</v>
      </c>
      <c r="C703" s="252" t="s">
        <v>887</v>
      </c>
      <c r="D703" s="252" t="s">
        <v>465</v>
      </c>
      <c r="E703" s="252" t="s">
        <v>562</v>
      </c>
      <c r="F703" s="99">
        <v>26</v>
      </c>
      <c r="G703" s="100">
        <v>11</v>
      </c>
      <c r="H703" s="100">
        <v>21</v>
      </c>
      <c r="I703" s="100">
        <v>29</v>
      </c>
      <c r="J703" s="101">
        <v>32</v>
      </c>
      <c r="K703" s="99">
        <v>11</v>
      </c>
      <c r="L703" s="100">
        <v>0</v>
      </c>
      <c r="M703" s="100">
        <v>5</v>
      </c>
      <c r="N703" s="100">
        <v>22</v>
      </c>
      <c r="O703" s="101">
        <v>30</v>
      </c>
      <c r="P703" s="99">
        <v>11</v>
      </c>
      <c r="Q703" s="100">
        <v>0</v>
      </c>
      <c r="R703" s="100">
        <v>2</v>
      </c>
      <c r="S703" s="100">
        <v>17</v>
      </c>
      <c r="T703" s="101">
        <v>20</v>
      </c>
    </row>
    <row r="704" spans="1:20">
      <c r="A704" s="100">
        <v>2024</v>
      </c>
      <c r="B704" s="252" t="s">
        <v>1090</v>
      </c>
      <c r="C704" s="252" t="s">
        <v>887</v>
      </c>
      <c r="D704" s="252" t="s">
        <v>465</v>
      </c>
      <c r="E704" s="252" t="s">
        <v>563</v>
      </c>
      <c r="F704" s="99">
        <v>24</v>
      </c>
      <c r="G704" s="100">
        <v>7</v>
      </c>
      <c r="H704" s="100">
        <v>18</v>
      </c>
      <c r="I704" s="100">
        <v>28</v>
      </c>
      <c r="J704" s="101">
        <v>31</v>
      </c>
      <c r="K704" s="99">
        <v>8</v>
      </c>
      <c r="L704" s="100">
        <v>0</v>
      </c>
      <c r="M704" s="100">
        <v>3</v>
      </c>
      <c r="N704" s="100">
        <v>16</v>
      </c>
      <c r="O704" s="101">
        <v>30</v>
      </c>
      <c r="P704" s="99">
        <v>12</v>
      </c>
      <c r="Q704" s="100">
        <v>0</v>
      </c>
      <c r="R704" s="100">
        <v>2</v>
      </c>
      <c r="S704" s="100">
        <v>17</v>
      </c>
      <c r="T704" s="101">
        <v>21</v>
      </c>
    </row>
    <row r="705" spans="1:20">
      <c r="A705" s="100">
        <v>2024</v>
      </c>
      <c r="B705" s="252" t="s">
        <v>1090</v>
      </c>
      <c r="C705" s="252" t="s">
        <v>887</v>
      </c>
      <c r="D705" s="252" t="s">
        <v>465</v>
      </c>
      <c r="E705" s="252" t="s">
        <v>564</v>
      </c>
      <c r="F705" s="99">
        <v>22</v>
      </c>
      <c r="G705" s="100">
        <v>5</v>
      </c>
      <c r="H705" s="100">
        <v>15</v>
      </c>
      <c r="I705" s="100">
        <v>27</v>
      </c>
      <c r="J705" s="101">
        <v>31</v>
      </c>
      <c r="K705" s="99">
        <v>6</v>
      </c>
      <c r="L705" s="100">
        <v>0</v>
      </c>
      <c r="M705" s="100">
        <v>2</v>
      </c>
      <c r="N705" s="100">
        <v>14</v>
      </c>
      <c r="O705" s="101">
        <v>30</v>
      </c>
      <c r="P705" s="99">
        <v>11</v>
      </c>
      <c r="Q705" s="100">
        <v>0</v>
      </c>
      <c r="R705" s="100">
        <v>2</v>
      </c>
      <c r="S705" s="100">
        <v>17</v>
      </c>
      <c r="T705" s="101">
        <v>20</v>
      </c>
    </row>
    <row r="706" spans="1:20">
      <c r="A706" s="100">
        <v>2024</v>
      </c>
      <c r="B706" s="252" t="s">
        <v>1090</v>
      </c>
      <c r="C706" s="252" t="s">
        <v>887</v>
      </c>
      <c r="D706" s="252" t="s">
        <v>465</v>
      </c>
      <c r="E706" s="252" t="s">
        <v>889</v>
      </c>
      <c r="F706" s="99">
        <v>20</v>
      </c>
      <c r="G706" s="100">
        <v>4</v>
      </c>
      <c r="H706" s="100">
        <v>12</v>
      </c>
      <c r="I706" s="100">
        <v>26</v>
      </c>
      <c r="J706" s="101">
        <v>31</v>
      </c>
      <c r="K706" s="99">
        <v>5</v>
      </c>
      <c r="L706" s="100">
        <v>0</v>
      </c>
      <c r="M706" s="100">
        <v>0</v>
      </c>
      <c r="N706" s="100">
        <v>12</v>
      </c>
      <c r="O706" s="101">
        <v>30</v>
      </c>
      <c r="P706" s="99">
        <v>10</v>
      </c>
      <c r="Q706" s="100">
        <v>0</v>
      </c>
      <c r="R706" s="100">
        <v>2</v>
      </c>
      <c r="S706" s="100">
        <v>16</v>
      </c>
      <c r="T706" s="101">
        <v>20</v>
      </c>
    </row>
    <row r="707" spans="1:20">
      <c r="A707" s="100">
        <v>2024</v>
      </c>
      <c r="B707" s="252" t="s">
        <v>1090</v>
      </c>
      <c r="C707" s="252" t="s">
        <v>887</v>
      </c>
      <c r="D707" s="252" t="s">
        <v>1088</v>
      </c>
      <c r="E707" s="252" t="s">
        <v>888</v>
      </c>
      <c r="F707" s="99">
        <v>31</v>
      </c>
      <c r="G707" s="100">
        <v>28</v>
      </c>
      <c r="H707" s="100">
        <v>29</v>
      </c>
      <c r="I707" s="100">
        <v>32</v>
      </c>
      <c r="J707" s="101">
        <v>32</v>
      </c>
      <c r="K707" s="99">
        <v>29</v>
      </c>
      <c r="L707" s="100">
        <v>21</v>
      </c>
      <c r="M707" s="100">
        <v>26</v>
      </c>
      <c r="N707" s="100">
        <v>31</v>
      </c>
      <c r="O707" s="101">
        <v>32</v>
      </c>
      <c r="P707" s="99">
        <v>1</v>
      </c>
      <c r="Q707" s="100">
        <v>0</v>
      </c>
      <c r="R707" s="100">
        <v>0</v>
      </c>
      <c r="S707" s="100">
        <v>4</v>
      </c>
      <c r="T707" s="101">
        <v>8</v>
      </c>
    </row>
    <row r="708" spans="1:20">
      <c r="A708" s="100">
        <v>2024</v>
      </c>
      <c r="B708" s="252" t="s">
        <v>1090</v>
      </c>
      <c r="C708" s="252" t="s">
        <v>887</v>
      </c>
      <c r="D708" s="252" t="s">
        <v>1088</v>
      </c>
      <c r="E708" s="252" t="s">
        <v>554</v>
      </c>
      <c r="F708" s="99">
        <v>31</v>
      </c>
      <c r="G708" s="100">
        <v>28</v>
      </c>
      <c r="H708" s="100">
        <v>30</v>
      </c>
      <c r="I708" s="100">
        <v>32</v>
      </c>
      <c r="J708" s="101">
        <v>32</v>
      </c>
      <c r="K708" s="99">
        <v>30</v>
      </c>
      <c r="L708" s="100">
        <v>19</v>
      </c>
      <c r="M708" s="100">
        <v>25</v>
      </c>
      <c r="N708" s="100">
        <v>31</v>
      </c>
      <c r="O708" s="101">
        <v>32</v>
      </c>
      <c r="P708" s="99">
        <v>1</v>
      </c>
      <c r="Q708" s="100">
        <v>0</v>
      </c>
      <c r="R708" s="100">
        <v>0</v>
      </c>
      <c r="S708" s="100">
        <v>5</v>
      </c>
      <c r="T708" s="101">
        <v>9</v>
      </c>
    </row>
    <row r="709" spans="1:20">
      <c r="A709" s="100">
        <v>2024</v>
      </c>
      <c r="B709" s="252" t="s">
        <v>1090</v>
      </c>
      <c r="C709" s="252" t="s">
        <v>887</v>
      </c>
      <c r="D709" s="252" t="s">
        <v>1088</v>
      </c>
      <c r="E709" s="252" t="s">
        <v>555</v>
      </c>
      <c r="F709" s="99">
        <v>31</v>
      </c>
      <c r="G709" s="100">
        <v>28</v>
      </c>
      <c r="H709" s="100">
        <v>29</v>
      </c>
      <c r="I709" s="100">
        <v>32</v>
      </c>
      <c r="J709" s="101">
        <v>32</v>
      </c>
      <c r="K709" s="99">
        <v>30</v>
      </c>
      <c r="L709" s="100">
        <v>18</v>
      </c>
      <c r="M709" s="100">
        <v>24</v>
      </c>
      <c r="N709" s="100">
        <v>31</v>
      </c>
      <c r="O709" s="101">
        <v>32</v>
      </c>
      <c r="P709" s="99">
        <v>1</v>
      </c>
      <c r="Q709" s="100">
        <v>0</v>
      </c>
      <c r="R709" s="100">
        <v>0</v>
      </c>
      <c r="S709" s="100">
        <v>6</v>
      </c>
      <c r="T709" s="101">
        <v>11</v>
      </c>
    </row>
    <row r="710" spans="1:20">
      <c r="A710" s="100">
        <v>2024</v>
      </c>
      <c r="B710" s="252" t="s">
        <v>1090</v>
      </c>
      <c r="C710" s="252" t="s">
        <v>887</v>
      </c>
      <c r="D710" s="252" t="s">
        <v>1088</v>
      </c>
      <c r="E710" s="252" t="s">
        <v>556</v>
      </c>
      <c r="F710" s="99">
        <v>31</v>
      </c>
      <c r="G710" s="100">
        <v>27</v>
      </c>
      <c r="H710" s="100">
        <v>29</v>
      </c>
      <c r="I710" s="100">
        <v>32</v>
      </c>
      <c r="J710" s="101">
        <v>32</v>
      </c>
      <c r="K710" s="99">
        <v>29</v>
      </c>
      <c r="L710" s="100">
        <v>15</v>
      </c>
      <c r="M710" s="100">
        <v>21</v>
      </c>
      <c r="N710" s="100">
        <v>31</v>
      </c>
      <c r="O710" s="101">
        <v>32</v>
      </c>
      <c r="P710" s="99">
        <v>2</v>
      </c>
      <c r="Q710" s="100">
        <v>0</v>
      </c>
      <c r="R710" s="100">
        <v>0</v>
      </c>
      <c r="S710" s="100">
        <v>7</v>
      </c>
      <c r="T710" s="101">
        <v>12</v>
      </c>
    </row>
    <row r="711" spans="1:20">
      <c r="A711" s="100">
        <v>2024</v>
      </c>
      <c r="B711" s="252" t="s">
        <v>1090</v>
      </c>
      <c r="C711" s="252" t="s">
        <v>887</v>
      </c>
      <c r="D711" s="252" t="s">
        <v>1088</v>
      </c>
      <c r="E711" s="252" t="s">
        <v>557</v>
      </c>
      <c r="F711" s="99">
        <v>31</v>
      </c>
      <c r="G711" s="100">
        <v>25</v>
      </c>
      <c r="H711" s="100">
        <v>28</v>
      </c>
      <c r="I711" s="100">
        <v>32</v>
      </c>
      <c r="J711" s="101">
        <v>32</v>
      </c>
      <c r="K711" s="99">
        <v>27</v>
      </c>
      <c r="L711" s="100">
        <v>12</v>
      </c>
      <c r="M711" s="100">
        <v>19</v>
      </c>
      <c r="N711" s="100">
        <v>31</v>
      </c>
      <c r="O711" s="101">
        <v>32</v>
      </c>
      <c r="P711" s="99">
        <v>2</v>
      </c>
      <c r="Q711" s="100">
        <v>0</v>
      </c>
      <c r="R711" s="100">
        <v>0</v>
      </c>
      <c r="S711" s="100">
        <v>9</v>
      </c>
      <c r="T711" s="101">
        <v>13</v>
      </c>
    </row>
    <row r="712" spans="1:20">
      <c r="A712" s="100">
        <v>2024</v>
      </c>
      <c r="B712" s="252" t="s">
        <v>1090</v>
      </c>
      <c r="C712" s="252" t="s">
        <v>887</v>
      </c>
      <c r="D712" s="252" t="s">
        <v>1088</v>
      </c>
      <c r="E712" s="252" t="s">
        <v>558</v>
      </c>
      <c r="F712" s="99">
        <v>30</v>
      </c>
      <c r="G712" s="100">
        <v>25</v>
      </c>
      <c r="H712" s="100">
        <v>28</v>
      </c>
      <c r="I712" s="100">
        <v>32</v>
      </c>
      <c r="J712" s="101">
        <v>32</v>
      </c>
      <c r="K712" s="99">
        <v>24</v>
      </c>
      <c r="L712" s="100">
        <v>12</v>
      </c>
      <c r="M712" s="100">
        <v>17</v>
      </c>
      <c r="N712" s="100">
        <v>31</v>
      </c>
      <c r="O712" s="101">
        <v>32</v>
      </c>
      <c r="P712" s="99">
        <v>4</v>
      </c>
      <c r="Q712" s="100">
        <v>0</v>
      </c>
      <c r="R712" s="100">
        <v>1</v>
      </c>
      <c r="S712" s="100">
        <v>10</v>
      </c>
      <c r="T712" s="101">
        <v>14</v>
      </c>
    </row>
    <row r="713" spans="1:20">
      <c r="A713" s="100">
        <v>2024</v>
      </c>
      <c r="B713" s="252" t="s">
        <v>1090</v>
      </c>
      <c r="C713" s="252" t="s">
        <v>887</v>
      </c>
      <c r="D713" s="252" t="s">
        <v>1088</v>
      </c>
      <c r="E713" s="252" t="s">
        <v>559</v>
      </c>
      <c r="F713" s="99">
        <v>30</v>
      </c>
      <c r="G713" s="100">
        <v>24</v>
      </c>
      <c r="H713" s="100">
        <v>27</v>
      </c>
      <c r="I713" s="100">
        <v>32</v>
      </c>
      <c r="J713" s="101">
        <v>32</v>
      </c>
      <c r="K713" s="99">
        <v>22</v>
      </c>
      <c r="L713" s="100">
        <v>10</v>
      </c>
      <c r="M713" s="100">
        <v>16</v>
      </c>
      <c r="N713" s="100">
        <v>31</v>
      </c>
      <c r="O713" s="101">
        <v>32</v>
      </c>
      <c r="P713" s="99">
        <v>6</v>
      </c>
      <c r="Q713" s="100">
        <v>0</v>
      </c>
      <c r="R713" s="100">
        <v>1</v>
      </c>
      <c r="S713" s="100">
        <v>11</v>
      </c>
      <c r="T713" s="101">
        <v>15</v>
      </c>
    </row>
    <row r="714" spans="1:20">
      <c r="A714" s="100">
        <v>2024</v>
      </c>
      <c r="B714" s="252" t="s">
        <v>1090</v>
      </c>
      <c r="C714" s="252" t="s">
        <v>887</v>
      </c>
      <c r="D714" s="252" t="s">
        <v>1088</v>
      </c>
      <c r="E714" s="252" t="s">
        <v>560</v>
      </c>
      <c r="F714" s="99">
        <v>28</v>
      </c>
      <c r="G714" s="100">
        <v>22</v>
      </c>
      <c r="H714" s="100">
        <v>26</v>
      </c>
      <c r="I714" s="100">
        <v>31</v>
      </c>
      <c r="J714" s="101">
        <v>32</v>
      </c>
      <c r="K714" s="99">
        <v>18</v>
      </c>
      <c r="L714" s="100">
        <v>7</v>
      </c>
      <c r="M714" s="100">
        <v>12</v>
      </c>
      <c r="N714" s="100">
        <v>28</v>
      </c>
      <c r="O714" s="101">
        <v>31</v>
      </c>
      <c r="P714" s="99">
        <v>9</v>
      </c>
      <c r="Q714" s="100">
        <v>0</v>
      </c>
      <c r="R714" s="100">
        <v>2</v>
      </c>
      <c r="S714" s="100">
        <v>13</v>
      </c>
      <c r="T714" s="101">
        <v>17</v>
      </c>
    </row>
    <row r="715" spans="1:20">
      <c r="A715" s="100">
        <v>2024</v>
      </c>
      <c r="B715" s="252" t="s">
        <v>1090</v>
      </c>
      <c r="C715" s="252" t="s">
        <v>887</v>
      </c>
      <c r="D715" s="252" t="s">
        <v>1088</v>
      </c>
      <c r="E715" s="252" t="s">
        <v>561</v>
      </c>
      <c r="F715" s="99">
        <v>28</v>
      </c>
      <c r="G715" s="100">
        <v>19</v>
      </c>
      <c r="H715" s="100">
        <v>25</v>
      </c>
      <c r="I715" s="100">
        <v>31</v>
      </c>
      <c r="J715" s="101">
        <v>32</v>
      </c>
      <c r="K715" s="99">
        <v>15</v>
      </c>
      <c r="L715" s="100">
        <v>4</v>
      </c>
      <c r="M715" s="100">
        <v>9</v>
      </c>
      <c r="N715" s="100">
        <v>25</v>
      </c>
      <c r="O715" s="101">
        <v>31</v>
      </c>
      <c r="P715" s="99">
        <v>10</v>
      </c>
      <c r="Q715" s="100">
        <v>0</v>
      </c>
      <c r="R715" s="100">
        <v>2</v>
      </c>
      <c r="S715" s="100">
        <v>15</v>
      </c>
      <c r="T715" s="101">
        <v>20</v>
      </c>
    </row>
    <row r="716" spans="1:20">
      <c r="A716" s="100">
        <v>2024</v>
      </c>
      <c r="B716" s="252" t="s">
        <v>1090</v>
      </c>
      <c r="C716" s="252" t="s">
        <v>887</v>
      </c>
      <c r="D716" s="252" t="s">
        <v>1088</v>
      </c>
      <c r="E716" s="252" t="s">
        <v>562</v>
      </c>
      <c r="F716" s="99">
        <v>27</v>
      </c>
      <c r="G716" s="100">
        <v>15</v>
      </c>
      <c r="H716" s="100">
        <v>23</v>
      </c>
      <c r="I716" s="100">
        <v>30</v>
      </c>
      <c r="J716" s="101">
        <v>32</v>
      </c>
      <c r="K716" s="99">
        <v>12</v>
      </c>
      <c r="L716" s="100">
        <v>1</v>
      </c>
      <c r="M716" s="100">
        <v>6</v>
      </c>
      <c r="N716" s="100">
        <v>22</v>
      </c>
      <c r="O716" s="101">
        <v>31</v>
      </c>
      <c r="P716" s="99">
        <v>12</v>
      </c>
      <c r="Q716" s="100">
        <v>0</v>
      </c>
      <c r="R716" s="100">
        <v>2</v>
      </c>
      <c r="S716" s="100">
        <v>17</v>
      </c>
      <c r="T716" s="101">
        <v>21</v>
      </c>
    </row>
    <row r="717" spans="1:20">
      <c r="A717" s="100">
        <v>2024</v>
      </c>
      <c r="B717" s="252" t="s">
        <v>1090</v>
      </c>
      <c r="C717" s="252" t="s">
        <v>887</v>
      </c>
      <c r="D717" s="252" t="s">
        <v>1088</v>
      </c>
      <c r="E717" s="252" t="s">
        <v>563</v>
      </c>
      <c r="F717" s="99">
        <v>26</v>
      </c>
      <c r="G717" s="100">
        <v>13</v>
      </c>
      <c r="H717" s="100">
        <v>22</v>
      </c>
      <c r="I717" s="100">
        <v>29</v>
      </c>
      <c r="J717" s="101">
        <v>32</v>
      </c>
      <c r="K717" s="99">
        <v>10</v>
      </c>
      <c r="L717" s="100">
        <v>1</v>
      </c>
      <c r="M717" s="100">
        <v>5</v>
      </c>
      <c r="N717" s="100">
        <v>21</v>
      </c>
      <c r="O717" s="101">
        <v>30</v>
      </c>
      <c r="P717" s="99">
        <v>12</v>
      </c>
      <c r="Q717" s="100">
        <v>1</v>
      </c>
      <c r="R717" s="100">
        <v>3</v>
      </c>
      <c r="S717" s="100">
        <v>17</v>
      </c>
      <c r="T717" s="101">
        <v>21</v>
      </c>
    </row>
    <row r="718" spans="1:20">
      <c r="A718" s="100">
        <v>2024</v>
      </c>
      <c r="B718" s="252" t="s">
        <v>1090</v>
      </c>
      <c r="C718" s="252" t="s">
        <v>887</v>
      </c>
      <c r="D718" s="252" t="s">
        <v>1088</v>
      </c>
      <c r="E718" s="252" t="s">
        <v>564</v>
      </c>
      <c r="F718" s="99">
        <v>25</v>
      </c>
      <c r="G718" s="100">
        <v>9</v>
      </c>
      <c r="H718" s="100">
        <v>19</v>
      </c>
      <c r="I718" s="100">
        <v>28</v>
      </c>
      <c r="J718" s="101">
        <v>31</v>
      </c>
      <c r="K718" s="99">
        <v>7</v>
      </c>
      <c r="L718" s="100">
        <v>0</v>
      </c>
      <c r="M718" s="100">
        <v>3</v>
      </c>
      <c r="N718" s="100">
        <v>16</v>
      </c>
      <c r="O718" s="101">
        <v>30</v>
      </c>
      <c r="P718" s="99">
        <v>12</v>
      </c>
      <c r="Q718" s="100">
        <v>0</v>
      </c>
      <c r="R718" s="100">
        <v>3</v>
      </c>
      <c r="S718" s="100">
        <v>18</v>
      </c>
      <c r="T718" s="101">
        <v>21</v>
      </c>
    </row>
    <row r="719" spans="1:20">
      <c r="A719" s="100">
        <v>2024</v>
      </c>
      <c r="B719" s="252" t="s">
        <v>1090</v>
      </c>
      <c r="C719" s="252" t="s">
        <v>887</v>
      </c>
      <c r="D719" s="252" t="s">
        <v>1088</v>
      </c>
      <c r="E719" s="252" t="s">
        <v>889</v>
      </c>
      <c r="F719" s="99">
        <v>22</v>
      </c>
      <c r="G719" s="100">
        <v>7</v>
      </c>
      <c r="H719" s="100">
        <v>17</v>
      </c>
      <c r="I719" s="100">
        <v>27</v>
      </c>
      <c r="J719" s="101">
        <v>31</v>
      </c>
      <c r="K719" s="99">
        <v>6</v>
      </c>
      <c r="L719" s="100">
        <v>0</v>
      </c>
      <c r="M719" s="100">
        <v>2</v>
      </c>
      <c r="N719" s="100">
        <v>13</v>
      </c>
      <c r="O719" s="101">
        <v>29</v>
      </c>
      <c r="P719" s="99">
        <v>13</v>
      </c>
      <c r="Q719" s="100">
        <v>1</v>
      </c>
      <c r="R719" s="100">
        <v>4</v>
      </c>
      <c r="S719" s="100">
        <v>17</v>
      </c>
      <c r="T719" s="101">
        <v>21</v>
      </c>
    </row>
    <row r="720" spans="1:20">
      <c r="A720" s="100">
        <v>2024</v>
      </c>
      <c r="B720" s="252" t="s">
        <v>1090</v>
      </c>
      <c r="C720" s="252" t="s">
        <v>887</v>
      </c>
      <c r="D720" s="252" t="s">
        <v>890</v>
      </c>
      <c r="E720" s="252" t="s">
        <v>888</v>
      </c>
      <c r="F720" s="99">
        <v>32</v>
      </c>
      <c r="G720" s="100">
        <v>28</v>
      </c>
      <c r="H720" s="100">
        <v>29</v>
      </c>
      <c r="I720" s="100">
        <v>32</v>
      </c>
      <c r="J720" s="101">
        <v>32</v>
      </c>
      <c r="K720" s="99">
        <v>30</v>
      </c>
      <c r="L720" s="100">
        <v>23</v>
      </c>
      <c r="M720" s="100">
        <v>26</v>
      </c>
      <c r="N720" s="100">
        <v>32</v>
      </c>
      <c r="O720" s="101">
        <v>32</v>
      </c>
      <c r="P720" s="99">
        <v>1</v>
      </c>
      <c r="Q720" s="100">
        <v>0</v>
      </c>
      <c r="R720" s="100">
        <v>0</v>
      </c>
      <c r="S720" s="100">
        <v>3</v>
      </c>
      <c r="T720" s="101">
        <v>6</v>
      </c>
    </row>
    <row r="721" spans="1:20">
      <c r="A721" s="100">
        <v>2024</v>
      </c>
      <c r="B721" s="252" t="s">
        <v>1090</v>
      </c>
      <c r="C721" s="252" t="s">
        <v>887</v>
      </c>
      <c r="D721" s="252" t="s">
        <v>890</v>
      </c>
      <c r="E721" s="252" t="s">
        <v>554</v>
      </c>
      <c r="F721" s="99">
        <v>32</v>
      </c>
      <c r="G721" s="100">
        <v>28</v>
      </c>
      <c r="H721" s="100">
        <v>30</v>
      </c>
      <c r="I721" s="100">
        <v>32</v>
      </c>
      <c r="J721" s="101">
        <v>32</v>
      </c>
      <c r="K721" s="99">
        <v>30</v>
      </c>
      <c r="L721" s="100">
        <v>22</v>
      </c>
      <c r="M721" s="100">
        <v>26</v>
      </c>
      <c r="N721" s="100">
        <v>32</v>
      </c>
      <c r="O721" s="101">
        <v>32</v>
      </c>
      <c r="P721" s="99">
        <v>1</v>
      </c>
      <c r="Q721" s="100">
        <v>0</v>
      </c>
      <c r="R721" s="100">
        <v>0</v>
      </c>
      <c r="S721" s="100">
        <v>3</v>
      </c>
      <c r="T721" s="101">
        <v>8</v>
      </c>
    </row>
    <row r="722" spans="1:20">
      <c r="A722" s="100">
        <v>2024</v>
      </c>
      <c r="B722" s="252" t="s">
        <v>1090</v>
      </c>
      <c r="C722" s="252" t="s">
        <v>887</v>
      </c>
      <c r="D722" s="252" t="s">
        <v>890</v>
      </c>
      <c r="E722" s="252" t="s">
        <v>555</v>
      </c>
      <c r="F722" s="99">
        <v>32</v>
      </c>
      <c r="G722" s="100">
        <v>28</v>
      </c>
      <c r="H722" s="100">
        <v>30</v>
      </c>
      <c r="I722" s="100">
        <v>32</v>
      </c>
      <c r="J722" s="101">
        <v>32</v>
      </c>
      <c r="K722" s="99">
        <v>30</v>
      </c>
      <c r="L722" s="100">
        <v>19</v>
      </c>
      <c r="M722" s="100">
        <v>25</v>
      </c>
      <c r="N722" s="100">
        <v>32</v>
      </c>
      <c r="O722" s="101">
        <v>32</v>
      </c>
      <c r="P722" s="99">
        <v>1</v>
      </c>
      <c r="Q722" s="100">
        <v>0</v>
      </c>
      <c r="R722" s="100">
        <v>0</v>
      </c>
      <c r="S722" s="100">
        <v>5</v>
      </c>
      <c r="T722" s="101">
        <v>9</v>
      </c>
    </row>
    <row r="723" spans="1:20">
      <c r="A723" s="100">
        <v>2024</v>
      </c>
      <c r="B723" s="252" t="s">
        <v>1090</v>
      </c>
      <c r="C723" s="252" t="s">
        <v>887</v>
      </c>
      <c r="D723" s="252" t="s">
        <v>890</v>
      </c>
      <c r="E723" s="252" t="s">
        <v>556</v>
      </c>
      <c r="F723" s="99">
        <v>31</v>
      </c>
      <c r="G723" s="100">
        <v>27</v>
      </c>
      <c r="H723" s="100">
        <v>29</v>
      </c>
      <c r="I723" s="100">
        <v>32</v>
      </c>
      <c r="J723" s="101">
        <v>32</v>
      </c>
      <c r="K723" s="99">
        <v>29</v>
      </c>
      <c r="L723" s="100">
        <v>16</v>
      </c>
      <c r="M723" s="100">
        <v>22</v>
      </c>
      <c r="N723" s="100">
        <v>31</v>
      </c>
      <c r="O723" s="101">
        <v>32</v>
      </c>
      <c r="P723" s="99">
        <v>2</v>
      </c>
      <c r="Q723" s="100">
        <v>0</v>
      </c>
      <c r="R723" s="100">
        <v>0</v>
      </c>
      <c r="S723" s="100">
        <v>7</v>
      </c>
      <c r="T723" s="101">
        <v>11</v>
      </c>
    </row>
    <row r="724" spans="1:20">
      <c r="A724" s="100">
        <v>2024</v>
      </c>
      <c r="B724" s="252" t="s">
        <v>1090</v>
      </c>
      <c r="C724" s="252" t="s">
        <v>887</v>
      </c>
      <c r="D724" s="252" t="s">
        <v>890</v>
      </c>
      <c r="E724" s="252" t="s">
        <v>557</v>
      </c>
      <c r="F724" s="99">
        <v>31</v>
      </c>
      <c r="G724" s="100">
        <v>27</v>
      </c>
      <c r="H724" s="100">
        <v>28</v>
      </c>
      <c r="I724" s="100">
        <v>32</v>
      </c>
      <c r="J724" s="101">
        <v>32</v>
      </c>
      <c r="K724" s="99">
        <v>27</v>
      </c>
      <c r="L724" s="100">
        <v>15</v>
      </c>
      <c r="M724" s="100">
        <v>20</v>
      </c>
      <c r="N724" s="100">
        <v>31</v>
      </c>
      <c r="O724" s="101">
        <v>32</v>
      </c>
      <c r="P724" s="99">
        <v>3</v>
      </c>
      <c r="Q724" s="100">
        <v>0</v>
      </c>
      <c r="R724" s="100">
        <v>0</v>
      </c>
      <c r="S724" s="100">
        <v>8</v>
      </c>
      <c r="T724" s="101">
        <v>13</v>
      </c>
    </row>
    <row r="725" spans="1:20">
      <c r="A725" s="100">
        <v>2024</v>
      </c>
      <c r="B725" s="252" t="s">
        <v>1090</v>
      </c>
      <c r="C725" s="252" t="s">
        <v>887</v>
      </c>
      <c r="D725" s="252" t="s">
        <v>890</v>
      </c>
      <c r="E725" s="252" t="s">
        <v>558</v>
      </c>
      <c r="F725" s="99">
        <v>30</v>
      </c>
      <c r="G725" s="100">
        <v>26</v>
      </c>
      <c r="H725" s="100">
        <v>28</v>
      </c>
      <c r="I725" s="100">
        <v>32</v>
      </c>
      <c r="J725" s="101">
        <v>32</v>
      </c>
      <c r="K725" s="99">
        <v>25</v>
      </c>
      <c r="L725" s="100">
        <v>13</v>
      </c>
      <c r="M725" s="100">
        <v>18</v>
      </c>
      <c r="N725" s="100">
        <v>31</v>
      </c>
      <c r="O725" s="101">
        <v>32</v>
      </c>
      <c r="P725" s="99">
        <v>4</v>
      </c>
      <c r="Q725" s="100">
        <v>0</v>
      </c>
      <c r="R725" s="100">
        <v>1</v>
      </c>
      <c r="S725" s="100">
        <v>10</v>
      </c>
      <c r="T725" s="101">
        <v>14</v>
      </c>
    </row>
    <row r="726" spans="1:20">
      <c r="A726" s="100">
        <v>2024</v>
      </c>
      <c r="B726" s="252" t="s">
        <v>1090</v>
      </c>
      <c r="C726" s="252" t="s">
        <v>887</v>
      </c>
      <c r="D726" s="252" t="s">
        <v>890</v>
      </c>
      <c r="E726" s="252" t="s">
        <v>559</v>
      </c>
      <c r="F726" s="99">
        <v>30</v>
      </c>
      <c r="G726" s="100">
        <v>25</v>
      </c>
      <c r="H726" s="100">
        <v>27</v>
      </c>
      <c r="I726" s="100">
        <v>32</v>
      </c>
      <c r="J726" s="101">
        <v>32</v>
      </c>
      <c r="K726" s="99">
        <v>23</v>
      </c>
      <c r="L726" s="100">
        <v>12</v>
      </c>
      <c r="M726" s="100">
        <v>16</v>
      </c>
      <c r="N726" s="100">
        <v>31</v>
      </c>
      <c r="O726" s="101">
        <v>32</v>
      </c>
      <c r="P726" s="99">
        <v>5</v>
      </c>
      <c r="Q726" s="100">
        <v>0</v>
      </c>
      <c r="R726" s="100">
        <v>1</v>
      </c>
      <c r="S726" s="100">
        <v>11</v>
      </c>
      <c r="T726" s="101">
        <v>15</v>
      </c>
    </row>
    <row r="727" spans="1:20">
      <c r="A727" s="100">
        <v>2024</v>
      </c>
      <c r="B727" s="252" t="s">
        <v>1090</v>
      </c>
      <c r="C727" s="252" t="s">
        <v>887</v>
      </c>
      <c r="D727" s="252" t="s">
        <v>890</v>
      </c>
      <c r="E727" s="252" t="s">
        <v>560</v>
      </c>
      <c r="F727" s="99">
        <v>29</v>
      </c>
      <c r="G727" s="100">
        <v>22</v>
      </c>
      <c r="H727" s="100">
        <v>26</v>
      </c>
      <c r="I727" s="100">
        <v>31</v>
      </c>
      <c r="J727" s="101">
        <v>32</v>
      </c>
      <c r="K727" s="99">
        <v>19</v>
      </c>
      <c r="L727" s="100">
        <v>8</v>
      </c>
      <c r="M727" s="100">
        <v>13</v>
      </c>
      <c r="N727" s="100">
        <v>29</v>
      </c>
      <c r="O727" s="101">
        <v>31</v>
      </c>
      <c r="P727" s="99">
        <v>8</v>
      </c>
      <c r="Q727" s="100">
        <v>0</v>
      </c>
      <c r="R727" s="100">
        <v>1</v>
      </c>
      <c r="S727" s="100">
        <v>13</v>
      </c>
      <c r="T727" s="101">
        <v>17</v>
      </c>
    </row>
    <row r="728" spans="1:20">
      <c r="A728" s="100">
        <v>2024</v>
      </c>
      <c r="B728" s="252" t="s">
        <v>1090</v>
      </c>
      <c r="C728" s="252" t="s">
        <v>887</v>
      </c>
      <c r="D728" s="252" t="s">
        <v>890</v>
      </c>
      <c r="E728" s="252" t="s">
        <v>561</v>
      </c>
      <c r="F728" s="99">
        <v>28</v>
      </c>
      <c r="G728" s="100">
        <v>21</v>
      </c>
      <c r="H728" s="100">
        <v>25</v>
      </c>
      <c r="I728" s="100">
        <v>31</v>
      </c>
      <c r="J728" s="101">
        <v>32</v>
      </c>
      <c r="K728" s="99">
        <v>16</v>
      </c>
      <c r="L728" s="100">
        <v>5</v>
      </c>
      <c r="M728" s="100">
        <v>10</v>
      </c>
      <c r="N728" s="100">
        <v>27</v>
      </c>
      <c r="O728" s="101">
        <v>31</v>
      </c>
      <c r="P728" s="99">
        <v>10</v>
      </c>
      <c r="Q728" s="100">
        <v>1</v>
      </c>
      <c r="R728" s="100">
        <v>2</v>
      </c>
      <c r="S728" s="100">
        <v>15</v>
      </c>
      <c r="T728" s="101">
        <v>18</v>
      </c>
    </row>
    <row r="729" spans="1:20">
      <c r="A729" s="100">
        <v>2024</v>
      </c>
      <c r="B729" s="252" t="s">
        <v>1090</v>
      </c>
      <c r="C729" s="252" t="s">
        <v>887</v>
      </c>
      <c r="D729" s="252" t="s">
        <v>890</v>
      </c>
      <c r="E729" s="252" t="s">
        <v>562</v>
      </c>
      <c r="F729" s="99">
        <v>28</v>
      </c>
      <c r="G729" s="100">
        <v>18</v>
      </c>
      <c r="H729" s="100">
        <v>24</v>
      </c>
      <c r="I729" s="100">
        <v>30</v>
      </c>
      <c r="J729" s="101">
        <v>32</v>
      </c>
      <c r="K729" s="99">
        <v>13</v>
      </c>
      <c r="L729" s="100">
        <v>2</v>
      </c>
      <c r="M729" s="100">
        <v>8</v>
      </c>
      <c r="N729" s="100">
        <v>25</v>
      </c>
      <c r="O729" s="101">
        <v>31</v>
      </c>
      <c r="P729" s="99">
        <v>11</v>
      </c>
      <c r="Q729" s="100">
        <v>1</v>
      </c>
      <c r="R729" s="100">
        <v>2</v>
      </c>
      <c r="S729" s="100">
        <v>17</v>
      </c>
      <c r="T729" s="101">
        <v>20</v>
      </c>
    </row>
    <row r="730" spans="1:20">
      <c r="A730" s="100">
        <v>2024</v>
      </c>
      <c r="B730" s="252" t="s">
        <v>1090</v>
      </c>
      <c r="C730" s="252" t="s">
        <v>887</v>
      </c>
      <c r="D730" s="252" t="s">
        <v>890</v>
      </c>
      <c r="E730" s="252" t="s">
        <v>563</v>
      </c>
      <c r="F730" s="99">
        <v>27</v>
      </c>
      <c r="G730" s="100">
        <v>16</v>
      </c>
      <c r="H730" s="100">
        <v>23</v>
      </c>
      <c r="I730" s="100">
        <v>30</v>
      </c>
      <c r="J730" s="101">
        <v>32</v>
      </c>
      <c r="K730" s="99">
        <v>11</v>
      </c>
      <c r="L730" s="100">
        <v>1</v>
      </c>
      <c r="M730" s="100">
        <v>6</v>
      </c>
      <c r="N730" s="100">
        <v>23</v>
      </c>
      <c r="O730" s="101">
        <v>30</v>
      </c>
      <c r="P730" s="99">
        <v>13</v>
      </c>
      <c r="Q730" s="100">
        <v>1</v>
      </c>
      <c r="R730" s="100">
        <v>3</v>
      </c>
      <c r="S730" s="100">
        <v>18</v>
      </c>
      <c r="T730" s="101">
        <v>21</v>
      </c>
    </row>
    <row r="731" spans="1:20">
      <c r="A731" s="100">
        <v>2024</v>
      </c>
      <c r="B731" s="252" t="s">
        <v>1090</v>
      </c>
      <c r="C731" s="252" t="s">
        <v>887</v>
      </c>
      <c r="D731" s="252" t="s">
        <v>890</v>
      </c>
      <c r="E731" s="252" t="s">
        <v>564</v>
      </c>
      <c r="F731" s="99">
        <v>26</v>
      </c>
      <c r="G731" s="100">
        <v>12</v>
      </c>
      <c r="H731" s="100">
        <v>21</v>
      </c>
      <c r="I731" s="100">
        <v>29</v>
      </c>
      <c r="J731" s="101">
        <v>32</v>
      </c>
      <c r="K731" s="99">
        <v>9</v>
      </c>
      <c r="L731" s="100">
        <v>0</v>
      </c>
      <c r="M731" s="100">
        <v>4</v>
      </c>
      <c r="N731" s="100">
        <v>24</v>
      </c>
      <c r="O731" s="101">
        <v>31</v>
      </c>
      <c r="P731" s="99">
        <v>12</v>
      </c>
      <c r="Q731" s="100">
        <v>0</v>
      </c>
      <c r="R731" s="100">
        <v>2</v>
      </c>
      <c r="S731" s="100">
        <v>18</v>
      </c>
      <c r="T731" s="101">
        <v>22</v>
      </c>
    </row>
    <row r="732" spans="1:20">
      <c r="A732" s="100">
        <v>2024</v>
      </c>
      <c r="B732" s="252" t="s">
        <v>1090</v>
      </c>
      <c r="C732" s="252" t="s">
        <v>887</v>
      </c>
      <c r="D732" s="252" t="s">
        <v>890</v>
      </c>
      <c r="E732" s="252" t="s">
        <v>889</v>
      </c>
      <c r="F732" s="99">
        <v>24</v>
      </c>
      <c r="G732" s="100">
        <v>11</v>
      </c>
      <c r="H732" s="100">
        <v>19</v>
      </c>
      <c r="I732" s="100">
        <v>28</v>
      </c>
      <c r="J732" s="101">
        <v>31</v>
      </c>
      <c r="K732" s="99">
        <v>7</v>
      </c>
      <c r="L732" s="100">
        <v>0</v>
      </c>
      <c r="M732" s="100">
        <v>3</v>
      </c>
      <c r="N732" s="100">
        <v>17</v>
      </c>
      <c r="O732" s="101">
        <v>30</v>
      </c>
      <c r="P732" s="99">
        <v>13</v>
      </c>
      <c r="Q732" s="100">
        <v>1</v>
      </c>
      <c r="R732" s="100">
        <v>3</v>
      </c>
      <c r="S732" s="100">
        <v>18</v>
      </c>
      <c r="T732" s="101">
        <v>21</v>
      </c>
    </row>
    <row r="733" spans="1:20">
      <c r="A733" s="100">
        <v>2024</v>
      </c>
      <c r="B733" s="252" t="s">
        <v>1090</v>
      </c>
      <c r="C733" s="252" t="s">
        <v>891</v>
      </c>
      <c r="D733" s="252" t="s">
        <v>464</v>
      </c>
      <c r="E733" s="252" t="s">
        <v>888</v>
      </c>
      <c r="F733" s="99">
        <v>30</v>
      </c>
      <c r="G733" s="100">
        <v>27</v>
      </c>
      <c r="H733" s="100">
        <v>28</v>
      </c>
      <c r="I733" s="100">
        <v>32</v>
      </c>
      <c r="J733" s="101">
        <v>32</v>
      </c>
      <c r="K733" s="99">
        <v>26</v>
      </c>
      <c r="L733" s="100">
        <v>15</v>
      </c>
      <c r="M733" s="100">
        <v>21</v>
      </c>
      <c r="N733" s="100">
        <v>29</v>
      </c>
      <c r="O733" s="101">
        <v>31</v>
      </c>
      <c r="P733" s="99">
        <v>4</v>
      </c>
      <c r="Q733" s="100">
        <v>0</v>
      </c>
      <c r="R733" s="100">
        <v>1</v>
      </c>
      <c r="S733" s="100">
        <v>9</v>
      </c>
      <c r="T733" s="101">
        <v>14</v>
      </c>
    </row>
    <row r="734" spans="1:20">
      <c r="A734" s="100">
        <v>2024</v>
      </c>
      <c r="B734" s="252" t="s">
        <v>1090</v>
      </c>
      <c r="C734" s="252" t="s">
        <v>891</v>
      </c>
      <c r="D734" s="252" t="s">
        <v>464</v>
      </c>
      <c r="E734" s="252" t="s">
        <v>554</v>
      </c>
      <c r="F734" s="99">
        <v>30</v>
      </c>
      <c r="G734" s="100">
        <v>27</v>
      </c>
      <c r="H734" s="100">
        <v>28</v>
      </c>
      <c r="I734" s="100">
        <v>32</v>
      </c>
      <c r="J734" s="101">
        <v>32</v>
      </c>
      <c r="K734" s="99">
        <v>24</v>
      </c>
      <c r="L734" s="100">
        <v>14</v>
      </c>
      <c r="M734" s="100">
        <v>19</v>
      </c>
      <c r="N734" s="100">
        <v>28</v>
      </c>
      <c r="O734" s="101">
        <v>31</v>
      </c>
      <c r="P734" s="99">
        <v>5</v>
      </c>
      <c r="Q734" s="100">
        <v>0</v>
      </c>
      <c r="R734" s="100">
        <v>1</v>
      </c>
      <c r="S734" s="100">
        <v>9</v>
      </c>
      <c r="T734" s="101">
        <v>14</v>
      </c>
    </row>
    <row r="735" spans="1:20">
      <c r="A735" s="100">
        <v>2024</v>
      </c>
      <c r="B735" s="252" t="s">
        <v>1090</v>
      </c>
      <c r="C735" s="252" t="s">
        <v>891</v>
      </c>
      <c r="D735" s="252" t="s">
        <v>464</v>
      </c>
      <c r="E735" s="252" t="s">
        <v>555</v>
      </c>
      <c r="F735" s="99">
        <v>29</v>
      </c>
      <c r="G735" s="100">
        <v>25</v>
      </c>
      <c r="H735" s="100">
        <v>28</v>
      </c>
      <c r="I735" s="100">
        <v>31</v>
      </c>
      <c r="J735" s="101">
        <v>32</v>
      </c>
      <c r="K735" s="99">
        <v>23</v>
      </c>
      <c r="L735" s="100">
        <v>12</v>
      </c>
      <c r="M735" s="100">
        <v>18</v>
      </c>
      <c r="N735" s="100">
        <v>28</v>
      </c>
      <c r="O735" s="101">
        <v>31</v>
      </c>
      <c r="P735" s="99">
        <v>6</v>
      </c>
      <c r="Q735" s="100">
        <v>0</v>
      </c>
      <c r="R735" s="100">
        <v>2</v>
      </c>
      <c r="S735" s="100">
        <v>10</v>
      </c>
      <c r="T735" s="101">
        <v>15</v>
      </c>
    </row>
    <row r="736" spans="1:20">
      <c r="A736" s="100">
        <v>2024</v>
      </c>
      <c r="B736" s="252" t="s">
        <v>1090</v>
      </c>
      <c r="C736" s="252" t="s">
        <v>891</v>
      </c>
      <c r="D736" s="252" t="s">
        <v>464</v>
      </c>
      <c r="E736" s="252" t="s">
        <v>556</v>
      </c>
      <c r="F736" s="99">
        <v>29</v>
      </c>
      <c r="G736" s="100">
        <v>24</v>
      </c>
      <c r="H736" s="100">
        <v>27</v>
      </c>
      <c r="I736" s="100">
        <v>31</v>
      </c>
      <c r="J736" s="101">
        <v>32</v>
      </c>
      <c r="K736" s="99">
        <v>21</v>
      </c>
      <c r="L736" s="100">
        <v>9</v>
      </c>
      <c r="M736" s="100">
        <v>16</v>
      </c>
      <c r="N736" s="100">
        <v>27</v>
      </c>
      <c r="O736" s="101">
        <v>31</v>
      </c>
      <c r="P736" s="99">
        <v>7</v>
      </c>
      <c r="Q736" s="100">
        <v>0</v>
      </c>
      <c r="R736" s="100">
        <v>3</v>
      </c>
      <c r="S736" s="100">
        <v>11</v>
      </c>
      <c r="T736" s="101">
        <v>15</v>
      </c>
    </row>
    <row r="737" spans="1:20">
      <c r="A737" s="100">
        <v>2024</v>
      </c>
      <c r="B737" s="252" t="s">
        <v>1090</v>
      </c>
      <c r="C737" s="252" t="s">
        <v>891</v>
      </c>
      <c r="D737" s="252" t="s">
        <v>464</v>
      </c>
      <c r="E737" s="252" t="s">
        <v>557</v>
      </c>
      <c r="F737" s="99">
        <v>28</v>
      </c>
      <c r="G737" s="100">
        <v>22</v>
      </c>
      <c r="H737" s="100">
        <v>26</v>
      </c>
      <c r="I737" s="100">
        <v>31</v>
      </c>
      <c r="J737" s="101">
        <v>32</v>
      </c>
      <c r="K737" s="99">
        <v>20</v>
      </c>
      <c r="L737" s="100">
        <v>8</v>
      </c>
      <c r="M737" s="100">
        <v>14</v>
      </c>
      <c r="N737" s="100">
        <v>25</v>
      </c>
      <c r="O737" s="101">
        <v>30</v>
      </c>
      <c r="P737" s="99">
        <v>8</v>
      </c>
      <c r="Q737" s="100">
        <v>0</v>
      </c>
      <c r="R737" s="100">
        <v>3</v>
      </c>
      <c r="S737" s="100">
        <v>12</v>
      </c>
      <c r="T737" s="101">
        <v>16</v>
      </c>
    </row>
    <row r="738" spans="1:20">
      <c r="A738" s="100">
        <v>2024</v>
      </c>
      <c r="B738" s="252" t="s">
        <v>1090</v>
      </c>
      <c r="C738" s="252" t="s">
        <v>891</v>
      </c>
      <c r="D738" s="252" t="s">
        <v>464</v>
      </c>
      <c r="E738" s="252" t="s">
        <v>558</v>
      </c>
      <c r="F738" s="99">
        <v>28</v>
      </c>
      <c r="G738" s="100">
        <v>21</v>
      </c>
      <c r="H738" s="100">
        <v>25</v>
      </c>
      <c r="I738" s="100">
        <v>30</v>
      </c>
      <c r="J738" s="101">
        <v>32</v>
      </c>
      <c r="K738" s="99">
        <v>18</v>
      </c>
      <c r="L738" s="100">
        <v>6</v>
      </c>
      <c r="M738" s="100">
        <v>12</v>
      </c>
      <c r="N738" s="100">
        <v>23</v>
      </c>
      <c r="O738" s="101">
        <v>28</v>
      </c>
      <c r="P738" s="99">
        <v>9</v>
      </c>
      <c r="Q738" s="100">
        <v>1</v>
      </c>
      <c r="R738" s="100">
        <v>5</v>
      </c>
      <c r="S738" s="100">
        <v>13</v>
      </c>
      <c r="T738" s="101">
        <v>17</v>
      </c>
    </row>
    <row r="739" spans="1:20">
      <c r="A739" s="100">
        <v>2024</v>
      </c>
      <c r="B739" s="252" t="s">
        <v>1090</v>
      </c>
      <c r="C739" s="252" t="s">
        <v>891</v>
      </c>
      <c r="D739" s="252" t="s">
        <v>464</v>
      </c>
      <c r="E739" s="252" t="s">
        <v>559</v>
      </c>
      <c r="F739" s="99">
        <v>28</v>
      </c>
      <c r="G739" s="100">
        <v>20</v>
      </c>
      <c r="H739" s="100">
        <v>25</v>
      </c>
      <c r="I739" s="100">
        <v>30</v>
      </c>
      <c r="J739" s="101">
        <v>32</v>
      </c>
      <c r="K739" s="99">
        <v>16</v>
      </c>
      <c r="L739" s="100">
        <v>5</v>
      </c>
      <c r="M739" s="100">
        <v>11</v>
      </c>
      <c r="N739" s="100">
        <v>21</v>
      </c>
      <c r="O739" s="101">
        <v>26</v>
      </c>
      <c r="P739" s="99">
        <v>10</v>
      </c>
      <c r="Q739" s="100">
        <v>1</v>
      </c>
      <c r="R739" s="100">
        <v>6</v>
      </c>
      <c r="S739" s="100">
        <v>14</v>
      </c>
      <c r="T739" s="101">
        <v>18</v>
      </c>
    </row>
    <row r="740" spans="1:20">
      <c r="A740" s="100">
        <v>2024</v>
      </c>
      <c r="B740" s="252" t="s">
        <v>1090</v>
      </c>
      <c r="C740" s="252" t="s">
        <v>891</v>
      </c>
      <c r="D740" s="252" t="s">
        <v>464</v>
      </c>
      <c r="E740" s="252" t="s">
        <v>560</v>
      </c>
      <c r="F740" s="99">
        <v>27</v>
      </c>
      <c r="G740" s="100">
        <v>19</v>
      </c>
      <c r="H740" s="100">
        <v>24</v>
      </c>
      <c r="I740" s="100">
        <v>29</v>
      </c>
      <c r="J740" s="101">
        <v>31</v>
      </c>
      <c r="K740" s="99">
        <v>13</v>
      </c>
      <c r="L740" s="100">
        <v>4</v>
      </c>
      <c r="M740" s="100">
        <v>8</v>
      </c>
      <c r="N740" s="100">
        <v>18</v>
      </c>
      <c r="O740" s="101">
        <v>22</v>
      </c>
      <c r="P740" s="99">
        <v>13</v>
      </c>
      <c r="Q740" s="100">
        <v>4</v>
      </c>
      <c r="R740" s="100">
        <v>9</v>
      </c>
      <c r="S740" s="100">
        <v>17</v>
      </c>
      <c r="T740" s="101">
        <v>20</v>
      </c>
    </row>
    <row r="741" spans="1:20">
      <c r="A741" s="100">
        <v>2024</v>
      </c>
      <c r="B741" s="252" t="s">
        <v>1090</v>
      </c>
      <c r="C741" s="252" t="s">
        <v>891</v>
      </c>
      <c r="D741" s="252" t="s">
        <v>464</v>
      </c>
      <c r="E741" s="252" t="s">
        <v>561</v>
      </c>
      <c r="F741" s="99">
        <v>26</v>
      </c>
      <c r="G741" s="100">
        <v>18</v>
      </c>
      <c r="H741" s="100">
        <v>23</v>
      </c>
      <c r="I741" s="100">
        <v>28</v>
      </c>
      <c r="J741" s="101">
        <v>30</v>
      </c>
      <c r="K741" s="99">
        <v>10</v>
      </c>
      <c r="L741" s="100">
        <v>2</v>
      </c>
      <c r="M741" s="100">
        <v>6</v>
      </c>
      <c r="N741" s="100">
        <v>15</v>
      </c>
      <c r="O741" s="101">
        <v>19</v>
      </c>
      <c r="P741" s="99">
        <v>15</v>
      </c>
      <c r="Q741" s="100">
        <v>6</v>
      </c>
      <c r="R741" s="100">
        <v>10</v>
      </c>
      <c r="S741" s="100">
        <v>18</v>
      </c>
      <c r="T741" s="101">
        <v>21</v>
      </c>
    </row>
    <row r="742" spans="1:20">
      <c r="A742" s="100">
        <v>2024</v>
      </c>
      <c r="B742" s="252" t="s">
        <v>1090</v>
      </c>
      <c r="C742" s="252" t="s">
        <v>891</v>
      </c>
      <c r="D742" s="252" t="s">
        <v>464</v>
      </c>
      <c r="E742" s="252" t="s">
        <v>562</v>
      </c>
      <c r="F742" s="99">
        <v>25</v>
      </c>
      <c r="G742" s="100">
        <v>16</v>
      </c>
      <c r="H742" s="100">
        <v>22</v>
      </c>
      <c r="I742" s="100">
        <v>28</v>
      </c>
      <c r="J742" s="101">
        <v>29</v>
      </c>
      <c r="K742" s="99">
        <v>8</v>
      </c>
      <c r="L742" s="100">
        <v>1</v>
      </c>
      <c r="M742" s="100">
        <v>4</v>
      </c>
      <c r="N742" s="100">
        <v>12</v>
      </c>
      <c r="O742" s="101">
        <v>16</v>
      </c>
      <c r="P742" s="99">
        <v>16</v>
      </c>
      <c r="Q742" s="100">
        <v>7</v>
      </c>
      <c r="R742" s="100">
        <v>12</v>
      </c>
      <c r="S742" s="100">
        <v>20</v>
      </c>
      <c r="T742" s="101">
        <v>22</v>
      </c>
    </row>
    <row r="743" spans="1:20">
      <c r="A743" s="100">
        <v>2024</v>
      </c>
      <c r="B743" s="252" t="s">
        <v>1090</v>
      </c>
      <c r="C743" s="252" t="s">
        <v>891</v>
      </c>
      <c r="D743" s="252" t="s">
        <v>464</v>
      </c>
      <c r="E743" s="252" t="s">
        <v>563</v>
      </c>
      <c r="F743" s="99">
        <v>24</v>
      </c>
      <c r="G743" s="100">
        <v>14</v>
      </c>
      <c r="H743" s="100">
        <v>20</v>
      </c>
      <c r="I743" s="100">
        <v>27</v>
      </c>
      <c r="J743" s="101">
        <v>28</v>
      </c>
      <c r="K743" s="99">
        <v>6</v>
      </c>
      <c r="L743" s="100">
        <v>0</v>
      </c>
      <c r="M743" s="100">
        <v>2</v>
      </c>
      <c r="N743" s="100">
        <v>10</v>
      </c>
      <c r="O743" s="101">
        <v>14</v>
      </c>
      <c r="P743" s="99">
        <v>17</v>
      </c>
      <c r="Q743" s="100">
        <v>7</v>
      </c>
      <c r="R743" s="100">
        <v>12</v>
      </c>
      <c r="S743" s="100">
        <v>20</v>
      </c>
      <c r="T743" s="101">
        <v>23</v>
      </c>
    </row>
    <row r="744" spans="1:20">
      <c r="A744" s="100">
        <v>2024</v>
      </c>
      <c r="B744" s="252" t="s">
        <v>1090</v>
      </c>
      <c r="C744" s="252" t="s">
        <v>891</v>
      </c>
      <c r="D744" s="252" t="s">
        <v>464</v>
      </c>
      <c r="E744" s="252" t="s">
        <v>564</v>
      </c>
      <c r="F744" s="99">
        <v>23</v>
      </c>
      <c r="G744" s="100">
        <v>11</v>
      </c>
      <c r="H744" s="100">
        <v>18</v>
      </c>
      <c r="I744" s="100">
        <v>26</v>
      </c>
      <c r="J744" s="101">
        <v>28</v>
      </c>
      <c r="K744" s="99">
        <v>5</v>
      </c>
      <c r="L744" s="100">
        <v>0</v>
      </c>
      <c r="M744" s="100">
        <v>1</v>
      </c>
      <c r="N744" s="100">
        <v>8</v>
      </c>
      <c r="O744" s="101">
        <v>12</v>
      </c>
      <c r="P744" s="99">
        <v>16</v>
      </c>
      <c r="Q744" s="100">
        <v>6</v>
      </c>
      <c r="R744" s="100">
        <v>12</v>
      </c>
      <c r="S744" s="100">
        <v>20</v>
      </c>
      <c r="T744" s="101">
        <v>22</v>
      </c>
    </row>
    <row r="745" spans="1:20">
      <c r="A745" s="100">
        <v>2024</v>
      </c>
      <c r="B745" s="252" t="s">
        <v>1090</v>
      </c>
      <c r="C745" s="252" t="s">
        <v>891</v>
      </c>
      <c r="D745" s="252" t="s">
        <v>464</v>
      </c>
      <c r="E745" s="252" t="s">
        <v>889</v>
      </c>
      <c r="F745" s="99">
        <v>21</v>
      </c>
      <c r="G745" s="100">
        <v>8</v>
      </c>
      <c r="H745" s="100">
        <v>15</v>
      </c>
      <c r="I745" s="100">
        <v>24</v>
      </c>
      <c r="J745" s="101">
        <v>27</v>
      </c>
      <c r="K745" s="99">
        <v>4</v>
      </c>
      <c r="L745" s="100">
        <v>0</v>
      </c>
      <c r="M745" s="100">
        <v>1</v>
      </c>
      <c r="N745" s="100">
        <v>7</v>
      </c>
      <c r="O745" s="101">
        <v>11</v>
      </c>
      <c r="P745" s="99">
        <v>15</v>
      </c>
      <c r="Q745" s="100">
        <v>5</v>
      </c>
      <c r="R745" s="100">
        <v>11</v>
      </c>
      <c r="S745" s="100">
        <v>19</v>
      </c>
      <c r="T745" s="101">
        <v>21</v>
      </c>
    </row>
    <row r="746" spans="1:20">
      <c r="A746" s="100">
        <v>2024</v>
      </c>
      <c r="B746" s="252" t="s">
        <v>1090</v>
      </c>
      <c r="C746" s="252" t="s">
        <v>891</v>
      </c>
      <c r="D746" s="252" t="s">
        <v>465</v>
      </c>
      <c r="E746" s="252" t="s">
        <v>888</v>
      </c>
      <c r="F746" s="99">
        <v>30</v>
      </c>
      <c r="G746" s="100">
        <v>28</v>
      </c>
      <c r="H746" s="100">
        <v>28</v>
      </c>
      <c r="I746" s="100">
        <v>32</v>
      </c>
      <c r="J746" s="101">
        <v>32</v>
      </c>
      <c r="K746" s="99">
        <v>27</v>
      </c>
      <c r="L746" s="100">
        <v>19</v>
      </c>
      <c r="M746" s="100">
        <v>24</v>
      </c>
      <c r="N746" s="100">
        <v>30</v>
      </c>
      <c r="O746" s="101">
        <v>32</v>
      </c>
      <c r="P746" s="99">
        <v>2</v>
      </c>
      <c r="Q746" s="100">
        <v>0</v>
      </c>
      <c r="R746" s="100">
        <v>0</v>
      </c>
      <c r="S746" s="100">
        <v>6</v>
      </c>
      <c r="T746" s="101">
        <v>10</v>
      </c>
    </row>
    <row r="747" spans="1:20">
      <c r="A747" s="100">
        <v>2024</v>
      </c>
      <c r="B747" s="252" t="s">
        <v>1090</v>
      </c>
      <c r="C747" s="252" t="s">
        <v>891</v>
      </c>
      <c r="D747" s="252" t="s">
        <v>465</v>
      </c>
      <c r="E747" s="252" t="s">
        <v>554</v>
      </c>
      <c r="F747" s="99">
        <v>30</v>
      </c>
      <c r="G747" s="100">
        <v>27</v>
      </c>
      <c r="H747" s="100">
        <v>28</v>
      </c>
      <c r="I747" s="100">
        <v>32</v>
      </c>
      <c r="J747" s="101">
        <v>32</v>
      </c>
      <c r="K747" s="99">
        <v>26</v>
      </c>
      <c r="L747" s="100">
        <v>18</v>
      </c>
      <c r="M747" s="100">
        <v>22</v>
      </c>
      <c r="N747" s="100">
        <v>29</v>
      </c>
      <c r="O747" s="101">
        <v>31</v>
      </c>
      <c r="P747" s="99">
        <v>4</v>
      </c>
      <c r="Q747" s="100">
        <v>0</v>
      </c>
      <c r="R747" s="100">
        <v>1</v>
      </c>
      <c r="S747" s="100">
        <v>7</v>
      </c>
      <c r="T747" s="101">
        <v>11</v>
      </c>
    </row>
    <row r="748" spans="1:20">
      <c r="A748" s="100">
        <v>2024</v>
      </c>
      <c r="B748" s="252" t="s">
        <v>1090</v>
      </c>
      <c r="C748" s="252" t="s">
        <v>891</v>
      </c>
      <c r="D748" s="252" t="s">
        <v>465</v>
      </c>
      <c r="E748" s="252" t="s">
        <v>555</v>
      </c>
      <c r="F748" s="99">
        <v>30</v>
      </c>
      <c r="G748" s="100">
        <v>27</v>
      </c>
      <c r="H748" s="100">
        <v>28</v>
      </c>
      <c r="I748" s="100">
        <v>32</v>
      </c>
      <c r="J748" s="101">
        <v>32</v>
      </c>
      <c r="K748" s="99">
        <v>25</v>
      </c>
      <c r="L748" s="100">
        <v>16</v>
      </c>
      <c r="M748" s="100">
        <v>20</v>
      </c>
      <c r="N748" s="100">
        <v>28</v>
      </c>
      <c r="O748" s="101">
        <v>31</v>
      </c>
      <c r="P748" s="99">
        <v>5</v>
      </c>
      <c r="Q748" s="100">
        <v>0</v>
      </c>
      <c r="R748" s="100">
        <v>2</v>
      </c>
      <c r="S748" s="100">
        <v>9</v>
      </c>
      <c r="T748" s="101">
        <v>13</v>
      </c>
    </row>
    <row r="749" spans="1:20">
      <c r="A749" s="100">
        <v>2024</v>
      </c>
      <c r="B749" s="252" t="s">
        <v>1090</v>
      </c>
      <c r="C749" s="252" t="s">
        <v>891</v>
      </c>
      <c r="D749" s="252" t="s">
        <v>465</v>
      </c>
      <c r="E749" s="252" t="s">
        <v>556</v>
      </c>
      <c r="F749" s="99">
        <v>30</v>
      </c>
      <c r="G749" s="100">
        <v>26</v>
      </c>
      <c r="H749" s="100">
        <v>28</v>
      </c>
      <c r="I749" s="100">
        <v>32</v>
      </c>
      <c r="J749" s="101">
        <v>32</v>
      </c>
      <c r="K749" s="99">
        <v>23</v>
      </c>
      <c r="L749" s="100">
        <v>13</v>
      </c>
      <c r="M749" s="100">
        <v>18</v>
      </c>
      <c r="N749" s="100">
        <v>27</v>
      </c>
      <c r="O749" s="101">
        <v>30</v>
      </c>
      <c r="P749" s="99">
        <v>6</v>
      </c>
      <c r="Q749" s="100">
        <v>0</v>
      </c>
      <c r="R749" s="100">
        <v>3</v>
      </c>
      <c r="S749" s="100">
        <v>10</v>
      </c>
      <c r="T749" s="101">
        <v>14</v>
      </c>
    </row>
    <row r="750" spans="1:20">
      <c r="A750" s="100">
        <v>2024</v>
      </c>
      <c r="B750" s="252" t="s">
        <v>1090</v>
      </c>
      <c r="C750" s="252" t="s">
        <v>891</v>
      </c>
      <c r="D750" s="252" t="s">
        <v>465</v>
      </c>
      <c r="E750" s="252" t="s">
        <v>557</v>
      </c>
      <c r="F750" s="99">
        <v>29</v>
      </c>
      <c r="G750" s="100">
        <v>26</v>
      </c>
      <c r="H750" s="100">
        <v>28</v>
      </c>
      <c r="I750" s="100">
        <v>31</v>
      </c>
      <c r="J750" s="101">
        <v>32</v>
      </c>
      <c r="K750" s="99">
        <v>21</v>
      </c>
      <c r="L750" s="100">
        <v>12</v>
      </c>
      <c r="M750" s="100">
        <v>17</v>
      </c>
      <c r="N750" s="100">
        <v>25</v>
      </c>
      <c r="O750" s="101">
        <v>29</v>
      </c>
      <c r="P750" s="99">
        <v>8</v>
      </c>
      <c r="Q750" s="100">
        <v>1</v>
      </c>
      <c r="R750" s="100">
        <v>4</v>
      </c>
      <c r="S750" s="100">
        <v>12</v>
      </c>
      <c r="T750" s="101">
        <v>15</v>
      </c>
    </row>
    <row r="751" spans="1:20">
      <c r="A751" s="100">
        <v>2024</v>
      </c>
      <c r="B751" s="252" t="s">
        <v>1090</v>
      </c>
      <c r="C751" s="252" t="s">
        <v>891</v>
      </c>
      <c r="D751" s="252" t="s">
        <v>465</v>
      </c>
      <c r="E751" s="252" t="s">
        <v>558</v>
      </c>
      <c r="F751" s="99">
        <v>29</v>
      </c>
      <c r="G751" s="100">
        <v>25</v>
      </c>
      <c r="H751" s="100">
        <v>27</v>
      </c>
      <c r="I751" s="100">
        <v>31</v>
      </c>
      <c r="J751" s="101">
        <v>32</v>
      </c>
      <c r="K751" s="99">
        <v>19</v>
      </c>
      <c r="L751" s="100">
        <v>10</v>
      </c>
      <c r="M751" s="100">
        <v>15</v>
      </c>
      <c r="N751" s="100">
        <v>24</v>
      </c>
      <c r="O751" s="101">
        <v>28</v>
      </c>
      <c r="P751" s="99">
        <v>9</v>
      </c>
      <c r="Q751" s="100">
        <v>2</v>
      </c>
      <c r="R751" s="100">
        <v>6</v>
      </c>
      <c r="S751" s="100">
        <v>13</v>
      </c>
      <c r="T751" s="101">
        <v>16</v>
      </c>
    </row>
    <row r="752" spans="1:20">
      <c r="A752" s="100">
        <v>2024</v>
      </c>
      <c r="B752" s="252" t="s">
        <v>1090</v>
      </c>
      <c r="C752" s="252" t="s">
        <v>891</v>
      </c>
      <c r="D752" s="252" t="s">
        <v>465</v>
      </c>
      <c r="E752" s="252" t="s">
        <v>559</v>
      </c>
      <c r="F752" s="99">
        <v>28</v>
      </c>
      <c r="G752" s="100">
        <v>24</v>
      </c>
      <c r="H752" s="100">
        <v>27</v>
      </c>
      <c r="I752" s="100">
        <v>30</v>
      </c>
      <c r="J752" s="101">
        <v>32</v>
      </c>
      <c r="K752" s="99">
        <v>17</v>
      </c>
      <c r="L752" s="100">
        <v>8</v>
      </c>
      <c r="M752" s="100">
        <v>13</v>
      </c>
      <c r="N752" s="100">
        <v>21</v>
      </c>
      <c r="O752" s="101">
        <v>26</v>
      </c>
      <c r="P752" s="99">
        <v>11</v>
      </c>
      <c r="Q752" s="100">
        <v>3</v>
      </c>
      <c r="R752" s="100">
        <v>7</v>
      </c>
      <c r="S752" s="100">
        <v>14</v>
      </c>
      <c r="T752" s="101">
        <v>18</v>
      </c>
    </row>
    <row r="753" spans="1:20">
      <c r="A753" s="100">
        <v>2024</v>
      </c>
      <c r="B753" s="252" t="s">
        <v>1090</v>
      </c>
      <c r="C753" s="252" t="s">
        <v>891</v>
      </c>
      <c r="D753" s="252" t="s">
        <v>465</v>
      </c>
      <c r="E753" s="252" t="s">
        <v>560</v>
      </c>
      <c r="F753" s="99">
        <v>28</v>
      </c>
      <c r="G753" s="100">
        <v>23</v>
      </c>
      <c r="H753" s="100">
        <v>26</v>
      </c>
      <c r="I753" s="100">
        <v>30</v>
      </c>
      <c r="J753" s="101">
        <v>31</v>
      </c>
      <c r="K753" s="99">
        <v>14</v>
      </c>
      <c r="L753" s="100">
        <v>6</v>
      </c>
      <c r="M753" s="100">
        <v>10</v>
      </c>
      <c r="N753" s="100">
        <v>19</v>
      </c>
      <c r="O753" s="101">
        <v>23</v>
      </c>
      <c r="P753" s="99">
        <v>13</v>
      </c>
      <c r="Q753" s="100">
        <v>5</v>
      </c>
      <c r="R753" s="100">
        <v>9</v>
      </c>
      <c r="S753" s="100">
        <v>16</v>
      </c>
      <c r="T753" s="101">
        <v>20</v>
      </c>
    </row>
    <row r="754" spans="1:20">
      <c r="A754" s="100">
        <v>2024</v>
      </c>
      <c r="B754" s="252" t="s">
        <v>1090</v>
      </c>
      <c r="C754" s="252" t="s">
        <v>891</v>
      </c>
      <c r="D754" s="252" t="s">
        <v>465</v>
      </c>
      <c r="E754" s="252" t="s">
        <v>561</v>
      </c>
      <c r="F754" s="99">
        <v>27</v>
      </c>
      <c r="G754" s="100">
        <v>21</v>
      </c>
      <c r="H754" s="100">
        <v>25</v>
      </c>
      <c r="I754" s="100">
        <v>29</v>
      </c>
      <c r="J754" s="101">
        <v>31</v>
      </c>
      <c r="K754" s="99">
        <v>12</v>
      </c>
      <c r="L754" s="100">
        <v>4</v>
      </c>
      <c r="M754" s="100">
        <v>8</v>
      </c>
      <c r="N754" s="100">
        <v>16</v>
      </c>
      <c r="O754" s="101">
        <v>20</v>
      </c>
      <c r="P754" s="99">
        <v>15</v>
      </c>
      <c r="Q754" s="100">
        <v>7</v>
      </c>
      <c r="R754" s="100">
        <v>11</v>
      </c>
      <c r="S754" s="100">
        <v>18</v>
      </c>
      <c r="T754" s="101">
        <v>21</v>
      </c>
    </row>
    <row r="755" spans="1:20">
      <c r="A755" s="100">
        <v>2024</v>
      </c>
      <c r="B755" s="252" t="s">
        <v>1090</v>
      </c>
      <c r="C755" s="252" t="s">
        <v>891</v>
      </c>
      <c r="D755" s="252" t="s">
        <v>465</v>
      </c>
      <c r="E755" s="252" t="s">
        <v>562</v>
      </c>
      <c r="F755" s="99">
        <v>26</v>
      </c>
      <c r="G755" s="100">
        <v>19</v>
      </c>
      <c r="H755" s="100">
        <v>24</v>
      </c>
      <c r="I755" s="100">
        <v>28</v>
      </c>
      <c r="J755" s="101">
        <v>30</v>
      </c>
      <c r="K755" s="99">
        <v>9</v>
      </c>
      <c r="L755" s="100">
        <v>1</v>
      </c>
      <c r="M755" s="100">
        <v>5</v>
      </c>
      <c r="N755" s="100">
        <v>13</v>
      </c>
      <c r="O755" s="101">
        <v>17</v>
      </c>
      <c r="P755" s="99">
        <v>16</v>
      </c>
      <c r="Q755" s="100">
        <v>8</v>
      </c>
      <c r="R755" s="100">
        <v>12</v>
      </c>
      <c r="S755" s="100">
        <v>20</v>
      </c>
      <c r="T755" s="101">
        <v>22</v>
      </c>
    </row>
    <row r="756" spans="1:20">
      <c r="A756" s="100">
        <v>2024</v>
      </c>
      <c r="B756" s="252" t="s">
        <v>1090</v>
      </c>
      <c r="C756" s="252" t="s">
        <v>891</v>
      </c>
      <c r="D756" s="252" t="s">
        <v>465</v>
      </c>
      <c r="E756" s="252" t="s">
        <v>563</v>
      </c>
      <c r="F756" s="99">
        <v>25</v>
      </c>
      <c r="G756" s="100">
        <v>17</v>
      </c>
      <c r="H756" s="100">
        <v>22</v>
      </c>
      <c r="I756" s="100">
        <v>27</v>
      </c>
      <c r="J756" s="101">
        <v>29</v>
      </c>
      <c r="K756" s="99">
        <v>7</v>
      </c>
      <c r="L756" s="100">
        <v>0</v>
      </c>
      <c r="M756" s="100">
        <v>3</v>
      </c>
      <c r="N756" s="100">
        <v>11</v>
      </c>
      <c r="O756" s="101">
        <v>15</v>
      </c>
      <c r="P756" s="99">
        <v>17</v>
      </c>
      <c r="Q756" s="100">
        <v>8</v>
      </c>
      <c r="R756" s="100">
        <v>13</v>
      </c>
      <c r="S756" s="100">
        <v>20</v>
      </c>
      <c r="T756" s="101">
        <v>23</v>
      </c>
    </row>
    <row r="757" spans="1:20">
      <c r="A757" s="100">
        <v>2024</v>
      </c>
      <c r="B757" s="252" t="s">
        <v>1090</v>
      </c>
      <c r="C757" s="252" t="s">
        <v>891</v>
      </c>
      <c r="D757" s="252" t="s">
        <v>465</v>
      </c>
      <c r="E757" s="252" t="s">
        <v>564</v>
      </c>
      <c r="F757" s="99">
        <v>24</v>
      </c>
      <c r="G757" s="100">
        <v>14</v>
      </c>
      <c r="H757" s="100">
        <v>20</v>
      </c>
      <c r="I757" s="100">
        <v>27</v>
      </c>
      <c r="J757" s="101">
        <v>28</v>
      </c>
      <c r="K757" s="99">
        <v>6</v>
      </c>
      <c r="L757" s="100">
        <v>0</v>
      </c>
      <c r="M757" s="100">
        <v>2</v>
      </c>
      <c r="N757" s="100">
        <v>9</v>
      </c>
      <c r="O757" s="101">
        <v>13</v>
      </c>
      <c r="P757" s="99">
        <v>17</v>
      </c>
      <c r="Q757" s="100">
        <v>7</v>
      </c>
      <c r="R757" s="100">
        <v>13</v>
      </c>
      <c r="S757" s="100">
        <v>20</v>
      </c>
      <c r="T757" s="101">
        <v>23</v>
      </c>
    </row>
    <row r="758" spans="1:20">
      <c r="A758" s="100">
        <v>2024</v>
      </c>
      <c r="B758" s="252" t="s">
        <v>1090</v>
      </c>
      <c r="C758" s="252" t="s">
        <v>891</v>
      </c>
      <c r="D758" s="252" t="s">
        <v>465</v>
      </c>
      <c r="E758" s="252" t="s">
        <v>889</v>
      </c>
      <c r="F758" s="99">
        <v>22</v>
      </c>
      <c r="G758" s="100">
        <v>11</v>
      </c>
      <c r="H758" s="100">
        <v>18</v>
      </c>
      <c r="I758" s="100">
        <v>25</v>
      </c>
      <c r="J758" s="101">
        <v>28</v>
      </c>
      <c r="K758" s="99">
        <v>5</v>
      </c>
      <c r="L758" s="100">
        <v>0</v>
      </c>
      <c r="M758" s="100">
        <v>1</v>
      </c>
      <c r="N758" s="100">
        <v>8</v>
      </c>
      <c r="O758" s="101">
        <v>12</v>
      </c>
      <c r="P758" s="99">
        <v>16</v>
      </c>
      <c r="Q758" s="100">
        <v>6</v>
      </c>
      <c r="R758" s="100">
        <v>12</v>
      </c>
      <c r="S758" s="100">
        <v>19</v>
      </c>
      <c r="T758" s="101">
        <v>22</v>
      </c>
    </row>
    <row r="759" spans="1:20">
      <c r="A759" s="100">
        <v>2024</v>
      </c>
      <c r="B759" s="252" t="s">
        <v>1090</v>
      </c>
      <c r="C759" s="252" t="s">
        <v>891</v>
      </c>
      <c r="D759" s="252" t="s">
        <v>1088</v>
      </c>
      <c r="E759" s="252" t="s">
        <v>888</v>
      </c>
      <c r="F759" s="99">
        <v>30</v>
      </c>
      <c r="G759" s="100">
        <v>28</v>
      </c>
      <c r="H759" s="100">
        <v>28</v>
      </c>
      <c r="I759" s="100">
        <v>32</v>
      </c>
      <c r="J759" s="101">
        <v>32</v>
      </c>
      <c r="K759" s="99">
        <v>28</v>
      </c>
      <c r="L759" s="100">
        <v>21</v>
      </c>
      <c r="M759" s="100">
        <v>25</v>
      </c>
      <c r="N759" s="100">
        <v>30</v>
      </c>
      <c r="O759" s="101">
        <v>32</v>
      </c>
      <c r="P759" s="99">
        <v>2</v>
      </c>
      <c r="Q759" s="100">
        <v>0</v>
      </c>
      <c r="R759" s="100">
        <v>0</v>
      </c>
      <c r="S759" s="100">
        <v>4</v>
      </c>
      <c r="T759" s="101">
        <v>8</v>
      </c>
    </row>
    <row r="760" spans="1:20">
      <c r="A760" s="100">
        <v>2024</v>
      </c>
      <c r="B760" s="252" t="s">
        <v>1090</v>
      </c>
      <c r="C760" s="252" t="s">
        <v>891</v>
      </c>
      <c r="D760" s="252" t="s">
        <v>1088</v>
      </c>
      <c r="E760" s="252" t="s">
        <v>554</v>
      </c>
      <c r="F760" s="99">
        <v>30</v>
      </c>
      <c r="G760" s="100">
        <v>28</v>
      </c>
      <c r="H760" s="100">
        <v>28</v>
      </c>
      <c r="I760" s="100">
        <v>32</v>
      </c>
      <c r="J760" s="101">
        <v>32</v>
      </c>
      <c r="K760" s="99">
        <v>27</v>
      </c>
      <c r="L760" s="100">
        <v>19</v>
      </c>
      <c r="M760" s="100">
        <v>23</v>
      </c>
      <c r="N760" s="100">
        <v>30</v>
      </c>
      <c r="O760" s="101">
        <v>32</v>
      </c>
      <c r="P760" s="99">
        <v>3</v>
      </c>
      <c r="Q760" s="100">
        <v>0</v>
      </c>
      <c r="R760" s="100">
        <v>1</v>
      </c>
      <c r="S760" s="100">
        <v>6</v>
      </c>
      <c r="T760" s="101">
        <v>10</v>
      </c>
    </row>
    <row r="761" spans="1:20">
      <c r="A761" s="100">
        <v>2024</v>
      </c>
      <c r="B761" s="252" t="s">
        <v>1090</v>
      </c>
      <c r="C761" s="252" t="s">
        <v>891</v>
      </c>
      <c r="D761" s="252" t="s">
        <v>1088</v>
      </c>
      <c r="E761" s="252" t="s">
        <v>555</v>
      </c>
      <c r="F761" s="99">
        <v>30</v>
      </c>
      <c r="G761" s="100">
        <v>27</v>
      </c>
      <c r="H761" s="100">
        <v>28</v>
      </c>
      <c r="I761" s="100">
        <v>32</v>
      </c>
      <c r="J761" s="101">
        <v>32</v>
      </c>
      <c r="K761" s="99">
        <v>26</v>
      </c>
      <c r="L761" s="100">
        <v>17</v>
      </c>
      <c r="M761" s="100">
        <v>22</v>
      </c>
      <c r="N761" s="100">
        <v>29</v>
      </c>
      <c r="O761" s="101">
        <v>31</v>
      </c>
      <c r="P761" s="99">
        <v>4</v>
      </c>
      <c r="Q761" s="100">
        <v>0</v>
      </c>
      <c r="R761" s="100">
        <v>1</v>
      </c>
      <c r="S761" s="100">
        <v>8</v>
      </c>
      <c r="T761" s="101">
        <v>12</v>
      </c>
    </row>
    <row r="762" spans="1:20">
      <c r="A762" s="100">
        <v>2024</v>
      </c>
      <c r="B762" s="252" t="s">
        <v>1090</v>
      </c>
      <c r="C762" s="252" t="s">
        <v>891</v>
      </c>
      <c r="D762" s="252" t="s">
        <v>1088</v>
      </c>
      <c r="E762" s="252" t="s">
        <v>556</v>
      </c>
      <c r="F762" s="99">
        <v>30</v>
      </c>
      <c r="G762" s="100">
        <v>27</v>
      </c>
      <c r="H762" s="100">
        <v>28</v>
      </c>
      <c r="I762" s="100">
        <v>32</v>
      </c>
      <c r="J762" s="101">
        <v>32</v>
      </c>
      <c r="K762" s="99">
        <v>24</v>
      </c>
      <c r="L762" s="100">
        <v>15</v>
      </c>
      <c r="M762" s="100">
        <v>19</v>
      </c>
      <c r="N762" s="100">
        <v>28</v>
      </c>
      <c r="O762" s="101">
        <v>31</v>
      </c>
      <c r="P762" s="99">
        <v>6</v>
      </c>
      <c r="Q762" s="100">
        <v>0</v>
      </c>
      <c r="R762" s="100">
        <v>2</v>
      </c>
      <c r="S762" s="100">
        <v>10</v>
      </c>
      <c r="T762" s="101">
        <v>14</v>
      </c>
    </row>
    <row r="763" spans="1:20">
      <c r="A763" s="100">
        <v>2024</v>
      </c>
      <c r="B763" s="252" t="s">
        <v>1090</v>
      </c>
      <c r="C763" s="252" t="s">
        <v>891</v>
      </c>
      <c r="D763" s="252" t="s">
        <v>1088</v>
      </c>
      <c r="E763" s="252" t="s">
        <v>557</v>
      </c>
      <c r="F763" s="99">
        <v>30</v>
      </c>
      <c r="G763" s="100">
        <v>26</v>
      </c>
      <c r="H763" s="100">
        <v>28</v>
      </c>
      <c r="I763" s="100">
        <v>31</v>
      </c>
      <c r="J763" s="101">
        <v>32</v>
      </c>
      <c r="K763" s="99">
        <v>22</v>
      </c>
      <c r="L763" s="100">
        <v>13</v>
      </c>
      <c r="M763" s="100">
        <v>17</v>
      </c>
      <c r="N763" s="100">
        <v>26</v>
      </c>
      <c r="O763" s="101">
        <v>30</v>
      </c>
      <c r="P763" s="99">
        <v>7</v>
      </c>
      <c r="Q763" s="100">
        <v>1</v>
      </c>
      <c r="R763" s="100">
        <v>4</v>
      </c>
      <c r="S763" s="100">
        <v>11</v>
      </c>
      <c r="T763" s="101">
        <v>15</v>
      </c>
    </row>
    <row r="764" spans="1:20">
      <c r="A764" s="100">
        <v>2024</v>
      </c>
      <c r="B764" s="252" t="s">
        <v>1090</v>
      </c>
      <c r="C764" s="252" t="s">
        <v>891</v>
      </c>
      <c r="D764" s="252" t="s">
        <v>1088</v>
      </c>
      <c r="E764" s="252" t="s">
        <v>558</v>
      </c>
      <c r="F764" s="99">
        <v>29</v>
      </c>
      <c r="G764" s="100">
        <v>26</v>
      </c>
      <c r="H764" s="100">
        <v>28</v>
      </c>
      <c r="I764" s="100">
        <v>31</v>
      </c>
      <c r="J764" s="101">
        <v>32</v>
      </c>
      <c r="K764" s="99">
        <v>20</v>
      </c>
      <c r="L764" s="100">
        <v>12</v>
      </c>
      <c r="M764" s="100">
        <v>16</v>
      </c>
      <c r="N764" s="100">
        <v>24</v>
      </c>
      <c r="O764" s="101">
        <v>28</v>
      </c>
      <c r="P764" s="99">
        <v>8</v>
      </c>
      <c r="Q764" s="100">
        <v>1</v>
      </c>
      <c r="R764" s="100">
        <v>5</v>
      </c>
      <c r="S764" s="100">
        <v>12</v>
      </c>
      <c r="T764" s="101">
        <v>16</v>
      </c>
    </row>
    <row r="765" spans="1:20">
      <c r="A765" s="100">
        <v>2024</v>
      </c>
      <c r="B765" s="252" t="s">
        <v>1090</v>
      </c>
      <c r="C765" s="252" t="s">
        <v>891</v>
      </c>
      <c r="D765" s="252" t="s">
        <v>1088</v>
      </c>
      <c r="E765" s="252" t="s">
        <v>559</v>
      </c>
      <c r="F765" s="99">
        <v>29</v>
      </c>
      <c r="G765" s="100">
        <v>25</v>
      </c>
      <c r="H765" s="100">
        <v>27</v>
      </c>
      <c r="I765" s="100">
        <v>31</v>
      </c>
      <c r="J765" s="101">
        <v>32</v>
      </c>
      <c r="K765" s="99">
        <v>18</v>
      </c>
      <c r="L765" s="100">
        <v>10</v>
      </c>
      <c r="M765" s="100">
        <v>14</v>
      </c>
      <c r="N765" s="100">
        <v>22</v>
      </c>
      <c r="O765" s="101">
        <v>27</v>
      </c>
      <c r="P765" s="99">
        <v>10</v>
      </c>
      <c r="Q765" s="100">
        <v>2</v>
      </c>
      <c r="R765" s="100">
        <v>7</v>
      </c>
      <c r="S765" s="100">
        <v>13</v>
      </c>
      <c r="T765" s="101">
        <v>17</v>
      </c>
    </row>
    <row r="766" spans="1:20">
      <c r="A766" s="100">
        <v>2024</v>
      </c>
      <c r="B766" s="252" t="s">
        <v>1090</v>
      </c>
      <c r="C766" s="252" t="s">
        <v>891</v>
      </c>
      <c r="D766" s="252" t="s">
        <v>1088</v>
      </c>
      <c r="E766" s="252" t="s">
        <v>560</v>
      </c>
      <c r="F766" s="99">
        <v>28</v>
      </c>
      <c r="G766" s="100">
        <v>24</v>
      </c>
      <c r="H766" s="100">
        <v>27</v>
      </c>
      <c r="I766" s="100">
        <v>30</v>
      </c>
      <c r="J766" s="101">
        <v>32</v>
      </c>
      <c r="K766" s="99">
        <v>16</v>
      </c>
      <c r="L766" s="100">
        <v>8</v>
      </c>
      <c r="M766" s="100">
        <v>12</v>
      </c>
      <c r="N766" s="100">
        <v>20</v>
      </c>
      <c r="O766" s="101">
        <v>24</v>
      </c>
      <c r="P766" s="99">
        <v>12</v>
      </c>
      <c r="Q766" s="100">
        <v>5</v>
      </c>
      <c r="R766" s="100">
        <v>9</v>
      </c>
      <c r="S766" s="100">
        <v>16</v>
      </c>
      <c r="T766" s="101">
        <v>19</v>
      </c>
    </row>
    <row r="767" spans="1:20">
      <c r="A767" s="100">
        <v>2024</v>
      </c>
      <c r="B767" s="252" t="s">
        <v>1090</v>
      </c>
      <c r="C767" s="252" t="s">
        <v>891</v>
      </c>
      <c r="D767" s="252" t="s">
        <v>1088</v>
      </c>
      <c r="E767" s="252" t="s">
        <v>561</v>
      </c>
      <c r="F767" s="99">
        <v>28</v>
      </c>
      <c r="G767" s="100">
        <v>23</v>
      </c>
      <c r="H767" s="100">
        <v>26</v>
      </c>
      <c r="I767" s="100">
        <v>29</v>
      </c>
      <c r="J767" s="101">
        <v>31</v>
      </c>
      <c r="K767" s="99">
        <v>13</v>
      </c>
      <c r="L767" s="100">
        <v>5</v>
      </c>
      <c r="M767" s="100">
        <v>9</v>
      </c>
      <c r="N767" s="100">
        <v>17</v>
      </c>
      <c r="O767" s="101">
        <v>21</v>
      </c>
      <c r="P767" s="99">
        <v>14</v>
      </c>
      <c r="Q767" s="100">
        <v>7</v>
      </c>
      <c r="R767" s="100">
        <v>11</v>
      </c>
      <c r="S767" s="100">
        <v>18</v>
      </c>
      <c r="T767" s="101">
        <v>21</v>
      </c>
    </row>
    <row r="768" spans="1:20">
      <c r="A768" s="100">
        <v>2024</v>
      </c>
      <c r="B768" s="252" t="s">
        <v>1090</v>
      </c>
      <c r="C768" s="252" t="s">
        <v>891</v>
      </c>
      <c r="D768" s="252" t="s">
        <v>1088</v>
      </c>
      <c r="E768" s="252" t="s">
        <v>562</v>
      </c>
      <c r="F768" s="99">
        <v>27</v>
      </c>
      <c r="G768" s="100">
        <v>22</v>
      </c>
      <c r="H768" s="100">
        <v>25</v>
      </c>
      <c r="I768" s="100">
        <v>28</v>
      </c>
      <c r="J768" s="101">
        <v>30</v>
      </c>
      <c r="K768" s="99">
        <v>10</v>
      </c>
      <c r="L768" s="100">
        <v>3</v>
      </c>
      <c r="M768" s="100">
        <v>6</v>
      </c>
      <c r="N768" s="100">
        <v>14</v>
      </c>
      <c r="O768" s="101">
        <v>18</v>
      </c>
      <c r="P768" s="99">
        <v>16</v>
      </c>
      <c r="Q768" s="100">
        <v>8</v>
      </c>
      <c r="R768" s="100">
        <v>12</v>
      </c>
      <c r="S768" s="100">
        <v>19</v>
      </c>
      <c r="T768" s="101">
        <v>22</v>
      </c>
    </row>
    <row r="769" spans="1:20">
      <c r="A769" s="100">
        <v>2024</v>
      </c>
      <c r="B769" s="252" t="s">
        <v>1090</v>
      </c>
      <c r="C769" s="252" t="s">
        <v>891</v>
      </c>
      <c r="D769" s="252" t="s">
        <v>1088</v>
      </c>
      <c r="E769" s="252" t="s">
        <v>563</v>
      </c>
      <c r="F769" s="99">
        <v>26</v>
      </c>
      <c r="G769" s="100">
        <v>20</v>
      </c>
      <c r="H769" s="100">
        <v>23</v>
      </c>
      <c r="I769" s="100">
        <v>28</v>
      </c>
      <c r="J769" s="101">
        <v>30</v>
      </c>
      <c r="K769" s="99">
        <v>8</v>
      </c>
      <c r="L769" s="100">
        <v>1</v>
      </c>
      <c r="M769" s="100">
        <v>4</v>
      </c>
      <c r="N769" s="100">
        <v>12</v>
      </c>
      <c r="O769" s="101">
        <v>16</v>
      </c>
      <c r="P769" s="99">
        <v>17</v>
      </c>
      <c r="Q769" s="100">
        <v>9</v>
      </c>
      <c r="R769" s="100">
        <v>13</v>
      </c>
      <c r="S769" s="100">
        <v>20</v>
      </c>
      <c r="T769" s="101">
        <v>23</v>
      </c>
    </row>
    <row r="770" spans="1:20">
      <c r="A770" s="100">
        <v>2024</v>
      </c>
      <c r="B770" s="252" t="s">
        <v>1090</v>
      </c>
      <c r="C770" s="252" t="s">
        <v>891</v>
      </c>
      <c r="D770" s="252" t="s">
        <v>1088</v>
      </c>
      <c r="E770" s="252" t="s">
        <v>564</v>
      </c>
      <c r="F770" s="99">
        <v>25</v>
      </c>
      <c r="G770" s="100">
        <v>17</v>
      </c>
      <c r="H770" s="100">
        <v>22</v>
      </c>
      <c r="I770" s="100">
        <v>27</v>
      </c>
      <c r="J770" s="101">
        <v>29</v>
      </c>
      <c r="K770" s="99">
        <v>6</v>
      </c>
      <c r="L770" s="100">
        <v>0</v>
      </c>
      <c r="M770" s="100">
        <v>3</v>
      </c>
      <c r="N770" s="100">
        <v>10</v>
      </c>
      <c r="O770" s="101">
        <v>14</v>
      </c>
      <c r="P770" s="99">
        <v>17</v>
      </c>
      <c r="Q770" s="100">
        <v>8</v>
      </c>
      <c r="R770" s="100">
        <v>13</v>
      </c>
      <c r="S770" s="100">
        <v>20</v>
      </c>
      <c r="T770" s="101">
        <v>23</v>
      </c>
    </row>
    <row r="771" spans="1:20">
      <c r="A771" s="100">
        <v>2024</v>
      </c>
      <c r="B771" s="252" t="s">
        <v>1090</v>
      </c>
      <c r="C771" s="252" t="s">
        <v>891</v>
      </c>
      <c r="D771" s="252" t="s">
        <v>1088</v>
      </c>
      <c r="E771" s="252" t="s">
        <v>889</v>
      </c>
      <c r="F771" s="99">
        <v>24</v>
      </c>
      <c r="G771" s="100">
        <v>14</v>
      </c>
      <c r="H771" s="100">
        <v>20</v>
      </c>
      <c r="I771" s="100">
        <v>26</v>
      </c>
      <c r="J771" s="101">
        <v>28</v>
      </c>
      <c r="K771" s="99">
        <v>5</v>
      </c>
      <c r="L771" s="100">
        <v>0</v>
      </c>
      <c r="M771" s="100">
        <v>2</v>
      </c>
      <c r="N771" s="100">
        <v>9</v>
      </c>
      <c r="O771" s="101">
        <v>13</v>
      </c>
      <c r="P771" s="99">
        <v>17</v>
      </c>
      <c r="Q771" s="100">
        <v>8</v>
      </c>
      <c r="R771" s="100">
        <v>13</v>
      </c>
      <c r="S771" s="100">
        <v>20</v>
      </c>
      <c r="T771" s="101">
        <v>22</v>
      </c>
    </row>
    <row r="772" spans="1:20">
      <c r="A772" s="100">
        <v>2024</v>
      </c>
      <c r="B772" s="252" t="s">
        <v>1090</v>
      </c>
      <c r="C772" s="252" t="s">
        <v>891</v>
      </c>
      <c r="D772" s="252" t="s">
        <v>890</v>
      </c>
      <c r="E772" s="252" t="s">
        <v>888</v>
      </c>
      <c r="F772" s="99">
        <v>30</v>
      </c>
      <c r="G772" s="100">
        <v>28</v>
      </c>
      <c r="H772" s="100">
        <v>28</v>
      </c>
      <c r="I772" s="100">
        <v>32</v>
      </c>
      <c r="J772" s="101">
        <v>32</v>
      </c>
      <c r="K772" s="99">
        <v>28</v>
      </c>
      <c r="L772" s="100">
        <v>22</v>
      </c>
      <c r="M772" s="100">
        <v>26</v>
      </c>
      <c r="N772" s="100">
        <v>30</v>
      </c>
      <c r="O772" s="101">
        <v>32</v>
      </c>
      <c r="P772" s="99">
        <v>1</v>
      </c>
      <c r="Q772" s="100">
        <v>0</v>
      </c>
      <c r="R772" s="100">
        <v>0</v>
      </c>
      <c r="S772" s="100">
        <v>4</v>
      </c>
      <c r="T772" s="101">
        <v>7</v>
      </c>
    </row>
    <row r="773" spans="1:20">
      <c r="A773" s="100">
        <v>2024</v>
      </c>
      <c r="B773" s="252" t="s">
        <v>1090</v>
      </c>
      <c r="C773" s="252" t="s">
        <v>891</v>
      </c>
      <c r="D773" s="252" t="s">
        <v>890</v>
      </c>
      <c r="E773" s="252" t="s">
        <v>554</v>
      </c>
      <c r="F773" s="99">
        <v>30</v>
      </c>
      <c r="G773" s="100">
        <v>28</v>
      </c>
      <c r="H773" s="100">
        <v>28</v>
      </c>
      <c r="I773" s="100">
        <v>32</v>
      </c>
      <c r="J773" s="101">
        <v>32</v>
      </c>
      <c r="K773" s="99">
        <v>27</v>
      </c>
      <c r="L773" s="100">
        <v>20</v>
      </c>
      <c r="M773" s="100">
        <v>24</v>
      </c>
      <c r="N773" s="100">
        <v>30</v>
      </c>
      <c r="O773" s="101">
        <v>32</v>
      </c>
      <c r="P773" s="99">
        <v>2</v>
      </c>
      <c r="Q773" s="100">
        <v>0</v>
      </c>
      <c r="R773" s="100">
        <v>0</v>
      </c>
      <c r="S773" s="100">
        <v>5</v>
      </c>
      <c r="T773" s="101">
        <v>9</v>
      </c>
    </row>
    <row r="774" spans="1:20">
      <c r="A774" s="100">
        <v>2024</v>
      </c>
      <c r="B774" s="252" t="s">
        <v>1090</v>
      </c>
      <c r="C774" s="252" t="s">
        <v>891</v>
      </c>
      <c r="D774" s="252" t="s">
        <v>890</v>
      </c>
      <c r="E774" s="252" t="s">
        <v>555</v>
      </c>
      <c r="F774" s="99">
        <v>30</v>
      </c>
      <c r="G774" s="100">
        <v>28</v>
      </c>
      <c r="H774" s="100">
        <v>28</v>
      </c>
      <c r="I774" s="100">
        <v>32</v>
      </c>
      <c r="J774" s="101">
        <v>32</v>
      </c>
      <c r="K774" s="99">
        <v>26</v>
      </c>
      <c r="L774" s="100">
        <v>18</v>
      </c>
      <c r="M774" s="100">
        <v>22</v>
      </c>
      <c r="N774" s="100">
        <v>29</v>
      </c>
      <c r="O774" s="101">
        <v>32</v>
      </c>
      <c r="P774" s="99">
        <v>3</v>
      </c>
      <c r="Q774" s="100">
        <v>0</v>
      </c>
      <c r="R774" s="100">
        <v>1</v>
      </c>
      <c r="S774" s="100">
        <v>7</v>
      </c>
      <c r="T774" s="101">
        <v>11</v>
      </c>
    </row>
    <row r="775" spans="1:20">
      <c r="A775" s="100">
        <v>2024</v>
      </c>
      <c r="B775" s="252" t="s">
        <v>1090</v>
      </c>
      <c r="C775" s="252" t="s">
        <v>891</v>
      </c>
      <c r="D775" s="252" t="s">
        <v>890</v>
      </c>
      <c r="E775" s="252" t="s">
        <v>556</v>
      </c>
      <c r="F775" s="99">
        <v>30</v>
      </c>
      <c r="G775" s="100">
        <v>27</v>
      </c>
      <c r="H775" s="100">
        <v>28</v>
      </c>
      <c r="I775" s="100">
        <v>32</v>
      </c>
      <c r="J775" s="101">
        <v>32</v>
      </c>
      <c r="K775" s="99">
        <v>25</v>
      </c>
      <c r="L775" s="100">
        <v>16</v>
      </c>
      <c r="M775" s="100">
        <v>20</v>
      </c>
      <c r="N775" s="100">
        <v>28</v>
      </c>
      <c r="O775" s="101">
        <v>31</v>
      </c>
      <c r="P775" s="99">
        <v>5</v>
      </c>
      <c r="Q775" s="100">
        <v>0</v>
      </c>
      <c r="R775" s="100">
        <v>2</v>
      </c>
      <c r="S775" s="100">
        <v>9</v>
      </c>
      <c r="T775" s="101">
        <v>13</v>
      </c>
    </row>
    <row r="776" spans="1:20">
      <c r="A776" s="100">
        <v>2024</v>
      </c>
      <c r="B776" s="252" t="s">
        <v>1090</v>
      </c>
      <c r="C776" s="252" t="s">
        <v>891</v>
      </c>
      <c r="D776" s="252" t="s">
        <v>890</v>
      </c>
      <c r="E776" s="252" t="s">
        <v>557</v>
      </c>
      <c r="F776" s="99">
        <v>30</v>
      </c>
      <c r="G776" s="100">
        <v>27</v>
      </c>
      <c r="H776" s="100">
        <v>28</v>
      </c>
      <c r="I776" s="100">
        <v>32</v>
      </c>
      <c r="J776" s="101">
        <v>32</v>
      </c>
      <c r="K776" s="99">
        <v>23</v>
      </c>
      <c r="L776" s="100">
        <v>14</v>
      </c>
      <c r="M776" s="100">
        <v>19</v>
      </c>
      <c r="N776" s="100">
        <v>27</v>
      </c>
      <c r="O776" s="101">
        <v>30</v>
      </c>
      <c r="P776" s="99">
        <v>7</v>
      </c>
      <c r="Q776" s="100">
        <v>1</v>
      </c>
      <c r="R776" s="100">
        <v>3</v>
      </c>
      <c r="S776" s="100">
        <v>10</v>
      </c>
      <c r="T776" s="101">
        <v>14</v>
      </c>
    </row>
    <row r="777" spans="1:20">
      <c r="A777" s="100">
        <v>2024</v>
      </c>
      <c r="B777" s="252" t="s">
        <v>1090</v>
      </c>
      <c r="C777" s="252" t="s">
        <v>891</v>
      </c>
      <c r="D777" s="252" t="s">
        <v>890</v>
      </c>
      <c r="E777" s="252" t="s">
        <v>558</v>
      </c>
      <c r="F777" s="99">
        <v>29</v>
      </c>
      <c r="G777" s="100">
        <v>26</v>
      </c>
      <c r="H777" s="100">
        <v>28</v>
      </c>
      <c r="I777" s="100">
        <v>31</v>
      </c>
      <c r="J777" s="101">
        <v>32</v>
      </c>
      <c r="K777" s="99">
        <v>21</v>
      </c>
      <c r="L777" s="100">
        <v>13</v>
      </c>
      <c r="M777" s="100">
        <v>17</v>
      </c>
      <c r="N777" s="100">
        <v>25</v>
      </c>
      <c r="O777" s="101">
        <v>29</v>
      </c>
      <c r="P777" s="99">
        <v>8</v>
      </c>
      <c r="Q777" s="100">
        <v>1</v>
      </c>
      <c r="R777" s="100">
        <v>4</v>
      </c>
      <c r="S777" s="100">
        <v>12</v>
      </c>
      <c r="T777" s="101">
        <v>15</v>
      </c>
    </row>
    <row r="778" spans="1:20">
      <c r="A778" s="100">
        <v>2024</v>
      </c>
      <c r="B778" s="252" t="s">
        <v>1090</v>
      </c>
      <c r="C778" s="252" t="s">
        <v>891</v>
      </c>
      <c r="D778" s="252" t="s">
        <v>890</v>
      </c>
      <c r="E778" s="252" t="s">
        <v>559</v>
      </c>
      <c r="F778" s="99">
        <v>29</v>
      </c>
      <c r="G778" s="100">
        <v>26</v>
      </c>
      <c r="H778" s="100">
        <v>27</v>
      </c>
      <c r="I778" s="100">
        <v>31</v>
      </c>
      <c r="J778" s="101">
        <v>32</v>
      </c>
      <c r="K778" s="99">
        <v>19</v>
      </c>
      <c r="L778" s="100">
        <v>11</v>
      </c>
      <c r="M778" s="100">
        <v>15</v>
      </c>
      <c r="N778" s="100">
        <v>23</v>
      </c>
      <c r="O778" s="101">
        <v>28</v>
      </c>
      <c r="P778" s="99">
        <v>10</v>
      </c>
      <c r="Q778" s="100">
        <v>2</v>
      </c>
      <c r="R778" s="100">
        <v>6</v>
      </c>
      <c r="S778" s="100">
        <v>13</v>
      </c>
      <c r="T778" s="101">
        <v>17</v>
      </c>
    </row>
    <row r="779" spans="1:20">
      <c r="A779" s="100">
        <v>2024</v>
      </c>
      <c r="B779" s="252" t="s">
        <v>1090</v>
      </c>
      <c r="C779" s="252" t="s">
        <v>891</v>
      </c>
      <c r="D779" s="252" t="s">
        <v>890</v>
      </c>
      <c r="E779" s="252" t="s">
        <v>560</v>
      </c>
      <c r="F779" s="99">
        <v>28</v>
      </c>
      <c r="G779" s="100">
        <v>25</v>
      </c>
      <c r="H779" s="100">
        <v>27</v>
      </c>
      <c r="I779" s="100">
        <v>30</v>
      </c>
      <c r="J779" s="101">
        <v>32</v>
      </c>
      <c r="K779" s="99">
        <v>16</v>
      </c>
      <c r="L779" s="100">
        <v>8</v>
      </c>
      <c r="M779" s="100">
        <v>12</v>
      </c>
      <c r="N779" s="100">
        <v>20</v>
      </c>
      <c r="O779" s="101">
        <v>25</v>
      </c>
      <c r="P779" s="99">
        <v>12</v>
      </c>
      <c r="Q779" s="100">
        <v>4</v>
      </c>
      <c r="R779" s="100">
        <v>8</v>
      </c>
      <c r="S779" s="100">
        <v>15</v>
      </c>
      <c r="T779" s="101">
        <v>19</v>
      </c>
    </row>
    <row r="780" spans="1:20">
      <c r="A780" s="100">
        <v>2024</v>
      </c>
      <c r="B780" s="252" t="s">
        <v>1090</v>
      </c>
      <c r="C780" s="252" t="s">
        <v>891</v>
      </c>
      <c r="D780" s="252" t="s">
        <v>890</v>
      </c>
      <c r="E780" s="252" t="s">
        <v>561</v>
      </c>
      <c r="F780" s="99">
        <v>28</v>
      </c>
      <c r="G780" s="100">
        <v>24</v>
      </c>
      <c r="H780" s="100">
        <v>26</v>
      </c>
      <c r="I780" s="100">
        <v>30</v>
      </c>
      <c r="J780" s="101">
        <v>31</v>
      </c>
      <c r="K780" s="99">
        <v>14</v>
      </c>
      <c r="L780" s="100">
        <v>6</v>
      </c>
      <c r="M780" s="100">
        <v>10</v>
      </c>
      <c r="N780" s="100">
        <v>18</v>
      </c>
      <c r="O780" s="101">
        <v>22</v>
      </c>
      <c r="P780" s="99">
        <v>14</v>
      </c>
      <c r="Q780" s="100">
        <v>6</v>
      </c>
      <c r="R780" s="100">
        <v>10</v>
      </c>
      <c r="S780" s="100">
        <v>17</v>
      </c>
      <c r="T780" s="101">
        <v>21</v>
      </c>
    </row>
    <row r="781" spans="1:20">
      <c r="A781" s="100">
        <v>2024</v>
      </c>
      <c r="B781" s="252" t="s">
        <v>1090</v>
      </c>
      <c r="C781" s="252" t="s">
        <v>891</v>
      </c>
      <c r="D781" s="252" t="s">
        <v>890</v>
      </c>
      <c r="E781" s="252" t="s">
        <v>562</v>
      </c>
      <c r="F781" s="99">
        <v>27</v>
      </c>
      <c r="G781" s="100">
        <v>23</v>
      </c>
      <c r="H781" s="100">
        <v>25</v>
      </c>
      <c r="I781" s="100">
        <v>29</v>
      </c>
      <c r="J781" s="101">
        <v>31</v>
      </c>
      <c r="K781" s="99">
        <v>11</v>
      </c>
      <c r="L781" s="100">
        <v>4</v>
      </c>
      <c r="M781" s="100">
        <v>7</v>
      </c>
      <c r="N781" s="100">
        <v>15</v>
      </c>
      <c r="O781" s="101">
        <v>20</v>
      </c>
      <c r="P781" s="99">
        <v>16</v>
      </c>
      <c r="Q781" s="100">
        <v>7</v>
      </c>
      <c r="R781" s="100">
        <v>12</v>
      </c>
      <c r="S781" s="100">
        <v>19</v>
      </c>
      <c r="T781" s="101">
        <v>22</v>
      </c>
    </row>
    <row r="782" spans="1:20">
      <c r="A782" s="100">
        <v>2024</v>
      </c>
      <c r="B782" s="252" t="s">
        <v>1090</v>
      </c>
      <c r="C782" s="252" t="s">
        <v>891</v>
      </c>
      <c r="D782" s="252" t="s">
        <v>890</v>
      </c>
      <c r="E782" s="252" t="s">
        <v>563</v>
      </c>
      <c r="F782" s="99">
        <v>27</v>
      </c>
      <c r="G782" s="100">
        <v>21</v>
      </c>
      <c r="H782" s="100">
        <v>25</v>
      </c>
      <c r="I782" s="100">
        <v>28</v>
      </c>
      <c r="J782" s="101">
        <v>30</v>
      </c>
      <c r="K782" s="99">
        <v>9</v>
      </c>
      <c r="L782" s="100">
        <v>2</v>
      </c>
      <c r="M782" s="100">
        <v>5</v>
      </c>
      <c r="N782" s="100">
        <v>13</v>
      </c>
      <c r="O782" s="101">
        <v>17</v>
      </c>
      <c r="P782" s="99">
        <v>17</v>
      </c>
      <c r="Q782" s="100">
        <v>9</v>
      </c>
      <c r="R782" s="100">
        <v>13</v>
      </c>
      <c r="S782" s="100">
        <v>20</v>
      </c>
      <c r="T782" s="101">
        <v>23</v>
      </c>
    </row>
    <row r="783" spans="1:20">
      <c r="A783" s="100">
        <v>2024</v>
      </c>
      <c r="B783" s="252" t="s">
        <v>1090</v>
      </c>
      <c r="C783" s="252" t="s">
        <v>891</v>
      </c>
      <c r="D783" s="252" t="s">
        <v>890</v>
      </c>
      <c r="E783" s="252" t="s">
        <v>564</v>
      </c>
      <c r="F783" s="99">
        <v>26</v>
      </c>
      <c r="G783" s="100">
        <v>19</v>
      </c>
      <c r="H783" s="100">
        <v>23</v>
      </c>
      <c r="I783" s="100">
        <v>28</v>
      </c>
      <c r="J783" s="101">
        <v>29</v>
      </c>
      <c r="K783" s="99">
        <v>7</v>
      </c>
      <c r="L783" s="100">
        <v>1</v>
      </c>
      <c r="M783" s="100">
        <v>4</v>
      </c>
      <c r="N783" s="100">
        <v>11</v>
      </c>
      <c r="O783" s="101">
        <v>16</v>
      </c>
      <c r="P783" s="99">
        <v>17</v>
      </c>
      <c r="Q783" s="100">
        <v>9</v>
      </c>
      <c r="R783" s="100">
        <v>13</v>
      </c>
      <c r="S783" s="100">
        <v>20</v>
      </c>
      <c r="T783" s="101">
        <v>23</v>
      </c>
    </row>
    <row r="784" spans="1:20">
      <c r="A784" s="100">
        <v>2024</v>
      </c>
      <c r="B784" s="252" t="s">
        <v>1090</v>
      </c>
      <c r="C784" s="252" t="s">
        <v>891</v>
      </c>
      <c r="D784" s="252" t="s">
        <v>890</v>
      </c>
      <c r="E784" s="252" t="s">
        <v>889</v>
      </c>
      <c r="F784" s="99">
        <v>24</v>
      </c>
      <c r="G784" s="100">
        <v>16</v>
      </c>
      <c r="H784" s="100">
        <v>21</v>
      </c>
      <c r="I784" s="100">
        <v>27</v>
      </c>
      <c r="J784" s="101">
        <v>28</v>
      </c>
      <c r="K784" s="99">
        <v>6</v>
      </c>
      <c r="L784" s="100">
        <v>0</v>
      </c>
      <c r="M784" s="100">
        <v>3</v>
      </c>
      <c r="N784" s="100">
        <v>10</v>
      </c>
      <c r="O784" s="101">
        <v>14</v>
      </c>
      <c r="P784" s="99">
        <v>17</v>
      </c>
      <c r="Q784" s="100">
        <v>8</v>
      </c>
      <c r="R784" s="100">
        <v>13</v>
      </c>
      <c r="S784" s="100">
        <v>20</v>
      </c>
      <c r="T784" s="101">
        <v>23</v>
      </c>
    </row>
    <row r="785" spans="1:20">
      <c r="A785" s="100">
        <v>2015</v>
      </c>
      <c r="B785" s="252" t="s">
        <v>1090</v>
      </c>
      <c r="C785" s="252" t="s">
        <v>887</v>
      </c>
      <c r="D785" s="252" t="s">
        <v>893</v>
      </c>
      <c r="E785" s="252" t="s">
        <v>888</v>
      </c>
      <c r="F785" s="99">
        <v>31</v>
      </c>
      <c r="G785" s="100">
        <v>28</v>
      </c>
      <c r="H785" s="100">
        <v>28</v>
      </c>
      <c r="I785" s="100">
        <v>32</v>
      </c>
      <c r="J785" s="101">
        <v>32</v>
      </c>
      <c r="K785" s="99">
        <v>29</v>
      </c>
      <c r="L785" s="100">
        <v>19</v>
      </c>
      <c r="M785" s="100">
        <v>24</v>
      </c>
      <c r="N785" s="100">
        <v>31</v>
      </c>
      <c r="O785" s="101">
        <v>32</v>
      </c>
      <c r="P785" s="99">
        <v>1</v>
      </c>
      <c r="Q785" s="100">
        <v>0</v>
      </c>
      <c r="R785" s="100">
        <v>0</v>
      </c>
      <c r="S785" s="100">
        <v>5</v>
      </c>
      <c r="T785" s="101">
        <v>10</v>
      </c>
    </row>
    <row r="786" spans="1:20">
      <c r="A786" s="100">
        <v>2015</v>
      </c>
      <c r="B786" s="252" t="s">
        <v>1090</v>
      </c>
      <c r="C786" s="252" t="s">
        <v>887</v>
      </c>
      <c r="D786" s="252" t="s">
        <v>893</v>
      </c>
      <c r="E786" s="252" t="s">
        <v>554</v>
      </c>
      <c r="F786" s="99">
        <v>31</v>
      </c>
      <c r="G786" s="100">
        <v>27</v>
      </c>
      <c r="H786" s="100">
        <v>29</v>
      </c>
      <c r="I786" s="100">
        <v>32</v>
      </c>
      <c r="J786" s="101">
        <v>32</v>
      </c>
      <c r="K786" s="99">
        <v>29</v>
      </c>
      <c r="L786" s="100">
        <v>17</v>
      </c>
      <c r="M786" s="100">
        <v>23</v>
      </c>
      <c r="N786" s="100">
        <v>31</v>
      </c>
      <c r="O786" s="101">
        <v>32</v>
      </c>
      <c r="P786" s="99">
        <v>1</v>
      </c>
      <c r="Q786" s="100">
        <v>0</v>
      </c>
      <c r="R786" s="100">
        <v>0</v>
      </c>
      <c r="S786" s="100">
        <v>6</v>
      </c>
      <c r="T786" s="101">
        <v>11</v>
      </c>
    </row>
    <row r="787" spans="1:20">
      <c r="A787" s="100">
        <v>2015</v>
      </c>
      <c r="B787" s="252" t="s">
        <v>1090</v>
      </c>
      <c r="C787" s="252" t="s">
        <v>887</v>
      </c>
      <c r="D787" s="252" t="s">
        <v>893</v>
      </c>
      <c r="E787" s="252" t="s">
        <v>555</v>
      </c>
      <c r="F787" s="99">
        <v>31</v>
      </c>
      <c r="G787" s="100">
        <v>27</v>
      </c>
      <c r="H787" s="100">
        <v>28</v>
      </c>
      <c r="I787" s="100">
        <v>32</v>
      </c>
      <c r="J787" s="101">
        <v>32</v>
      </c>
      <c r="K787" s="99">
        <v>28</v>
      </c>
      <c r="L787" s="100">
        <v>15</v>
      </c>
      <c r="M787" s="100">
        <v>21</v>
      </c>
      <c r="N787" s="100">
        <v>31</v>
      </c>
      <c r="O787" s="101">
        <v>32</v>
      </c>
      <c r="P787" s="99">
        <v>2</v>
      </c>
      <c r="Q787" s="100">
        <v>0</v>
      </c>
      <c r="R787" s="100">
        <v>0</v>
      </c>
      <c r="S787" s="100">
        <v>7</v>
      </c>
      <c r="T787" s="101">
        <v>12</v>
      </c>
    </row>
    <row r="788" spans="1:20">
      <c r="A788" s="100">
        <v>2015</v>
      </c>
      <c r="B788" s="252" t="s">
        <v>1090</v>
      </c>
      <c r="C788" s="252" t="s">
        <v>887</v>
      </c>
      <c r="D788" s="252" t="s">
        <v>893</v>
      </c>
      <c r="E788" s="252" t="s">
        <v>556</v>
      </c>
      <c r="F788" s="99">
        <v>31</v>
      </c>
      <c r="G788" s="100">
        <v>25</v>
      </c>
      <c r="H788" s="100">
        <v>28</v>
      </c>
      <c r="I788" s="100">
        <v>32</v>
      </c>
      <c r="J788" s="101">
        <v>32</v>
      </c>
      <c r="K788" s="99">
        <v>27</v>
      </c>
      <c r="L788" s="100">
        <v>11</v>
      </c>
      <c r="M788" s="100">
        <v>18</v>
      </c>
      <c r="N788" s="100">
        <v>31</v>
      </c>
      <c r="O788" s="101">
        <v>32</v>
      </c>
      <c r="P788" s="99">
        <v>2</v>
      </c>
      <c r="Q788" s="100">
        <v>0</v>
      </c>
      <c r="R788" s="100">
        <v>0</v>
      </c>
      <c r="S788" s="100">
        <v>9</v>
      </c>
      <c r="T788" s="101">
        <v>13</v>
      </c>
    </row>
    <row r="789" spans="1:20">
      <c r="A789" s="100">
        <v>2015</v>
      </c>
      <c r="B789" s="252" t="s">
        <v>1090</v>
      </c>
      <c r="C789" s="252" t="s">
        <v>887</v>
      </c>
      <c r="D789" s="252" t="s">
        <v>893</v>
      </c>
      <c r="E789" s="252" t="s">
        <v>557</v>
      </c>
      <c r="F789" s="99">
        <v>30</v>
      </c>
      <c r="G789" s="100">
        <v>24</v>
      </c>
      <c r="H789" s="100">
        <v>27</v>
      </c>
      <c r="I789" s="100">
        <v>32</v>
      </c>
      <c r="J789" s="101">
        <v>32</v>
      </c>
      <c r="K789" s="99">
        <v>24</v>
      </c>
      <c r="L789" s="100">
        <v>10</v>
      </c>
      <c r="M789" s="100">
        <v>16</v>
      </c>
      <c r="N789" s="100">
        <v>31</v>
      </c>
      <c r="O789" s="101">
        <v>32</v>
      </c>
      <c r="P789" s="99">
        <v>4</v>
      </c>
      <c r="Q789" s="100">
        <v>0</v>
      </c>
      <c r="R789" s="100">
        <v>0</v>
      </c>
      <c r="S789" s="100">
        <v>10</v>
      </c>
      <c r="T789" s="101">
        <v>15</v>
      </c>
    </row>
    <row r="790" spans="1:20">
      <c r="A790" s="100">
        <v>2015</v>
      </c>
      <c r="B790" s="252" t="s">
        <v>1090</v>
      </c>
      <c r="C790" s="252" t="s">
        <v>887</v>
      </c>
      <c r="D790" s="252" t="s">
        <v>893</v>
      </c>
      <c r="E790" s="252" t="s">
        <v>558</v>
      </c>
      <c r="F790" s="99">
        <v>29</v>
      </c>
      <c r="G790" s="100">
        <v>22</v>
      </c>
      <c r="H790" s="100">
        <v>26</v>
      </c>
      <c r="I790" s="100">
        <v>32</v>
      </c>
      <c r="J790" s="101">
        <v>32</v>
      </c>
      <c r="K790" s="99">
        <v>21</v>
      </c>
      <c r="L790" s="100">
        <v>7</v>
      </c>
      <c r="M790" s="100">
        <v>13</v>
      </c>
      <c r="N790" s="100">
        <v>30</v>
      </c>
      <c r="O790" s="101">
        <v>32</v>
      </c>
      <c r="P790" s="99">
        <v>5</v>
      </c>
      <c r="Q790" s="100">
        <v>0</v>
      </c>
      <c r="R790" s="100">
        <v>1</v>
      </c>
      <c r="S790" s="100">
        <v>12</v>
      </c>
      <c r="T790" s="101">
        <v>17</v>
      </c>
    </row>
    <row r="791" spans="1:20">
      <c r="A791" s="100">
        <v>2015</v>
      </c>
      <c r="B791" s="252" t="s">
        <v>1090</v>
      </c>
      <c r="C791" s="252" t="s">
        <v>887</v>
      </c>
      <c r="D791" s="252" t="s">
        <v>893</v>
      </c>
      <c r="E791" s="252" t="s">
        <v>559</v>
      </c>
      <c r="F791" s="99">
        <v>28</v>
      </c>
      <c r="G791" s="100">
        <v>18</v>
      </c>
      <c r="H791" s="100">
        <v>25</v>
      </c>
      <c r="I791" s="100">
        <v>31</v>
      </c>
      <c r="J791" s="101">
        <v>32</v>
      </c>
      <c r="K791" s="99">
        <v>18</v>
      </c>
      <c r="L791" s="100">
        <v>4</v>
      </c>
      <c r="M791" s="100">
        <v>10</v>
      </c>
      <c r="N791" s="100">
        <v>30</v>
      </c>
      <c r="O791" s="101">
        <v>32</v>
      </c>
      <c r="P791" s="99">
        <v>7</v>
      </c>
      <c r="Q791" s="100">
        <v>0</v>
      </c>
      <c r="R791" s="100">
        <v>1</v>
      </c>
      <c r="S791" s="100">
        <v>14</v>
      </c>
      <c r="T791" s="101">
        <v>18</v>
      </c>
    </row>
    <row r="792" spans="1:20">
      <c r="A792" s="100">
        <v>2015</v>
      </c>
      <c r="B792" s="252" t="s">
        <v>1090</v>
      </c>
      <c r="C792" s="252" t="s">
        <v>887</v>
      </c>
      <c r="D792" s="252" t="s">
        <v>893</v>
      </c>
      <c r="E792" s="252" t="s">
        <v>560</v>
      </c>
      <c r="F792" s="99">
        <v>27</v>
      </c>
      <c r="G792" s="100">
        <v>11</v>
      </c>
      <c r="H792" s="100">
        <v>23</v>
      </c>
      <c r="I792" s="100">
        <v>30</v>
      </c>
      <c r="J792" s="101">
        <v>32</v>
      </c>
      <c r="K792" s="99">
        <v>13</v>
      </c>
      <c r="L792" s="100">
        <v>1</v>
      </c>
      <c r="M792" s="100">
        <v>7</v>
      </c>
      <c r="N792" s="100">
        <v>26</v>
      </c>
      <c r="O792" s="101">
        <v>31</v>
      </c>
      <c r="P792" s="99">
        <v>9</v>
      </c>
      <c r="Q792" s="100">
        <v>0</v>
      </c>
      <c r="R792" s="100">
        <v>1</v>
      </c>
      <c r="S792" s="100">
        <v>16</v>
      </c>
      <c r="T792" s="101">
        <v>20</v>
      </c>
    </row>
    <row r="793" spans="1:20">
      <c r="A793" s="100">
        <v>2015</v>
      </c>
      <c r="B793" s="252" t="s">
        <v>1090</v>
      </c>
      <c r="C793" s="252" t="s">
        <v>887</v>
      </c>
      <c r="D793" s="252" t="s">
        <v>893</v>
      </c>
      <c r="E793" s="252" t="s">
        <v>561</v>
      </c>
      <c r="F793" s="99">
        <v>26</v>
      </c>
      <c r="G793" s="100">
        <v>7</v>
      </c>
      <c r="H793" s="100">
        <v>19</v>
      </c>
      <c r="I793" s="100">
        <v>29</v>
      </c>
      <c r="J793" s="101">
        <v>32</v>
      </c>
      <c r="K793" s="99">
        <v>9</v>
      </c>
      <c r="L793" s="100">
        <v>0</v>
      </c>
      <c r="M793" s="100">
        <v>4</v>
      </c>
      <c r="N793" s="100">
        <v>20</v>
      </c>
      <c r="O793" s="101">
        <v>30</v>
      </c>
      <c r="P793" s="99">
        <v>10</v>
      </c>
      <c r="Q793" s="100">
        <v>0</v>
      </c>
      <c r="R793" s="100">
        <v>2</v>
      </c>
      <c r="S793" s="100">
        <v>17</v>
      </c>
      <c r="T793" s="101">
        <v>21</v>
      </c>
    </row>
    <row r="794" spans="1:20">
      <c r="A794" s="100">
        <v>2015</v>
      </c>
      <c r="B794" s="252" t="s">
        <v>1090</v>
      </c>
      <c r="C794" s="252" t="s">
        <v>887</v>
      </c>
      <c r="D794" s="252" t="s">
        <v>893</v>
      </c>
      <c r="E794" s="252" t="s">
        <v>562</v>
      </c>
      <c r="F794" s="99">
        <v>24</v>
      </c>
      <c r="G794" s="100">
        <v>3</v>
      </c>
      <c r="H794" s="100">
        <v>15</v>
      </c>
      <c r="I794" s="100">
        <v>28</v>
      </c>
      <c r="J794" s="101">
        <v>31</v>
      </c>
      <c r="K794" s="99">
        <v>7</v>
      </c>
      <c r="L794" s="100">
        <v>0</v>
      </c>
      <c r="M794" s="100">
        <v>2</v>
      </c>
      <c r="N794" s="100">
        <v>16</v>
      </c>
      <c r="O794" s="101">
        <v>30</v>
      </c>
      <c r="P794" s="99">
        <v>10</v>
      </c>
      <c r="Q794" s="100">
        <v>0</v>
      </c>
      <c r="R794" s="100">
        <v>2</v>
      </c>
      <c r="S794" s="100">
        <v>17</v>
      </c>
      <c r="T794" s="101">
        <v>21</v>
      </c>
    </row>
    <row r="795" spans="1:20">
      <c r="A795" s="100">
        <v>2015</v>
      </c>
      <c r="B795" s="252" t="s">
        <v>1090</v>
      </c>
      <c r="C795" s="252" t="s">
        <v>887</v>
      </c>
      <c r="D795" s="252" t="s">
        <v>893</v>
      </c>
      <c r="E795" s="252" t="s">
        <v>563</v>
      </c>
      <c r="F795" s="99">
        <v>21</v>
      </c>
      <c r="G795" s="100">
        <v>1</v>
      </c>
      <c r="H795" s="100">
        <v>10</v>
      </c>
      <c r="I795" s="100">
        <v>27</v>
      </c>
      <c r="J795" s="101">
        <v>31</v>
      </c>
      <c r="K795" s="99">
        <v>6</v>
      </c>
      <c r="L795" s="100">
        <v>0</v>
      </c>
      <c r="M795" s="100">
        <v>0</v>
      </c>
      <c r="N795" s="100">
        <v>14</v>
      </c>
      <c r="O795" s="101">
        <v>29</v>
      </c>
      <c r="P795" s="99">
        <v>8</v>
      </c>
      <c r="Q795" s="100">
        <v>0</v>
      </c>
      <c r="R795" s="100">
        <v>1</v>
      </c>
      <c r="S795" s="100">
        <v>16</v>
      </c>
      <c r="T795" s="101">
        <v>20</v>
      </c>
    </row>
    <row r="796" spans="1:20">
      <c r="A796" s="100">
        <v>2015</v>
      </c>
      <c r="B796" s="252" t="s">
        <v>1090</v>
      </c>
      <c r="C796" s="252" t="s">
        <v>887</v>
      </c>
      <c r="D796" s="252" t="s">
        <v>893</v>
      </c>
      <c r="E796" s="252" t="s">
        <v>564</v>
      </c>
      <c r="F796" s="99">
        <v>19</v>
      </c>
      <c r="G796" s="100">
        <v>0</v>
      </c>
      <c r="H796" s="100">
        <v>8</v>
      </c>
      <c r="I796" s="100">
        <v>26</v>
      </c>
      <c r="J796" s="101">
        <v>31</v>
      </c>
      <c r="K796" s="99">
        <v>5</v>
      </c>
      <c r="L796" s="100">
        <v>0</v>
      </c>
      <c r="M796" s="100">
        <v>0</v>
      </c>
      <c r="N796" s="100">
        <v>12</v>
      </c>
      <c r="O796" s="101">
        <v>29</v>
      </c>
      <c r="P796" s="99">
        <v>7</v>
      </c>
      <c r="Q796" s="100">
        <v>0</v>
      </c>
      <c r="R796" s="100">
        <v>1</v>
      </c>
      <c r="S796" s="100">
        <v>15</v>
      </c>
      <c r="T796" s="101">
        <v>19</v>
      </c>
    </row>
    <row r="797" spans="1:20">
      <c r="A797" s="100">
        <v>2015</v>
      </c>
      <c r="B797" s="252" t="s">
        <v>1090</v>
      </c>
      <c r="C797" s="252" t="s">
        <v>887</v>
      </c>
      <c r="D797" s="252" t="s">
        <v>893</v>
      </c>
      <c r="E797" s="252" t="s">
        <v>889</v>
      </c>
      <c r="F797" s="99">
        <v>17</v>
      </c>
      <c r="G797" s="100">
        <v>0</v>
      </c>
      <c r="H797" s="100">
        <v>6</v>
      </c>
      <c r="I797" s="100">
        <v>24</v>
      </c>
      <c r="J797" s="101">
        <v>31</v>
      </c>
      <c r="K797" s="99">
        <v>4</v>
      </c>
      <c r="L797" s="100">
        <v>0</v>
      </c>
      <c r="M797" s="100">
        <v>0</v>
      </c>
      <c r="N797" s="100">
        <v>11</v>
      </c>
      <c r="O797" s="101">
        <v>29</v>
      </c>
      <c r="P797" s="99">
        <v>6</v>
      </c>
      <c r="Q797" s="100">
        <v>0</v>
      </c>
      <c r="R797" s="100">
        <v>1</v>
      </c>
      <c r="S797" s="100">
        <v>14</v>
      </c>
      <c r="T797" s="101">
        <v>18</v>
      </c>
    </row>
    <row r="798" spans="1:20">
      <c r="A798" s="100">
        <v>2015</v>
      </c>
      <c r="B798" s="252" t="s">
        <v>1090</v>
      </c>
      <c r="C798" s="252" t="s">
        <v>891</v>
      </c>
      <c r="D798" s="252" t="s">
        <v>893</v>
      </c>
      <c r="E798" s="252" t="s">
        <v>888</v>
      </c>
      <c r="F798" s="99">
        <v>30</v>
      </c>
      <c r="G798" s="100">
        <v>28</v>
      </c>
      <c r="H798" s="100">
        <v>28</v>
      </c>
      <c r="I798" s="100">
        <v>32</v>
      </c>
      <c r="J798" s="101">
        <v>32</v>
      </c>
      <c r="K798" s="99">
        <v>27</v>
      </c>
      <c r="L798" s="100">
        <v>20</v>
      </c>
      <c r="M798" s="100">
        <v>23</v>
      </c>
      <c r="N798" s="100">
        <v>29</v>
      </c>
      <c r="O798" s="101">
        <v>31</v>
      </c>
      <c r="P798" s="99">
        <v>3</v>
      </c>
      <c r="Q798" s="100">
        <v>0</v>
      </c>
      <c r="R798" s="100">
        <v>0</v>
      </c>
      <c r="S798" s="100">
        <v>6</v>
      </c>
      <c r="T798" s="101">
        <v>9</v>
      </c>
    </row>
    <row r="799" spans="1:20">
      <c r="A799" s="100">
        <v>2015</v>
      </c>
      <c r="B799" s="252" t="s">
        <v>1090</v>
      </c>
      <c r="C799" s="252" t="s">
        <v>891</v>
      </c>
      <c r="D799" s="252" t="s">
        <v>893</v>
      </c>
      <c r="E799" s="252" t="s">
        <v>554</v>
      </c>
      <c r="F799" s="99">
        <v>30</v>
      </c>
      <c r="G799" s="100">
        <v>27</v>
      </c>
      <c r="H799" s="100">
        <v>28</v>
      </c>
      <c r="I799" s="100">
        <v>32</v>
      </c>
      <c r="J799" s="101">
        <v>32</v>
      </c>
      <c r="K799" s="99">
        <v>25</v>
      </c>
      <c r="L799" s="100">
        <v>18</v>
      </c>
      <c r="M799" s="100">
        <v>22</v>
      </c>
      <c r="N799" s="100">
        <v>28</v>
      </c>
      <c r="O799" s="101">
        <v>31</v>
      </c>
      <c r="P799" s="99">
        <v>4</v>
      </c>
      <c r="Q799" s="100">
        <v>0</v>
      </c>
      <c r="R799" s="100">
        <v>1</v>
      </c>
      <c r="S799" s="100">
        <v>8</v>
      </c>
      <c r="T799" s="101">
        <v>11</v>
      </c>
    </row>
    <row r="800" spans="1:20">
      <c r="A800" s="100">
        <v>2015</v>
      </c>
      <c r="B800" s="252" t="s">
        <v>1090</v>
      </c>
      <c r="C800" s="252" t="s">
        <v>891</v>
      </c>
      <c r="D800" s="252" t="s">
        <v>893</v>
      </c>
      <c r="E800" s="252" t="s">
        <v>555</v>
      </c>
      <c r="F800" s="99">
        <v>30</v>
      </c>
      <c r="G800" s="100">
        <v>27</v>
      </c>
      <c r="H800" s="100">
        <v>28</v>
      </c>
      <c r="I800" s="100">
        <v>32</v>
      </c>
      <c r="J800" s="101">
        <v>32</v>
      </c>
      <c r="K800" s="99">
        <v>24</v>
      </c>
      <c r="L800" s="100">
        <v>16</v>
      </c>
      <c r="M800" s="100">
        <v>20</v>
      </c>
      <c r="N800" s="100">
        <v>27</v>
      </c>
      <c r="O800" s="101">
        <v>30</v>
      </c>
      <c r="P800" s="99">
        <v>6</v>
      </c>
      <c r="Q800" s="100">
        <v>0</v>
      </c>
      <c r="R800" s="100">
        <v>3</v>
      </c>
      <c r="S800" s="100">
        <v>10</v>
      </c>
      <c r="T800" s="101">
        <v>13</v>
      </c>
    </row>
    <row r="801" spans="1:20">
      <c r="A801" s="100">
        <v>2015</v>
      </c>
      <c r="B801" s="252" t="s">
        <v>1090</v>
      </c>
      <c r="C801" s="252" t="s">
        <v>891</v>
      </c>
      <c r="D801" s="252" t="s">
        <v>893</v>
      </c>
      <c r="E801" s="252" t="s">
        <v>556</v>
      </c>
      <c r="F801" s="99">
        <v>29</v>
      </c>
      <c r="G801" s="100">
        <v>26</v>
      </c>
      <c r="H801" s="100">
        <v>28</v>
      </c>
      <c r="I801" s="100">
        <v>31</v>
      </c>
      <c r="J801" s="101">
        <v>32</v>
      </c>
      <c r="K801" s="99">
        <v>21</v>
      </c>
      <c r="L801" s="100">
        <v>14</v>
      </c>
      <c r="M801" s="100">
        <v>18</v>
      </c>
      <c r="N801" s="100">
        <v>25</v>
      </c>
      <c r="O801" s="101">
        <v>28</v>
      </c>
      <c r="P801" s="99">
        <v>8</v>
      </c>
      <c r="Q801" s="100">
        <v>1</v>
      </c>
      <c r="R801" s="100">
        <v>4</v>
      </c>
      <c r="S801" s="100">
        <v>11</v>
      </c>
      <c r="T801" s="101">
        <v>14</v>
      </c>
    </row>
    <row r="802" spans="1:20">
      <c r="A802" s="100">
        <v>2015</v>
      </c>
      <c r="B802" s="252" t="s">
        <v>1090</v>
      </c>
      <c r="C802" s="252" t="s">
        <v>891</v>
      </c>
      <c r="D802" s="252" t="s">
        <v>893</v>
      </c>
      <c r="E802" s="252" t="s">
        <v>557</v>
      </c>
      <c r="F802" s="99">
        <v>29</v>
      </c>
      <c r="G802" s="100">
        <v>26</v>
      </c>
      <c r="H802" s="100">
        <v>28</v>
      </c>
      <c r="I802" s="100">
        <v>31</v>
      </c>
      <c r="J802" s="101">
        <v>32</v>
      </c>
      <c r="K802" s="99">
        <v>19</v>
      </c>
      <c r="L802" s="100">
        <v>11</v>
      </c>
      <c r="M802" s="100">
        <v>15</v>
      </c>
      <c r="N802" s="100">
        <v>23</v>
      </c>
      <c r="O802" s="101">
        <v>27</v>
      </c>
      <c r="P802" s="99">
        <v>10</v>
      </c>
      <c r="Q802" s="100">
        <v>2</v>
      </c>
      <c r="R802" s="100">
        <v>6</v>
      </c>
      <c r="S802" s="100">
        <v>13</v>
      </c>
      <c r="T802" s="101">
        <v>16</v>
      </c>
    </row>
    <row r="803" spans="1:20">
      <c r="A803" s="100">
        <v>2015</v>
      </c>
      <c r="B803" s="252" t="s">
        <v>1090</v>
      </c>
      <c r="C803" s="252" t="s">
        <v>891</v>
      </c>
      <c r="D803" s="252" t="s">
        <v>893</v>
      </c>
      <c r="E803" s="252" t="s">
        <v>558</v>
      </c>
      <c r="F803" s="99">
        <v>28</v>
      </c>
      <c r="G803" s="100">
        <v>25</v>
      </c>
      <c r="H803" s="100">
        <v>27</v>
      </c>
      <c r="I803" s="100">
        <v>30</v>
      </c>
      <c r="J803" s="101">
        <v>32</v>
      </c>
      <c r="K803" s="99">
        <v>16</v>
      </c>
      <c r="L803" s="100">
        <v>9</v>
      </c>
      <c r="M803" s="100">
        <v>13</v>
      </c>
      <c r="N803" s="100">
        <v>20</v>
      </c>
      <c r="O803" s="101">
        <v>25</v>
      </c>
      <c r="P803" s="99">
        <v>12</v>
      </c>
      <c r="Q803" s="100">
        <v>4</v>
      </c>
      <c r="R803" s="100">
        <v>8</v>
      </c>
      <c r="S803" s="100">
        <v>15</v>
      </c>
      <c r="T803" s="101">
        <v>18</v>
      </c>
    </row>
    <row r="804" spans="1:20">
      <c r="A804" s="100">
        <v>2015</v>
      </c>
      <c r="B804" s="252" t="s">
        <v>1090</v>
      </c>
      <c r="C804" s="252" t="s">
        <v>891</v>
      </c>
      <c r="D804" s="252" t="s">
        <v>893</v>
      </c>
      <c r="E804" s="252" t="s">
        <v>559</v>
      </c>
      <c r="F804" s="99">
        <v>28</v>
      </c>
      <c r="G804" s="100">
        <v>24</v>
      </c>
      <c r="H804" s="100">
        <v>26</v>
      </c>
      <c r="I804" s="100">
        <v>29</v>
      </c>
      <c r="J804" s="101">
        <v>31</v>
      </c>
      <c r="K804" s="99">
        <v>14</v>
      </c>
      <c r="L804" s="100">
        <v>6</v>
      </c>
      <c r="M804" s="100">
        <v>10</v>
      </c>
      <c r="N804" s="100">
        <v>18</v>
      </c>
      <c r="O804" s="101">
        <v>22</v>
      </c>
      <c r="P804" s="99">
        <v>14</v>
      </c>
      <c r="Q804" s="100">
        <v>6</v>
      </c>
      <c r="R804" s="100">
        <v>10</v>
      </c>
      <c r="S804" s="100">
        <v>17</v>
      </c>
      <c r="T804" s="101">
        <v>20</v>
      </c>
    </row>
    <row r="805" spans="1:20">
      <c r="A805" s="100">
        <v>2015</v>
      </c>
      <c r="B805" s="252" t="s">
        <v>1090</v>
      </c>
      <c r="C805" s="252" t="s">
        <v>891</v>
      </c>
      <c r="D805" s="252" t="s">
        <v>893</v>
      </c>
      <c r="E805" s="252" t="s">
        <v>560</v>
      </c>
      <c r="F805" s="99">
        <v>27</v>
      </c>
      <c r="G805" s="100">
        <v>22</v>
      </c>
      <c r="H805" s="100">
        <v>25</v>
      </c>
      <c r="I805" s="100">
        <v>29</v>
      </c>
      <c r="J805" s="101">
        <v>30</v>
      </c>
      <c r="K805" s="99">
        <v>11</v>
      </c>
      <c r="L805" s="100">
        <v>3</v>
      </c>
      <c r="M805" s="100">
        <v>7</v>
      </c>
      <c r="N805" s="100">
        <v>15</v>
      </c>
      <c r="O805" s="101">
        <v>19</v>
      </c>
      <c r="P805" s="99">
        <v>16</v>
      </c>
      <c r="Q805" s="100">
        <v>8</v>
      </c>
      <c r="R805" s="100">
        <v>12</v>
      </c>
      <c r="S805" s="100">
        <v>19</v>
      </c>
      <c r="T805" s="101">
        <v>22</v>
      </c>
    </row>
    <row r="806" spans="1:20">
      <c r="A806" s="100">
        <v>2015</v>
      </c>
      <c r="B806" s="252" t="s">
        <v>1090</v>
      </c>
      <c r="C806" s="252" t="s">
        <v>891</v>
      </c>
      <c r="D806" s="252" t="s">
        <v>893</v>
      </c>
      <c r="E806" s="252" t="s">
        <v>561</v>
      </c>
      <c r="F806" s="99">
        <v>27</v>
      </c>
      <c r="G806" s="100">
        <v>19</v>
      </c>
      <c r="H806" s="100">
        <v>24</v>
      </c>
      <c r="I806" s="100">
        <v>28</v>
      </c>
      <c r="J806" s="101">
        <v>30</v>
      </c>
      <c r="K806" s="99">
        <v>8</v>
      </c>
      <c r="L806" s="100">
        <v>1</v>
      </c>
      <c r="M806" s="100">
        <v>5</v>
      </c>
      <c r="N806" s="100">
        <v>12</v>
      </c>
      <c r="O806" s="101">
        <v>16</v>
      </c>
      <c r="P806" s="99">
        <v>17</v>
      </c>
      <c r="Q806" s="100">
        <v>8</v>
      </c>
      <c r="R806" s="100">
        <v>13</v>
      </c>
      <c r="S806" s="100">
        <v>20</v>
      </c>
      <c r="T806" s="101">
        <v>23</v>
      </c>
    </row>
    <row r="807" spans="1:20">
      <c r="A807" s="100">
        <v>2015</v>
      </c>
      <c r="B807" s="252" t="s">
        <v>1090</v>
      </c>
      <c r="C807" s="252" t="s">
        <v>891</v>
      </c>
      <c r="D807" s="252" t="s">
        <v>893</v>
      </c>
      <c r="E807" s="252" t="s">
        <v>562</v>
      </c>
      <c r="F807" s="99">
        <v>25</v>
      </c>
      <c r="G807" s="100">
        <v>16</v>
      </c>
      <c r="H807" s="100">
        <v>22</v>
      </c>
      <c r="I807" s="100">
        <v>27</v>
      </c>
      <c r="J807" s="101">
        <v>29</v>
      </c>
      <c r="K807" s="99">
        <v>6</v>
      </c>
      <c r="L807" s="100">
        <v>0</v>
      </c>
      <c r="M807" s="100">
        <v>3</v>
      </c>
      <c r="N807" s="100">
        <v>10</v>
      </c>
      <c r="O807" s="101">
        <v>14</v>
      </c>
      <c r="P807" s="99">
        <v>17</v>
      </c>
      <c r="Q807" s="100">
        <v>8</v>
      </c>
      <c r="R807" s="100">
        <v>13</v>
      </c>
      <c r="S807" s="100">
        <v>20</v>
      </c>
      <c r="T807" s="101">
        <v>23</v>
      </c>
    </row>
    <row r="808" spans="1:20">
      <c r="A808" s="100">
        <v>2015</v>
      </c>
      <c r="B808" s="252" t="s">
        <v>1090</v>
      </c>
      <c r="C808" s="252" t="s">
        <v>891</v>
      </c>
      <c r="D808" s="252" t="s">
        <v>893</v>
      </c>
      <c r="E808" s="252" t="s">
        <v>563</v>
      </c>
      <c r="F808" s="99">
        <v>24</v>
      </c>
      <c r="G808" s="100">
        <v>12</v>
      </c>
      <c r="H808" s="100">
        <v>19</v>
      </c>
      <c r="I808" s="100">
        <v>26</v>
      </c>
      <c r="J808" s="101">
        <v>28</v>
      </c>
      <c r="K808" s="99">
        <v>5</v>
      </c>
      <c r="L808" s="100">
        <v>0</v>
      </c>
      <c r="M808" s="100">
        <v>2</v>
      </c>
      <c r="N808" s="100">
        <v>9</v>
      </c>
      <c r="O808" s="101">
        <v>13</v>
      </c>
      <c r="P808" s="99">
        <v>17</v>
      </c>
      <c r="Q808" s="100">
        <v>6</v>
      </c>
      <c r="R808" s="100">
        <v>12</v>
      </c>
      <c r="S808" s="100">
        <v>20</v>
      </c>
      <c r="T808" s="101">
        <v>22</v>
      </c>
    </row>
    <row r="809" spans="1:20">
      <c r="A809" s="100">
        <v>2015</v>
      </c>
      <c r="B809" s="252" t="s">
        <v>1090</v>
      </c>
      <c r="C809" s="252" t="s">
        <v>891</v>
      </c>
      <c r="D809" s="252" t="s">
        <v>893</v>
      </c>
      <c r="E809" s="252" t="s">
        <v>564</v>
      </c>
      <c r="F809" s="99">
        <v>22</v>
      </c>
      <c r="G809" s="100">
        <v>10</v>
      </c>
      <c r="H809" s="100">
        <v>17</v>
      </c>
      <c r="I809" s="100">
        <v>25</v>
      </c>
      <c r="J809" s="101">
        <v>28</v>
      </c>
      <c r="K809" s="99">
        <v>5</v>
      </c>
      <c r="L809" s="100">
        <v>0</v>
      </c>
      <c r="M809" s="100">
        <v>1</v>
      </c>
      <c r="N809" s="100">
        <v>8</v>
      </c>
      <c r="O809" s="101">
        <v>12</v>
      </c>
      <c r="P809" s="99">
        <v>16</v>
      </c>
      <c r="Q809" s="100">
        <v>5</v>
      </c>
      <c r="R809" s="100">
        <v>12</v>
      </c>
      <c r="S809" s="100">
        <v>19</v>
      </c>
      <c r="T809" s="101">
        <v>22</v>
      </c>
    </row>
    <row r="810" spans="1:20">
      <c r="A810" s="100">
        <v>2015</v>
      </c>
      <c r="B810" s="252" t="s">
        <v>1090</v>
      </c>
      <c r="C810" s="252" t="s">
        <v>891</v>
      </c>
      <c r="D810" s="252" t="s">
        <v>893</v>
      </c>
      <c r="E810" s="252" t="s">
        <v>889</v>
      </c>
      <c r="F810" s="99">
        <v>20</v>
      </c>
      <c r="G810" s="100">
        <v>7</v>
      </c>
      <c r="H810" s="100">
        <v>15</v>
      </c>
      <c r="I810" s="100">
        <v>24</v>
      </c>
      <c r="J810" s="101">
        <v>27</v>
      </c>
      <c r="K810" s="99">
        <v>4</v>
      </c>
      <c r="L810" s="100">
        <v>0</v>
      </c>
      <c r="M810" s="100">
        <v>1</v>
      </c>
      <c r="N810" s="100">
        <v>7</v>
      </c>
      <c r="O810" s="101">
        <v>11</v>
      </c>
      <c r="P810" s="99">
        <v>15</v>
      </c>
      <c r="Q810" s="100">
        <v>4</v>
      </c>
      <c r="R810" s="100">
        <v>10</v>
      </c>
      <c r="S810" s="100">
        <v>18</v>
      </c>
      <c r="T810" s="101">
        <v>21</v>
      </c>
    </row>
    <row r="811" spans="1:20">
      <c r="A811" s="100">
        <v>2024</v>
      </c>
      <c r="B811" s="252" t="s">
        <v>1090</v>
      </c>
      <c r="C811" s="252" t="s">
        <v>887</v>
      </c>
      <c r="D811" s="252" t="s">
        <v>893</v>
      </c>
      <c r="E811" s="252" t="s">
        <v>888</v>
      </c>
      <c r="F811" s="99">
        <v>31</v>
      </c>
      <c r="G811" s="100">
        <v>28</v>
      </c>
      <c r="H811" s="100">
        <v>29</v>
      </c>
      <c r="I811" s="100">
        <v>32</v>
      </c>
      <c r="J811" s="101">
        <v>32</v>
      </c>
      <c r="K811" s="99">
        <v>29</v>
      </c>
      <c r="L811" s="100">
        <v>19</v>
      </c>
      <c r="M811" s="100">
        <v>24</v>
      </c>
      <c r="N811" s="100">
        <v>31</v>
      </c>
      <c r="O811" s="101">
        <v>32</v>
      </c>
      <c r="P811" s="99">
        <v>1</v>
      </c>
      <c r="Q811" s="100">
        <v>0</v>
      </c>
      <c r="R811" s="100">
        <v>0</v>
      </c>
      <c r="S811" s="100">
        <v>5</v>
      </c>
      <c r="T811" s="101">
        <v>10</v>
      </c>
    </row>
    <row r="812" spans="1:20">
      <c r="A812" s="100">
        <v>2024</v>
      </c>
      <c r="B812" s="252" t="s">
        <v>1090</v>
      </c>
      <c r="C812" s="252" t="s">
        <v>887</v>
      </c>
      <c r="D812" s="252" t="s">
        <v>893</v>
      </c>
      <c r="E812" s="252" t="s">
        <v>554</v>
      </c>
      <c r="F812" s="99">
        <v>31</v>
      </c>
      <c r="G812" s="100">
        <v>28</v>
      </c>
      <c r="H812" s="100">
        <v>29</v>
      </c>
      <c r="I812" s="100">
        <v>32</v>
      </c>
      <c r="J812" s="101">
        <v>32</v>
      </c>
      <c r="K812" s="99">
        <v>29</v>
      </c>
      <c r="L812" s="100">
        <v>18</v>
      </c>
      <c r="M812" s="100">
        <v>24</v>
      </c>
      <c r="N812" s="100">
        <v>31</v>
      </c>
      <c r="O812" s="101">
        <v>32</v>
      </c>
      <c r="P812" s="99">
        <v>1</v>
      </c>
      <c r="Q812" s="100">
        <v>0</v>
      </c>
      <c r="R812" s="100">
        <v>0</v>
      </c>
      <c r="S812" s="100">
        <v>5</v>
      </c>
      <c r="T812" s="101">
        <v>10</v>
      </c>
    </row>
    <row r="813" spans="1:20">
      <c r="A813" s="100">
        <v>2024</v>
      </c>
      <c r="B813" s="252" t="s">
        <v>1090</v>
      </c>
      <c r="C813" s="252" t="s">
        <v>887</v>
      </c>
      <c r="D813" s="252" t="s">
        <v>893</v>
      </c>
      <c r="E813" s="252" t="s">
        <v>555</v>
      </c>
      <c r="F813" s="99">
        <v>31</v>
      </c>
      <c r="G813" s="100">
        <v>27</v>
      </c>
      <c r="H813" s="100">
        <v>29</v>
      </c>
      <c r="I813" s="100">
        <v>32</v>
      </c>
      <c r="J813" s="101">
        <v>32</v>
      </c>
      <c r="K813" s="99">
        <v>29</v>
      </c>
      <c r="L813" s="100">
        <v>17</v>
      </c>
      <c r="M813" s="100">
        <v>23</v>
      </c>
      <c r="N813" s="100">
        <v>31</v>
      </c>
      <c r="O813" s="101">
        <v>32</v>
      </c>
      <c r="P813" s="99">
        <v>1</v>
      </c>
      <c r="Q813" s="100">
        <v>0</v>
      </c>
      <c r="R813" s="100">
        <v>0</v>
      </c>
      <c r="S813" s="100">
        <v>6</v>
      </c>
      <c r="T813" s="101">
        <v>11</v>
      </c>
    </row>
    <row r="814" spans="1:20">
      <c r="A814" s="100">
        <v>2024</v>
      </c>
      <c r="B814" s="252" t="s">
        <v>1090</v>
      </c>
      <c r="C814" s="252" t="s">
        <v>887</v>
      </c>
      <c r="D814" s="252" t="s">
        <v>893</v>
      </c>
      <c r="E814" s="252" t="s">
        <v>556</v>
      </c>
      <c r="F814" s="99">
        <v>31</v>
      </c>
      <c r="G814" s="100">
        <v>26</v>
      </c>
      <c r="H814" s="100">
        <v>28</v>
      </c>
      <c r="I814" s="100">
        <v>32</v>
      </c>
      <c r="J814" s="101">
        <v>32</v>
      </c>
      <c r="K814" s="99">
        <v>28</v>
      </c>
      <c r="L814" s="100">
        <v>14</v>
      </c>
      <c r="M814" s="100">
        <v>21</v>
      </c>
      <c r="N814" s="100">
        <v>31</v>
      </c>
      <c r="O814" s="101">
        <v>32</v>
      </c>
      <c r="P814" s="99">
        <v>2</v>
      </c>
      <c r="Q814" s="100">
        <v>0</v>
      </c>
      <c r="R814" s="100">
        <v>0</v>
      </c>
      <c r="S814" s="100">
        <v>7</v>
      </c>
      <c r="T814" s="101">
        <v>12</v>
      </c>
    </row>
    <row r="815" spans="1:20">
      <c r="A815" s="100">
        <v>2024</v>
      </c>
      <c r="B815" s="252" t="s">
        <v>1090</v>
      </c>
      <c r="C815" s="252" t="s">
        <v>887</v>
      </c>
      <c r="D815" s="252" t="s">
        <v>893</v>
      </c>
      <c r="E815" s="252" t="s">
        <v>557</v>
      </c>
      <c r="F815" s="99">
        <v>31</v>
      </c>
      <c r="G815" s="100">
        <v>25</v>
      </c>
      <c r="H815" s="100">
        <v>28</v>
      </c>
      <c r="I815" s="100">
        <v>32</v>
      </c>
      <c r="J815" s="101">
        <v>32</v>
      </c>
      <c r="K815" s="99">
        <v>27</v>
      </c>
      <c r="L815" s="100">
        <v>12</v>
      </c>
      <c r="M815" s="100">
        <v>19</v>
      </c>
      <c r="N815" s="100">
        <v>31</v>
      </c>
      <c r="O815" s="101">
        <v>32</v>
      </c>
      <c r="P815" s="99">
        <v>2</v>
      </c>
      <c r="Q815" s="100">
        <v>0</v>
      </c>
      <c r="R815" s="100">
        <v>0</v>
      </c>
      <c r="S815" s="100">
        <v>9</v>
      </c>
      <c r="T815" s="101">
        <v>13</v>
      </c>
    </row>
    <row r="816" spans="1:20">
      <c r="A816" s="100">
        <v>2024</v>
      </c>
      <c r="B816" s="252" t="s">
        <v>1090</v>
      </c>
      <c r="C816" s="252" t="s">
        <v>887</v>
      </c>
      <c r="D816" s="252" t="s">
        <v>893</v>
      </c>
      <c r="E816" s="252" t="s">
        <v>558</v>
      </c>
      <c r="F816" s="99">
        <v>30</v>
      </c>
      <c r="G816" s="100">
        <v>24</v>
      </c>
      <c r="H816" s="100">
        <v>27</v>
      </c>
      <c r="I816" s="100">
        <v>32</v>
      </c>
      <c r="J816" s="101">
        <v>32</v>
      </c>
      <c r="K816" s="99">
        <v>24</v>
      </c>
      <c r="L816" s="100">
        <v>10</v>
      </c>
      <c r="M816" s="100">
        <v>17</v>
      </c>
      <c r="N816" s="100">
        <v>31</v>
      </c>
      <c r="O816" s="101">
        <v>32</v>
      </c>
      <c r="P816" s="99">
        <v>4</v>
      </c>
      <c r="Q816" s="100">
        <v>0</v>
      </c>
      <c r="R816" s="100">
        <v>0</v>
      </c>
      <c r="S816" s="100">
        <v>10</v>
      </c>
      <c r="T816" s="101">
        <v>14</v>
      </c>
    </row>
    <row r="817" spans="1:20">
      <c r="A817" s="100">
        <v>2024</v>
      </c>
      <c r="B817" s="252" t="s">
        <v>1090</v>
      </c>
      <c r="C817" s="252" t="s">
        <v>887</v>
      </c>
      <c r="D817" s="252" t="s">
        <v>893</v>
      </c>
      <c r="E817" s="252" t="s">
        <v>559</v>
      </c>
      <c r="F817" s="99">
        <v>29</v>
      </c>
      <c r="G817" s="100">
        <v>22</v>
      </c>
      <c r="H817" s="100">
        <v>26</v>
      </c>
      <c r="I817" s="100">
        <v>32</v>
      </c>
      <c r="J817" s="101">
        <v>32</v>
      </c>
      <c r="K817" s="99">
        <v>21</v>
      </c>
      <c r="L817" s="100">
        <v>8</v>
      </c>
      <c r="M817" s="100">
        <v>15</v>
      </c>
      <c r="N817" s="100">
        <v>30</v>
      </c>
      <c r="O817" s="101">
        <v>32</v>
      </c>
      <c r="P817" s="99">
        <v>5</v>
      </c>
      <c r="Q817" s="100">
        <v>0</v>
      </c>
      <c r="R817" s="100">
        <v>1</v>
      </c>
      <c r="S817" s="100">
        <v>11</v>
      </c>
      <c r="T817" s="101">
        <v>15</v>
      </c>
    </row>
    <row r="818" spans="1:20">
      <c r="A818" s="100">
        <v>2024</v>
      </c>
      <c r="B818" s="252" t="s">
        <v>1090</v>
      </c>
      <c r="C818" s="252" t="s">
        <v>887</v>
      </c>
      <c r="D818" s="252" t="s">
        <v>893</v>
      </c>
      <c r="E818" s="252" t="s">
        <v>560</v>
      </c>
      <c r="F818" s="99">
        <v>28</v>
      </c>
      <c r="G818" s="100">
        <v>19</v>
      </c>
      <c r="H818" s="100">
        <v>25</v>
      </c>
      <c r="I818" s="100">
        <v>31</v>
      </c>
      <c r="J818" s="101">
        <v>32</v>
      </c>
      <c r="K818" s="99">
        <v>17</v>
      </c>
      <c r="L818" s="100">
        <v>5</v>
      </c>
      <c r="M818" s="100">
        <v>11</v>
      </c>
      <c r="N818" s="100">
        <v>28</v>
      </c>
      <c r="O818" s="101">
        <v>31</v>
      </c>
      <c r="P818" s="99">
        <v>8</v>
      </c>
      <c r="Q818" s="100">
        <v>0</v>
      </c>
      <c r="R818" s="100">
        <v>1</v>
      </c>
      <c r="S818" s="100">
        <v>13</v>
      </c>
      <c r="T818" s="101">
        <v>17</v>
      </c>
    </row>
    <row r="819" spans="1:20">
      <c r="A819" s="100">
        <v>2024</v>
      </c>
      <c r="B819" s="252" t="s">
        <v>1090</v>
      </c>
      <c r="C819" s="252" t="s">
        <v>887</v>
      </c>
      <c r="D819" s="252" t="s">
        <v>893</v>
      </c>
      <c r="E819" s="252" t="s">
        <v>561</v>
      </c>
      <c r="F819" s="99">
        <v>27</v>
      </c>
      <c r="G819" s="100">
        <v>14</v>
      </c>
      <c r="H819" s="100">
        <v>23</v>
      </c>
      <c r="I819" s="100">
        <v>30</v>
      </c>
      <c r="J819" s="101">
        <v>32</v>
      </c>
      <c r="K819" s="99">
        <v>14</v>
      </c>
      <c r="L819" s="100">
        <v>2</v>
      </c>
      <c r="M819" s="100">
        <v>8</v>
      </c>
      <c r="N819" s="100">
        <v>25</v>
      </c>
      <c r="O819" s="101">
        <v>31</v>
      </c>
      <c r="P819" s="99">
        <v>10</v>
      </c>
      <c r="Q819" s="100">
        <v>0</v>
      </c>
      <c r="R819" s="100">
        <v>2</v>
      </c>
      <c r="S819" s="100">
        <v>15</v>
      </c>
      <c r="T819" s="101">
        <v>19</v>
      </c>
    </row>
    <row r="820" spans="1:20">
      <c r="A820" s="100">
        <v>2024</v>
      </c>
      <c r="B820" s="252" t="s">
        <v>1090</v>
      </c>
      <c r="C820" s="252" t="s">
        <v>887</v>
      </c>
      <c r="D820" s="252" t="s">
        <v>893</v>
      </c>
      <c r="E820" s="252" t="s">
        <v>562</v>
      </c>
      <c r="F820" s="99">
        <v>26</v>
      </c>
      <c r="G820" s="100">
        <v>11</v>
      </c>
      <c r="H820" s="100">
        <v>21</v>
      </c>
      <c r="I820" s="100">
        <v>29</v>
      </c>
      <c r="J820" s="101">
        <v>32</v>
      </c>
      <c r="K820" s="99">
        <v>11</v>
      </c>
      <c r="L820" s="100">
        <v>0</v>
      </c>
      <c r="M820" s="100">
        <v>5</v>
      </c>
      <c r="N820" s="100">
        <v>22</v>
      </c>
      <c r="O820" s="101">
        <v>30</v>
      </c>
      <c r="P820" s="99">
        <v>11</v>
      </c>
      <c r="Q820" s="100">
        <v>0</v>
      </c>
      <c r="R820" s="100">
        <v>2</v>
      </c>
      <c r="S820" s="100">
        <v>17</v>
      </c>
      <c r="T820" s="101">
        <v>20</v>
      </c>
    </row>
    <row r="821" spans="1:20">
      <c r="A821" s="100">
        <v>2024</v>
      </c>
      <c r="B821" s="252" t="s">
        <v>1090</v>
      </c>
      <c r="C821" s="252" t="s">
        <v>887</v>
      </c>
      <c r="D821" s="252" t="s">
        <v>893</v>
      </c>
      <c r="E821" s="252" t="s">
        <v>563</v>
      </c>
      <c r="F821" s="99">
        <v>25</v>
      </c>
      <c r="G821" s="100">
        <v>7</v>
      </c>
      <c r="H821" s="100">
        <v>18</v>
      </c>
      <c r="I821" s="100">
        <v>28</v>
      </c>
      <c r="J821" s="101">
        <v>32</v>
      </c>
      <c r="K821" s="99">
        <v>8</v>
      </c>
      <c r="L821" s="100">
        <v>0</v>
      </c>
      <c r="M821" s="100">
        <v>3</v>
      </c>
      <c r="N821" s="100">
        <v>18</v>
      </c>
      <c r="O821" s="101">
        <v>30</v>
      </c>
      <c r="P821" s="99">
        <v>11</v>
      </c>
      <c r="Q821" s="100">
        <v>0</v>
      </c>
      <c r="R821" s="100">
        <v>2</v>
      </c>
      <c r="S821" s="100">
        <v>17</v>
      </c>
      <c r="T821" s="101">
        <v>21</v>
      </c>
    </row>
    <row r="822" spans="1:20">
      <c r="A822" s="100">
        <v>2024</v>
      </c>
      <c r="B822" s="252" t="s">
        <v>1090</v>
      </c>
      <c r="C822" s="252" t="s">
        <v>887</v>
      </c>
      <c r="D822" s="252" t="s">
        <v>893</v>
      </c>
      <c r="E822" s="252" t="s">
        <v>564</v>
      </c>
      <c r="F822" s="99">
        <v>23</v>
      </c>
      <c r="G822" s="100">
        <v>5</v>
      </c>
      <c r="H822" s="100">
        <v>15</v>
      </c>
      <c r="I822" s="100">
        <v>27</v>
      </c>
      <c r="J822" s="101">
        <v>31</v>
      </c>
      <c r="K822" s="99">
        <v>6</v>
      </c>
      <c r="L822" s="100">
        <v>0</v>
      </c>
      <c r="M822" s="100">
        <v>1</v>
      </c>
      <c r="N822" s="100">
        <v>15</v>
      </c>
      <c r="O822" s="101">
        <v>30</v>
      </c>
      <c r="P822" s="99">
        <v>11</v>
      </c>
      <c r="Q822" s="100">
        <v>0</v>
      </c>
      <c r="R822" s="100">
        <v>2</v>
      </c>
      <c r="S822" s="100">
        <v>17</v>
      </c>
      <c r="T822" s="101">
        <v>20</v>
      </c>
    </row>
    <row r="823" spans="1:20">
      <c r="A823" s="100">
        <v>2024</v>
      </c>
      <c r="B823" s="252" t="s">
        <v>1090</v>
      </c>
      <c r="C823" s="252" t="s">
        <v>887</v>
      </c>
      <c r="D823" s="252" t="s">
        <v>893</v>
      </c>
      <c r="E823" s="252" t="s">
        <v>889</v>
      </c>
      <c r="F823" s="99">
        <v>20</v>
      </c>
      <c r="G823" s="100">
        <v>3</v>
      </c>
      <c r="H823" s="100">
        <v>12</v>
      </c>
      <c r="I823" s="100">
        <v>26</v>
      </c>
      <c r="J823" s="101">
        <v>31</v>
      </c>
      <c r="K823" s="99">
        <v>5</v>
      </c>
      <c r="L823" s="100">
        <v>0</v>
      </c>
      <c r="M823" s="100">
        <v>0</v>
      </c>
      <c r="N823" s="100">
        <v>12</v>
      </c>
      <c r="O823" s="101">
        <v>30</v>
      </c>
      <c r="P823" s="99">
        <v>10</v>
      </c>
      <c r="Q823" s="100">
        <v>0</v>
      </c>
      <c r="R823" s="100">
        <v>2</v>
      </c>
      <c r="S823" s="100">
        <v>16</v>
      </c>
      <c r="T823" s="101">
        <v>20</v>
      </c>
    </row>
    <row r="824" spans="1:20">
      <c r="A824" s="100">
        <v>2024</v>
      </c>
      <c r="B824" s="252" t="s">
        <v>1090</v>
      </c>
      <c r="C824" s="252" t="s">
        <v>891</v>
      </c>
      <c r="D824" s="252" t="s">
        <v>893</v>
      </c>
      <c r="E824" s="252" t="s">
        <v>888</v>
      </c>
      <c r="F824" s="99">
        <v>30</v>
      </c>
      <c r="G824" s="100">
        <v>28</v>
      </c>
      <c r="H824" s="100">
        <v>28</v>
      </c>
      <c r="I824" s="100">
        <v>32</v>
      </c>
      <c r="J824" s="101">
        <v>32</v>
      </c>
      <c r="K824" s="99">
        <v>28</v>
      </c>
      <c r="L824" s="100">
        <v>20</v>
      </c>
      <c r="M824" s="100">
        <v>24</v>
      </c>
      <c r="N824" s="100">
        <v>30</v>
      </c>
      <c r="O824" s="101">
        <v>32</v>
      </c>
      <c r="P824" s="99">
        <v>2</v>
      </c>
      <c r="Q824" s="100">
        <v>0</v>
      </c>
      <c r="R824" s="100">
        <v>0</v>
      </c>
      <c r="S824" s="100">
        <v>5</v>
      </c>
      <c r="T824" s="101">
        <v>9</v>
      </c>
    </row>
    <row r="825" spans="1:20">
      <c r="A825" s="100">
        <v>2024</v>
      </c>
      <c r="B825" s="252" t="s">
        <v>1090</v>
      </c>
      <c r="C825" s="252" t="s">
        <v>891</v>
      </c>
      <c r="D825" s="252" t="s">
        <v>893</v>
      </c>
      <c r="E825" s="252" t="s">
        <v>554</v>
      </c>
      <c r="F825" s="99">
        <v>30</v>
      </c>
      <c r="G825" s="100">
        <v>28</v>
      </c>
      <c r="H825" s="100">
        <v>28</v>
      </c>
      <c r="I825" s="100">
        <v>32</v>
      </c>
      <c r="J825" s="101">
        <v>32</v>
      </c>
      <c r="K825" s="99">
        <v>27</v>
      </c>
      <c r="L825" s="100">
        <v>19</v>
      </c>
      <c r="M825" s="100">
        <v>23</v>
      </c>
      <c r="N825" s="100">
        <v>30</v>
      </c>
      <c r="O825" s="101">
        <v>32</v>
      </c>
      <c r="P825" s="99">
        <v>3</v>
      </c>
      <c r="Q825" s="100">
        <v>0</v>
      </c>
      <c r="R825" s="100">
        <v>1</v>
      </c>
      <c r="S825" s="100">
        <v>6</v>
      </c>
      <c r="T825" s="101">
        <v>10</v>
      </c>
    </row>
    <row r="826" spans="1:20">
      <c r="A826" s="100">
        <v>2024</v>
      </c>
      <c r="B826" s="252" t="s">
        <v>1090</v>
      </c>
      <c r="C826" s="252" t="s">
        <v>891</v>
      </c>
      <c r="D826" s="252" t="s">
        <v>893</v>
      </c>
      <c r="E826" s="252" t="s">
        <v>555</v>
      </c>
      <c r="F826" s="99">
        <v>30</v>
      </c>
      <c r="G826" s="100">
        <v>27</v>
      </c>
      <c r="H826" s="100">
        <v>28</v>
      </c>
      <c r="I826" s="100">
        <v>32</v>
      </c>
      <c r="J826" s="101">
        <v>32</v>
      </c>
      <c r="K826" s="99">
        <v>26</v>
      </c>
      <c r="L826" s="100">
        <v>17</v>
      </c>
      <c r="M826" s="100">
        <v>21</v>
      </c>
      <c r="N826" s="100">
        <v>29</v>
      </c>
      <c r="O826" s="101">
        <v>31</v>
      </c>
      <c r="P826" s="99">
        <v>4</v>
      </c>
      <c r="Q826" s="100">
        <v>0</v>
      </c>
      <c r="R826" s="100">
        <v>1</v>
      </c>
      <c r="S826" s="100">
        <v>8</v>
      </c>
      <c r="T826" s="101">
        <v>12</v>
      </c>
    </row>
    <row r="827" spans="1:20">
      <c r="A827" s="100">
        <v>2024</v>
      </c>
      <c r="B827" s="252" t="s">
        <v>1090</v>
      </c>
      <c r="C827" s="252" t="s">
        <v>891</v>
      </c>
      <c r="D827" s="252" t="s">
        <v>893</v>
      </c>
      <c r="E827" s="252" t="s">
        <v>556</v>
      </c>
      <c r="F827" s="99">
        <v>30</v>
      </c>
      <c r="G827" s="100">
        <v>27</v>
      </c>
      <c r="H827" s="100">
        <v>28</v>
      </c>
      <c r="I827" s="100">
        <v>32</v>
      </c>
      <c r="J827" s="101">
        <v>32</v>
      </c>
      <c r="K827" s="99">
        <v>24</v>
      </c>
      <c r="L827" s="100">
        <v>14</v>
      </c>
      <c r="M827" s="100">
        <v>19</v>
      </c>
      <c r="N827" s="100">
        <v>28</v>
      </c>
      <c r="O827" s="101">
        <v>31</v>
      </c>
      <c r="P827" s="99">
        <v>6</v>
      </c>
      <c r="Q827" s="100">
        <v>0</v>
      </c>
      <c r="R827" s="100">
        <v>2</v>
      </c>
      <c r="S827" s="100">
        <v>10</v>
      </c>
      <c r="T827" s="101">
        <v>14</v>
      </c>
    </row>
    <row r="828" spans="1:20">
      <c r="A828" s="100">
        <v>2024</v>
      </c>
      <c r="B828" s="252" t="s">
        <v>1090</v>
      </c>
      <c r="C828" s="252" t="s">
        <v>891</v>
      </c>
      <c r="D828" s="252" t="s">
        <v>893</v>
      </c>
      <c r="E828" s="252" t="s">
        <v>557</v>
      </c>
      <c r="F828" s="99">
        <v>29</v>
      </c>
      <c r="G828" s="100">
        <v>26</v>
      </c>
      <c r="H828" s="100">
        <v>28</v>
      </c>
      <c r="I828" s="100">
        <v>31</v>
      </c>
      <c r="J828" s="101">
        <v>32</v>
      </c>
      <c r="K828" s="99">
        <v>22</v>
      </c>
      <c r="L828" s="100">
        <v>13</v>
      </c>
      <c r="M828" s="100">
        <v>17</v>
      </c>
      <c r="N828" s="100">
        <v>26</v>
      </c>
      <c r="O828" s="101">
        <v>30</v>
      </c>
      <c r="P828" s="99">
        <v>7</v>
      </c>
      <c r="Q828" s="100">
        <v>1</v>
      </c>
      <c r="R828" s="100">
        <v>3</v>
      </c>
      <c r="S828" s="100">
        <v>11</v>
      </c>
      <c r="T828" s="101">
        <v>15</v>
      </c>
    </row>
    <row r="829" spans="1:20">
      <c r="A829" s="100">
        <v>2024</v>
      </c>
      <c r="B829" s="252" t="s">
        <v>1090</v>
      </c>
      <c r="C829" s="252" t="s">
        <v>891</v>
      </c>
      <c r="D829" s="252" t="s">
        <v>893</v>
      </c>
      <c r="E829" s="252" t="s">
        <v>558</v>
      </c>
      <c r="F829" s="99">
        <v>29</v>
      </c>
      <c r="G829" s="100">
        <v>25</v>
      </c>
      <c r="H829" s="100">
        <v>28</v>
      </c>
      <c r="I829" s="100">
        <v>31</v>
      </c>
      <c r="J829" s="101">
        <v>32</v>
      </c>
      <c r="K829" s="99">
        <v>20</v>
      </c>
      <c r="L829" s="100">
        <v>11</v>
      </c>
      <c r="M829" s="100">
        <v>16</v>
      </c>
      <c r="N829" s="100">
        <v>24</v>
      </c>
      <c r="O829" s="101">
        <v>28</v>
      </c>
      <c r="P829" s="99">
        <v>9</v>
      </c>
      <c r="Q829" s="100">
        <v>1</v>
      </c>
      <c r="R829" s="100">
        <v>5</v>
      </c>
      <c r="S829" s="100">
        <v>12</v>
      </c>
      <c r="T829" s="101">
        <v>16</v>
      </c>
    </row>
    <row r="830" spans="1:20">
      <c r="A830" s="100">
        <v>2024</v>
      </c>
      <c r="B830" s="252" t="s">
        <v>1090</v>
      </c>
      <c r="C830" s="252" t="s">
        <v>891</v>
      </c>
      <c r="D830" s="252" t="s">
        <v>893</v>
      </c>
      <c r="E830" s="252" t="s">
        <v>559</v>
      </c>
      <c r="F830" s="99">
        <v>28</v>
      </c>
      <c r="G830" s="100">
        <v>24</v>
      </c>
      <c r="H830" s="100">
        <v>27</v>
      </c>
      <c r="I830" s="100">
        <v>30</v>
      </c>
      <c r="J830" s="101">
        <v>32</v>
      </c>
      <c r="K830" s="99">
        <v>18</v>
      </c>
      <c r="L830" s="100">
        <v>9</v>
      </c>
      <c r="M830" s="100">
        <v>14</v>
      </c>
      <c r="N830" s="100">
        <v>22</v>
      </c>
      <c r="O830" s="101">
        <v>27</v>
      </c>
      <c r="P830" s="99">
        <v>10</v>
      </c>
      <c r="Q830" s="100">
        <v>2</v>
      </c>
      <c r="R830" s="100">
        <v>7</v>
      </c>
      <c r="S830" s="100">
        <v>14</v>
      </c>
      <c r="T830" s="101">
        <v>17</v>
      </c>
    </row>
    <row r="831" spans="1:20">
      <c r="A831" s="100">
        <v>2024</v>
      </c>
      <c r="B831" s="252" t="s">
        <v>1090</v>
      </c>
      <c r="C831" s="252" t="s">
        <v>891</v>
      </c>
      <c r="D831" s="252" t="s">
        <v>893</v>
      </c>
      <c r="E831" s="252" t="s">
        <v>560</v>
      </c>
      <c r="F831" s="99">
        <v>28</v>
      </c>
      <c r="G831" s="100">
        <v>23</v>
      </c>
      <c r="H831" s="100">
        <v>26</v>
      </c>
      <c r="I831" s="100">
        <v>30</v>
      </c>
      <c r="J831" s="101">
        <v>31</v>
      </c>
      <c r="K831" s="99">
        <v>15</v>
      </c>
      <c r="L831" s="100">
        <v>6</v>
      </c>
      <c r="M831" s="100">
        <v>11</v>
      </c>
      <c r="N831" s="100">
        <v>19</v>
      </c>
      <c r="O831" s="101">
        <v>23</v>
      </c>
      <c r="P831" s="99">
        <v>12</v>
      </c>
      <c r="Q831" s="100">
        <v>5</v>
      </c>
      <c r="R831" s="100">
        <v>9</v>
      </c>
      <c r="S831" s="100">
        <v>16</v>
      </c>
      <c r="T831" s="101">
        <v>19</v>
      </c>
    </row>
    <row r="832" spans="1:20">
      <c r="A832" s="100">
        <v>2024</v>
      </c>
      <c r="B832" s="252" t="s">
        <v>1090</v>
      </c>
      <c r="C832" s="252" t="s">
        <v>891</v>
      </c>
      <c r="D832" s="252" t="s">
        <v>893</v>
      </c>
      <c r="E832" s="252" t="s">
        <v>561</v>
      </c>
      <c r="F832" s="99">
        <v>27</v>
      </c>
      <c r="G832" s="100">
        <v>22</v>
      </c>
      <c r="H832" s="100">
        <v>25</v>
      </c>
      <c r="I832" s="100">
        <v>29</v>
      </c>
      <c r="J832" s="101">
        <v>31</v>
      </c>
      <c r="K832" s="99">
        <v>12</v>
      </c>
      <c r="L832" s="100">
        <v>4</v>
      </c>
      <c r="M832" s="100">
        <v>8</v>
      </c>
      <c r="N832" s="100">
        <v>16</v>
      </c>
      <c r="O832" s="101">
        <v>20</v>
      </c>
      <c r="P832" s="99">
        <v>14</v>
      </c>
      <c r="Q832" s="100">
        <v>7</v>
      </c>
      <c r="R832" s="100">
        <v>11</v>
      </c>
      <c r="S832" s="100">
        <v>18</v>
      </c>
      <c r="T832" s="101">
        <v>21</v>
      </c>
    </row>
    <row r="833" spans="1:20">
      <c r="A833" s="100">
        <v>2024</v>
      </c>
      <c r="B833" s="252" t="s">
        <v>1090</v>
      </c>
      <c r="C833" s="252" t="s">
        <v>891</v>
      </c>
      <c r="D833" s="252" t="s">
        <v>893</v>
      </c>
      <c r="E833" s="252" t="s">
        <v>562</v>
      </c>
      <c r="F833" s="99">
        <v>27</v>
      </c>
      <c r="G833" s="100">
        <v>20</v>
      </c>
      <c r="H833" s="100">
        <v>24</v>
      </c>
      <c r="I833" s="100">
        <v>28</v>
      </c>
      <c r="J833" s="101">
        <v>30</v>
      </c>
      <c r="K833" s="99">
        <v>9</v>
      </c>
      <c r="L833" s="100">
        <v>2</v>
      </c>
      <c r="M833" s="100">
        <v>6</v>
      </c>
      <c r="N833" s="100">
        <v>14</v>
      </c>
      <c r="O833" s="101">
        <v>18</v>
      </c>
      <c r="P833" s="99">
        <v>16</v>
      </c>
      <c r="Q833" s="100">
        <v>8</v>
      </c>
      <c r="R833" s="100">
        <v>12</v>
      </c>
      <c r="S833" s="100">
        <v>19</v>
      </c>
      <c r="T833" s="101">
        <v>22</v>
      </c>
    </row>
    <row r="834" spans="1:20">
      <c r="A834" s="100">
        <v>2024</v>
      </c>
      <c r="B834" s="252" t="s">
        <v>1090</v>
      </c>
      <c r="C834" s="252" t="s">
        <v>891</v>
      </c>
      <c r="D834" s="252" t="s">
        <v>893</v>
      </c>
      <c r="E834" s="252" t="s">
        <v>563</v>
      </c>
      <c r="F834" s="99">
        <v>26</v>
      </c>
      <c r="G834" s="100">
        <v>17</v>
      </c>
      <c r="H834" s="100">
        <v>22</v>
      </c>
      <c r="I834" s="100">
        <v>28</v>
      </c>
      <c r="J834" s="101">
        <v>29</v>
      </c>
      <c r="K834" s="99">
        <v>7</v>
      </c>
      <c r="L834" s="100">
        <v>0</v>
      </c>
      <c r="M834" s="100">
        <v>4</v>
      </c>
      <c r="N834" s="100">
        <v>11</v>
      </c>
      <c r="O834" s="101">
        <v>15</v>
      </c>
      <c r="P834" s="99">
        <v>17</v>
      </c>
      <c r="Q834" s="100">
        <v>8</v>
      </c>
      <c r="R834" s="100">
        <v>13</v>
      </c>
      <c r="S834" s="100">
        <v>20</v>
      </c>
      <c r="T834" s="101">
        <v>23</v>
      </c>
    </row>
    <row r="835" spans="1:20">
      <c r="A835" s="100">
        <v>2024</v>
      </c>
      <c r="B835" s="252" t="s">
        <v>1090</v>
      </c>
      <c r="C835" s="252" t="s">
        <v>891</v>
      </c>
      <c r="D835" s="252" t="s">
        <v>893</v>
      </c>
      <c r="E835" s="252" t="s">
        <v>564</v>
      </c>
      <c r="F835" s="99">
        <v>24</v>
      </c>
      <c r="G835" s="100">
        <v>15</v>
      </c>
      <c r="H835" s="100">
        <v>20</v>
      </c>
      <c r="I835" s="100">
        <v>27</v>
      </c>
      <c r="J835" s="101">
        <v>28</v>
      </c>
      <c r="K835" s="99">
        <v>6</v>
      </c>
      <c r="L835" s="100">
        <v>0</v>
      </c>
      <c r="M835" s="100">
        <v>2</v>
      </c>
      <c r="N835" s="100">
        <v>9</v>
      </c>
      <c r="O835" s="101">
        <v>14</v>
      </c>
      <c r="P835" s="99">
        <v>17</v>
      </c>
      <c r="Q835" s="100">
        <v>7</v>
      </c>
      <c r="R835" s="100">
        <v>13</v>
      </c>
      <c r="S835" s="100">
        <v>20</v>
      </c>
      <c r="T835" s="101">
        <v>23</v>
      </c>
    </row>
    <row r="836" spans="1:20">
      <c r="A836" s="100">
        <v>2024</v>
      </c>
      <c r="B836" s="252" t="s">
        <v>1090</v>
      </c>
      <c r="C836" s="252" t="s">
        <v>891</v>
      </c>
      <c r="D836" s="252" t="s">
        <v>893</v>
      </c>
      <c r="E836" s="252" t="s">
        <v>889</v>
      </c>
      <c r="F836" s="99">
        <v>22</v>
      </c>
      <c r="G836" s="100">
        <v>11</v>
      </c>
      <c r="H836" s="100">
        <v>17</v>
      </c>
      <c r="I836" s="100">
        <v>26</v>
      </c>
      <c r="J836" s="101">
        <v>28</v>
      </c>
      <c r="K836" s="99">
        <v>5</v>
      </c>
      <c r="L836" s="100">
        <v>0</v>
      </c>
      <c r="M836" s="100">
        <v>1</v>
      </c>
      <c r="N836" s="100">
        <v>8</v>
      </c>
      <c r="O836" s="101">
        <v>12</v>
      </c>
      <c r="P836" s="99">
        <v>16</v>
      </c>
      <c r="Q836" s="100">
        <v>6</v>
      </c>
      <c r="R836" s="100">
        <v>12</v>
      </c>
      <c r="S836" s="100">
        <v>19</v>
      </c>
      <c r="T836" s="101">
        <v>22</v>
      </c>
    </row>
    <row r="837" spans="1:20">
      <c r="A837" s="100">
        <v>2015</v>
      </c>
      <c r="B837" s="252" t="s">
        <v>1090</v>
      </c>
      <c r="C837" s="252" t="s">
        <v>892</v>
      </c>
      <c r="D837" s="252" t="s">
        <v>893</v>
      </c>
      <c r="E837" s="252" t="s">
        <v>888</v>
      </c>
      <c r="F837" s="99">
        <v>30</v>
      </c>
      <c r="G837" s="100">
        <v>28</v>
      </c>
      <c r="H837" s="100">
        <v>28</v>
      </c>
      <c r="I837" s="100">
        <v>32</v>
      </c>
      <c r="J837" s="101">
        <v>32</v>
      </c>
      <c r="K837" s="99">
        <v>27</v>
      </c>
      <c r="L837" s="100">
        <v>20</v>
      </c>
      <c r="M837" s="100">
        <v>23</v>
      </c>
      <c r="N837" s="100">
        <v>29</v>
      </c>
      <c r="O837" s="101">
        <v>31</v>
      </c>
      <c r="P837" s="99">
        <v>3</v>
      </c>
      <c r="Q837" s="100">
        <v>0</v>
      </c>
      <c r="R837" s="100">
        <v>0</v>
      </c>
      <c r="S837" s="100">
        <v>6</v>
      </c>
      <c r="T837" s="101">
        <v>9</v>
      </c>
    </row>
    <row r="838" spans="1:20">
      <c r="A838" s="100">
        <v>2015</v>
      </c>
      <c r="B838" s="252" t="s">
        <v>1090</v>
      </c>
      <c r="C838" s="252" t="s">
        <v>892</v>
      </c>
      <c r="D838" s="252" t="s">
        <v>893</v>
      </c>
      <c r="E838" s="252" t="s">
        <v>554</v>
      </c>
      <c r="F838" s="99">
        <v>30</v>
      </c>
      <c r="G838" s="100">
        <v>27</v>
      </c>
      <c r="H838" s="100">
        <v>28</v>
      </c>
      <c r="I838" s="100">
        <v>32</v>
      </c>
      <c r="J838" s="101">
        <v>32</v>
      </c>
      <c r="K838" s="99">
        <v>26</v>
      </c>
      <c r="L838" s="100">
        <v>18</v>
      </c>
      <c r="M838" s="100">
        <v>22</v>
      </c>
      <c r="N838" s="100">
        <v>28</v>
      </c>
      <c r="O838" s="101">
        <v>31</v>
      </c>
      <c r="P838" s="99">
        <v>4</v>
      </c>
      <c r="Q838" s="100">
        <v>0</v>
      </c>
      <c r="R838" s="100">
        <v>1</v>
      </c>
      <c r="S838" s="100">
        <v>8</v>
      </c>
      <c r="T838" s="101">
        <v>11</v>
      </c>
    </row>
    <row r="839" spans="1:20">
      <c r="A839" s="100">
        <v>2015</v>
      </c>
      <c r="B839" s="252" t="s">
        <v>1090</v>
      </c>
      <c r="C839" s="252" t="s">
        <v>892</v>
      </c>
      <c r="D839" s="252" t="s">
        <v>893</v>
      </c>
      <c r="E839" s="252" t="s">
        <v>555</v>
      </c>
      <c r="F839" s="99">
        <v>30</v>
      </c>
      <c r="G839" s="100">
        <v>27</v>
      </c>
      <c r="H839" s="100">
        <v>28</v>
      </c>
      <c r="I839" s="100">
        <v>32</v>
      </c>
      <c r="J839" s="101">
        <v>32</v>
      </c>
      <c r="K839" s="99">
        <v>24</v>
      </c>
      <c r="L839" s="100">
        <v>16</v>
      </c>
      <c r="M839" s="100">
        <v>20</v>
      </c>
      <c r="N839" s="100">
        <v>28</v>
      </c>
      <c r="O839" s="101">
        <v>30</v>
      </c>
      <c r="P839" s="99">
        <v>6</v>
      </c>
      <c r="Q839" s="100">
        <v>0</v>
      </c>
      <c r="R839" s="100">
        <v>2</v>
      </c>
      <c r="S839" s="100">
        <v>9</v>
      </c>
      <c r="T839" s="101">
        <v>13</v>
      </c>
    </row>
    <row r="840" spans="1:20">
      <c r="A840" s="100">
        <v>2015</v>
      </c>
      <c r="B840" s="252" t="s">
        <v>1090</v>
      </c>
      <c r="C840" s="252" t="s">
        <v>892</v>
      </c>
      <c r="D840" s="252" t="s">
        <v>893</v>
      </c>
      <c r="E840" s="252" t="s">
        <v>556</v>
      </c>
      <c r="F840" s="99">
        <v>29</v>
      </c>
      <c r="G840" s="100">
        <v>26</v>
      </c>
      <c r="H840" s="100">
        <v>28</v>
      </c>
      <c r="I840" s="100">
        <v>31</v>
      </c>
      <c r="J840" s="101">
        <v>32</v>
      </c>
      <c r="K840" s="99">
        <v>22</v>
      </c>
      <c r="L840" s="100">
        <v>14</v>
      </c>
      <c r="M840" s="100">
        <v>18</v>
      </c>
      <c r="N840" s="100">
        <v>26</v>
      </c>
      <c r="O840" s="101">
        <v>29</v>
      </c>
      <c r="P840" s="99">
        <v>8</v>
      </c>
      <c r="Q840" s="100">
        <v>1</v>
      </c>
      <c r="R840" s="100">
        <v>4</v>
      </c>
      <c r="S840" s="100">
        <v>11</v>
      </c>
      <c r="T840" s="101">
        <v>14</v>
      </c>
    </row>
    <row r="841" spans="1:20">
      <c r="A841" s="100">
        <v>2015</v>
      </c>
      <c r="B841" s="252" t="s">
        <v>1090</v>
      </c>
      <c r="C841" s="252" t="s">
        <v>892</v>
      </c>
      <c r="D841" s="252" t="s">
        <v>893</v>
      </c>
      <c r="E841" s="252" t="s">
        <v>557</v>
      </c>
      <c r="F841" s="99">
        <v>29</v>
      </c>
      <c r="G841" s="100">
        <v>26</v>
      </c>
      <c r="H841" s="100">
        <v>28</v>
      </c>
      <c r="I841" s="100">
        <v>31</v>
      </c>
      <c r="J841" s="101">
        <v>32</v>
      </c>
      <c r="K841" s="99">
        <v>19</v>
      </c>
      <c r="L841" s="100">
        <v>11</v>
      </c>
      <c r="M841" s="100">
        <v>15</v>
      </c>
      <c r="N841" s="100">
        <v>23</v>
      </c>
      <c r="O841" s="101">
        <v>28</v>
      </c>
      <c r="P841" s="99">
        <v>9</v>
      </c>
      <c r="Q841" s="100">
        <v>2</v>
      </c>
      <c r="R841" s="100">
        <v>6</v>
      </c>
      <c r="S841" s="100">
        <v>13</v>
      </c>
      <c r="T841" s="101">
        <v>16</v>
      </c>
    </row>
    <row r="842" spans="1:20">
      <c r="A842" s="100">
        <v>2015</v>
      </c>
      <c r="B842" s="252" t="s">
        <v>1090</v>
      </c>
      <c r="C842" s="252" t="s">
        <v>892</v>
      </c>
      <c r="D842" s="252" t="s">
        <v>893</v>
      </c>
      <c r="E842" s="252" t="s">
        <v>558</v>
      </c>
      <c r="F842" s="99">
        <v>28</v>
      </c>
      <c r="G842" s="100">
        <v>25</v>
      </c>
      <c r="H842" s="100">
        <v>27</v>
      </c>
      <c r="I842" s="100">
        <v>30</v>
      </c>
      <c r="J842" s="101">
        <v>32</v>
      </c>
      <c r="K842" s="99">
        <v>17</v>
      </c>
      <c r="L842" s="100">
        <v>9</v>
      </c>
      <c r="M842" s="100">
        <v>13</v>
      </c>
      <c r="N842" s="100">
        <v>21</v>
      </c>
      <c r="O842" s="101">
        <v>26</v>
      </c>
      <c r="P842" s="99">
        <v>11</v>
      </c>
      <c r="Q842" s="100">
        <v>3</v>
      </c>
      <c r="R842" s="100">
        <v>8</v>
      </c>
      <c r="S842" s="100">
        <v>15</v>
      </c>
      <c r="T842" s="101">
        <v>18</v>
      </c>
    </row>
    <row r="843" spans="1:20">
      <c r="A843" s="100">
        <v>2015</v>
      </c>
      <c r="B843" s="252" t="s">
        <v>1090</v>
      </c>
      <c r="C843" s="252" t="s">
        <v>892</v>
      </c>
      <c r="D843" s="252" t="s">
        <v>893</v>
      </c>
      <c r="E843" s="252" t="s">
        <v>559</v>
      </c>
      <c r="F843" s="99">
        <v>28</v>
      </c>
      <c r="G843" s="100">
        <v>24</v>
      </c>
      <c r="H843" s="100">
        <v>26</v>
      </c>
      <c r="I843" s="100">
        <v>30</v>
      </c>
      <c r="J843" s="101">
        <v>31</v>
      </c>
      <c r="K843" s="99">
        <v>14</v>
      </c>
      <c r="L843" s="100">
        <v>6</v>
      </c>
      <c r="M843" s="100">
        <v>10</v>
      </c>
      <c r="N843" s="100">
        <v>18</v>
      </c>
      <c r="O843" s="101">
        <v>23</v>
      </c>
      <c r="P843" s="99">
        <v>14</v>
      </c>
      <c r="Q843" s="100">
        <v>5</v>
      </c>
      <c r="R843" s="100">
        <v>10</v>
      </c>
      <c r="S843" s="100">
        <v>17</v>
      </c>
      <c r="T843" s="101">
        <v>20</v>
      </c>
    </row>
    <row r="844" spans="1:20">
      <c r="A844" s="100">
        <v>2015</v>
      </c>
      <c r="B844" s="252" t="s">
        <v>1090</v>
      </c>
      <c r="C844" s="252" t="s">
        <v>892</v>
      </c>
      <c r="D844" s="252" t="s">
        <v>893</v>
      </c>
      <c r="E844" s="252" t="s">
        <v>560</v>
      </c>
      <c r="F844" s="99">
        <v>27</v>
      </c>
      <c r="G844" s="100">
        <v>22</v>
      </c>
      <c r="H844" s="100">
        <v>25</v>
      </c>
      <c r="I844" s="100">
        <v>29</v>
      </c>
      <c r="J844" s="101">
        <v>31</v>
      </c>
      <c r="K844" s="99">
        <v>11</v>
      </c>
      <c r="L844" s="100">
        <v>3</v>
      </c>
      <c r="M844" s="100">
        <v>7</v>
      </c>
      <c r="N844" s="100">
        <v>15</v>
      </c>
      <c r="O844" s="101">
        <v>19</v>
      </c>
      <c r="P844" s="99">
        <v>16</v>
      </c>
      <c r="Q844" s="100">
        <v>7</v>
      </c>
      <c r="R844" s="100">
        <v>12</v>
      </c>
      <c r="S844" s="100">
        <v>19</v>
      </c>
      <c r="T844" s="101">
        <v>22</v>
      </c>
    </row>
    <row r="845" spans="1:20">
      <c r="A845" s="100">
        <v>2015</v>
      </c>
      <c r="B845" s="252" t="s">
        <v>1090</v>
      </c>
      <c r="C845" s="252" t="s">
        <v>892</v>
      </c>
      <c r="D845" s="252" t="s">
        <v>893</v>
      </c>
      <c r="E845" s="252" t="s">
        <v>561</v>
      </c>
      <c r="F845" s="99">
        <v>27</v>
      </c>
      <c r="G845" s="100">
        <v>19</v>
      </c>
      <c r="H845" s="100">
        <v>24</v>
      </c>
      <c r="I845" s="100">
        <v>28</v>
      </c>
      <c r="J845" s="101">
        <v>30</v>
      </c>
      <c r="K845" s="99">
        <v>8</v>
      </c>
      <c r="L845" s="100">
        <v>1</v>
      </c>
      <c r="M845" s="100">
        <v>5</v>
      </c>
      <c r="N845" s="100">
        <v>12</v>
      </c>
      <c r="O845" s="101">
        <v>17</v>
      </c>
      <c r="P845" s="99">
        <v>17</v>
      </c>
      <c r="Q845" s="100">
        <v>8</v>
      </c>
      <c r="R845" s="100">
        <v>13</v>
      </c>
      <c r="S845" s="100">
        <v>20</v>
      </c>
      <c r="T845" s="101">
        <v>23</v>
      </c>
    </row>
    <row r="846" spans="1:20">
      <c r="A846" s="100">
        <v>2015</v>
      </c>
      <c r="B846" s="252" t="s">
        <v>1090</v>
      </c>
      <c r="C846" s="252" t="s">
        <v>892</v>
      </c>
      <c r="D846" s="252" t="s">
        <v>893</v>
      </c>
      <c r="E846" s="252" t="s">
        <v>562</v>
      </c>
      <c r="F846" s="99">
        <v>25</v>
      </c>
      <c r="G846" s="100">
        <v>16</v>
      </c>
      <c r="H846" s="100">
        <v>22</v>
      </c>
      <c r="I846" s="100">
        <v>27</v>
      </c>
      <c r="J846" s="101">
        <v>29</v>
      </c>
      <c r="K846" s="99">
        <v>6</v>
      </c>
      <c r="L846" s="100">
        <v>0</v>
      </c>
      <c r="M846" s="100">
        <v>3</v>
      </c>
      <c r="N846" s="100">
        <v>10</v>
      </c>
      <c r="O846" s="101">
        <v>15</v>
      </c>
      <c r="P846" s="99">
        <v>17</v>
      </c>
      <c r="Q846" s="100">
        <v>7</v>
      </c>
      <c r="R846" s="100">
        <v>13</v>
      </c>
      <c r="S846" s="100">
        <v>20</v>
      </c>
      <c r="T846" s="101">
        <v>23</v>
      </c>
    </row>
    <row r="847" spans="1:20">
      <c r="A847" s="100">
        <v>2015</v>
      </c>
      <c r="B847" s="252" t="s">
        <v>1090</v>
      </c>
      <c r="C847" s="252" t="s">
        <v>892</v>
      </c>
      <c r="D847" s="252" t="s">
        <v>893</v>
      </c>
      <c r="E847" s="252" t="s">
        <v>563</v>
      </c>
      <c r="F847" s="99">
        <v>24</v>
      </c>
      <c r="G847" s="100">
        <v>12</v>
      </c>
      <c r="H847" s="100">
        <v>19</v>
      </c>
      <c r="I847" s="100">
        <v>26</v>
      </c>
      <c r="J847" s="101">
        <v>28</v>
      </c>
      <c r="K847" s="99">
        <v>5</v>
      </c>
      <c r="L847" s="100">
        <v>0</v>
      </c>
      <c r="M847" s="100">
        <v>2</v>
      </c>
      <c r="N847" s="100">
        <v>9</v>
      </c>
      <c r="O847" s="101">
        <v>13</v>
      </c>
      <c r="P847" s="99">
        <v>17</v>
      </c>
      <c r="Q847" s="100">
        <v>6</v>
      </c>
      <c r="R847" s="100">
        <v>12</v>
      </c>
      <c r="S847" s="100">
        <v>20</v>
      </c>
      <c r="T847" s="101">
        <v>22</v>
      </c>
    </row>
    <row r="848" spans="1:20">
      <c r="A848" s="100">
        <v>2015</v>
      </c>
      <c r="B848" s="252" t="s">
        <v>1090</v>
      </c>
      <c r="C848" s="252" t="s">
        <v>892</v>
      </c>
      <c r="D848" s="252" t="s">
        <v>893</v>
      </c>
      <c r="E848" s="252" t="s">
        <v>564</v>
      </c>
      <c r="F848" s="99">
        <v>22</v>
      </c>
      <c r="G848" s="100">
        <v>9</v>
      </c>
      <c r="H848" s="100">
        <v>17</v>
      </c>
      <c r="I848" s="100">
        <v>25</v>
      </c>
      <c r="J848" s="101">
        <v>28</v>
      </c>
      <c r="K848" s="99">
        <v>5</v>
      </c>
      <c r="L848" s="100">
        <v>0</v>
      </c>
      <c r="M848" s="100">
        <v>1</v>
      </c>
      <c r="N848" s="100">
        <v>8</v>
      </c>
      <c r="O848" s="101">
        <v>12</v>
      </c>
      <c r="P848" s="99">
        <v>16</v>
      </c>
      <c r="Q848" s="100">
        <v>5</v>
      </c>
      <c r="R848" s="100">
        <v>11</v>
      </c>
      <c r="S848" s="100">
        <v>19</v>
      </c>
      <c r="T848" s="101">
        <v>22</v>
      </c>
    </row>
    <row r="849" spans="1:20">
      <c r="A849" s="100">
        <v>2015</v>
      </c>
      <c r="B849" s="252" t="s">
        <v>1090</v>
      </c>
      <c r="C849" s="252" t="s">
        <v>892</v>
      </c>
      <c r="D849" s="252" t="s">
        <v>893</v>
      </c>
      <c r="E849" s="252" t="s">
        <v>889</v>
      </c>
      <c r="F849" s="99">
        <v>20</v>
      </c>
      <c r="G849" s="100">
        <v>7</v>
      </c>
      <c r="H849" s="100">
        <v>14</v>
      </c>
      <c r="I849" s="100">
        <v>24</v>
      </c>
      <c r="J849" s="101">
        <v>27</v>
      </c>
      <c r="K849" s="99">
        <v>4</v>
      </c>
      <c r="L849" s="100">
        <v>0</v>
      </c>
      <c r="M849" s="100">
        <v>0</v>
      </c>
      <c r="N849" s="100">
        <v>7</v>
      </c>
      <c r="O849" s="101">
        <v>11</v>
      </c>
      <c r="P849" s="99">
        <v>15</v>
      </c>
      <c r="Q849" s="100">
        <v>3</v>
      </c>
      <c r="R849" s="100">
        <v>9</v>
      </c>
      <c r="S849" s="100">
        <v>18</v>
      </c>
      <c r="T849" s="101">
        <v>21</v>
      </c>
    </row>
    <row r="850" spans="1:20">
      <c r="A850" s="100">
        <v>2024</v>
      </c>
      <c r="B850" s="252" t="s">
        <v>1090</v>
      </c>
      <c r="C850" s="252" t="s">
        <v>892</v>
      </c>
      <c r="D850" s="252" t="s">
        <v>893</v>
      </c>
      <c r="E850" s="252" t="s">
        <v>888</v>
      </c>
      <c r="F850" s="99">
        <v>30</v>
      </c>
      <c r="G850" s="100">
        <v>28</v>
      </c>
      <c r="H850" s="100">
        <v>28</v>
      </c>
      <c r="I850" s="100">
        <v>32</v>
      </c>
      <c r="J850" s="101">
        <v>32</v>
      </c>
      <c r="K850" s="99">
        <v>28</v>
      </c>
      <c r="L850" s="100">
        <v>20</v>
      </c>
      <c r="M850" s="100">
        <v>24</v>
      </c>
      <c r="N850" s="100">
        <v>30</v>
      </c>
      <c r="O850" s="101">
        <v>32</v>
      </c>
      <c r="P850" s="99">
        <v>2</v>
      </c>
      <c r="Q850" s="100">
        <v>0</v>
      </c>
      <c r="R850" s="100">
        <v>0</v>
      </c>
      <c r="S850" s="100">
        <v>5</v>
      </c>
      <c r="T850" s="101">
        <v>9</v>
      </c>
    </row>
    <row r="851" spans="1:20">
      <c r="A851" s="100">
        <v>2024</v>
      </c>
      <c r="B851" s="252" t="s">
        <v>1090</v>
      </c>
      <c r="C851" s="252" t="s">
        <v>892</v>
      </c>
      <c r="D851" s="252" t="s">
        <v>893</v>
      </c>
      <c r="E851" s="252" t="s">
        <v>554</v>
      </c>
      <c r="F851" s="99">
        <v>30</v>
      </c>
      <c r="G851" s="100">
        <v>28</v>
      </c>
      <c r="H851" s="100">
        <v>28</v>
      </c>
      <c r="I851" s="100">
        <v>32</v>
      </c>
      <c r="J851" s="101">
        <v>32</v>
      </c>
      <c r="K851" s="99">
        <v>27</v>
      </c>
      <c r="L851" s="100">
        <v>19</v>
      </c>
      <c r="M851" s="100">
        <v>23</v>
      </c>
      <c r="N851" s="100">
        <v>30</v>
      </c>
      <c r="O851" s="101">
        <v>32</v>
      </c>
      <c r="P851" s="99">
        <v>3</v>
      </c>
      <c r="Q851" s="100">
        <v>0</v>
      </c>
      <c r="R851" s="100">
        <v>1</v>
      </c>
      <c r="S851" s="100">
        <v>6</v>
      </c>
      <c r="T851" s="101">
        <v>10</v>
      </c>
    </row>
    <row r="852" spans="1:20">
      <c r="A852" s="100">
        <v>2024</v>
      </c>
      <c r="B852" s="252" t="s">
        <v>1090</v>
      </c>
      <c r="C852" s="252" t="s">
        <v>892</v>
      </c>
      <c r="D852" s="252" t="s">
        <v>893</v>
      </c>
      <c r="E852" s="252" t="s">
        <v>555</v>
      </c>
      <c r="F852" s="99">
        <v>30</v>
      </c>
      <c r="G852" s="100">
        <v>27</v>
      </c>
      <c r="H852" s="100">
        <v>28</v>
      </c>
      <c r="I852" s="100">
        <v>32</v>
      </c>
      <c r="J852" s="101">
        <v>32</v>
      </c>
      <c r="K852" s="99">
        <v>26</v>
      </c>
      <c r="L852" s="100">
        <v>17</v>
      </c>
      <c r="M852" s="100">
        <v>21</v>
      </c>
      <c r="N852" s="100">
        <v>29</v>
      </c>
      <c r="O852" s="101">
        <v>31</v>
      </c>
      <c r="P852" s="99">
        <v>4</v>
      </c>
      <c r="Q852" s="100">
        <v>0</v>
      </c>
      <c r="R852" s="100">
        <v>1</v>
      </c>
      <c r="S852" s="100">
        <v>8</v>
      </c>
      <c r="T852" s="101">
        <v>12</v>
      </c>
    </row>
    <row r="853" spans="1:20">
      <c r="A853" s="100">
        <v>2024</v>
      </c>
      <c r="B853" s="252" t="s">
        <v>1090</v>
      </c>
      <c r="C853" s="252" t="s">
        <v>892</v>
      </c>
      <c r="D853" s="252" t="s">
        <v>893</v>
      </c>
      <c r="E853" s="252" t="s">
        <v>556</v>
      </c>
      <c r="F853" s="99">
        <v>30</v>
      </c>
      <c r="G853" s="100">
        <v>27</v>
      </c>
      <c r="H853" s="100">
        <v>28</v>
      </c>
      <c r="I853" s="100">
        <v>32</v>
      </c>
      <c r="J853" s="101">
        <v>32</v>
      </c>
      <c r="K853" s="99">
        <v>24</v>
      </c>
      <c r="L853" s="100">
        <v>14</v>
      </c>
      <c r="M853" s="100">
        <v>19</v>
      </c>
      <c r="N853" s="100">
        <v>28</v>
      </c>
      <c r="O853" s="101">
        <v>31</v>
      </c>
      <c r="P853" s="99">
        <v>5</v>
      </c>
      <c r="Q853" s="100">
        <v>0</v>
      </c>
      <c r="R853" s="100">
        <v>2</v>
      </c>
      <c r="S853" s="100">
        <v>9</v>
      </c>
      <c r="T853" s="101">
        <v>14</v>
      </c>
    </row>
    <row r="854" spans="1:20">
      <c r="A854" s="100">
        <v>2024</v>
      </c>
      <c r="B854" s="252" t="s">
        <v>1090</v>
      </c>
      <c r="C854" s="252" t="s">
        <v>892</v>
      </c>
      <c r="D854" s="252" t="s">
        <v>893</v>
      </c>
      <c r="E854" s="252" t="s">
        <v>557</v>
      </c>
      <c r="F854" s="99">
        <v>30</v>
      </c>
      <c r="G854" s="100">
        <v>26</v>
      </c>
      <c r="H854" s="100">
        <v>28</v>
      </c>
      <c r="I854" s="100">
        <v>31</v>
      </c>
      <c r="J854" s="101">
        <v>32</v>
      </c>
      <c r="K854" s="99">
        <v>22</v>
      </c>
      <c r="L854" s="100">
        <v>13</v>
      </c>
      <c r="M854" s="100">
        <v>17</v>
      </c>
      <c r="N854" s="100">
        <v>27</v>
      </c>
      <c r="O854" s="101">
        <v>30</v>
      </c>
      <c r="P854" s="99">
        <v>7</v>
      </c>
      <c r="Q854" s="100">
        <v>0</v>
      </c>
      <c r="R854" s="100">
        <v>3</v>
      </c>
      <c r="S854" s="100">
        <v>11</v>
      </c>
      <c r="T854" s="101">
        <v>15</v>
      </c>
    </row>
    <row r="855" spans="1:20">
      <c r="A855" s="100">
        <v>2024</v>
      </c>
      <c r="B855" s="252" t="s">
        <v>1090</v>
      </c>
      <c r="C855" s="252" t="s">
        <v>892</v>
      </c>
      <c r="D855" s="252" t="s">
        <v>893</v>
      </c>
      <c r="E855" s="252" t="s">
        <v>558</v>
      </c>
      <c r="F855" s="99">
        <v>29</v>
      </c>
      <c r="G855" s="100">
        <v>25</v>
      </c>
      <c r="H855" s="100">
        <v>28</v>
      </c>
      <c r="I855" s="100">
        <v>31</v>
      </c>
      <c r="J855" s="101">
        <v>32</v>
      </c>
      <c r="K855" s="99">
        <v>20</v>
      </c>
      <c r="L855" s="100">
        <v>11</v>
      </c>
      <c r="M855" s="100">
        <v>16</v>
      </c>
      <c r="N855" s="100">
        <v>25</v>
      </c>
      <c r="O855" s="101">
        <v>29</v>
      </c>
      <c r="P855" s="99">
        <v>8</v>
      </c>
      <c r="Q855" s="100">
        <v>1</v>
      </c>
      <c r="R855" s="100">
        <v>5</v>
      </c>
      <c r="S855" s="100">
        <v>12</v>
      </c>
      <c r="T855" s="101">
        <v>16</v>
      </c>
    </row>
    <row r="856" spans="1:20">
      <c r="A856" s="100">
        <v>2024</v>
      </c>
      <c r="B856" s="252" t="s">
        <v>1090</v>
      </c>
      <c r="C856" s="252" t="s">
        <v>892</v>
      </c>
      <c r="D856" s="252" t="s">
        <v>893</v>
      </c>
      <c r="E856" s="252" t="s">
        <v>559</v>
      </c>
      <c r="F856" s="99">
        <v>28</v>
      </c>
      <c r="G856" s="100">
        <v>24</v>
      </c>
      <c r="H856" s="100">
        <v>27</v>
      </c>
      <c r="I856" s="100">
        <v>31</v>
      </c>
      <c r="J856" s="101">
        <v>32</v>
      </c>
      <c r="K856" s="99">
        <v>18</v>
      </c>
      <c r="L856" s="100">
        <v>9</v>
      </c>
      <c r="M856" s="100">
        <v>14</v>
      </c>
      <c r="N856" s="100">
        <v>22</v>
      </c>
      <c r="O856" s="101">
        <v>28</v>
      </c>
      <c r="P856" s="99">
        <v>10</v>
      </c>
      <c r="Q856" s="100">
        <v>2</v>
      </c>
      <c r="R856" s="100">
        <v>6</v>
      </c>
      <c r="S856" s="100">
        <v>14</v>
      </c>
      <c r="T856" s="101">
        <v>17</v>
      </c>
    </row>
    <row r="857" spans="1:20">
      <c r="A857" s="100">
        <v>2024</v>
      </c>
      <c r="B857" s="252" t="s">
        <v>1090</v>
      </c>
      <c r="C857" s="252" t="s">
        <v>892</v>
      </c>
      <c r="D857" s="252" t="s">
        <v>893</v>
      </c>
      <c r="E857" s="252" t="s">
        <v>560</v>
      </c>
      <c r="F857" s="99">
        <v>28</v>
      </c>
      <c r="G857" s="100">
        <v>23</v>
      </c>
      <c r="H857" s="100">
        <v>26</v>
      </c>
      <c r="I857" s="100">
        <v>30</v>
      </c>
      <c r="J857" s="101">
        <v>32</v>
      </c>
      <c r="K857" s="99">
        <v>15</v>
      </c>
      <c r="L857" s="100">
        <v>6</v>
      </c>
      <c r="M857" s="100">
        <v>11</v>
      </c>
      <c r="N857" s="100">
        <v>19</v>
      </c>
      <c r="O857" s="101">
        <v>24</v>
      </c>
      <c r="P857" s="99">
        <v>12</v>
      </c>
      <c r="Q857" s="100">
        <v>4</v>
      </c>
      <c r="R857" s="100">
        <v>8</v>
      </c>
      <c r="S857" s="100">
        <v>16</v>
      </c>
      <c r="T857" s="101">
        <v>19</v>
      </c>
    </row>
    <row r="858" spans="1:20">
      <c r="A858" s="100">
        <v>2024</v>
      </c>
      <c r="B858" s="252" t="s">
        <v>1090</v>
      </c>
      <c r="C858" s="252" t="s">
        <v>892</v>
      </c>
      <c r="D858" s="252" t="s">
        <v>893</v>
      </c>
      <c r="E858" s="252" t="s">
        <v>561</v>
      </c>
      <c r="F858" s="99">
        <v>27</v>
      </c>
      <c r="G858" s="100">
        <v>22</v>
      </c>
      <c r="H858" s="100">
        <v>25</v>
      </c>
      <c r="I858" s="100">
        <v>29</v>
      </c>
      <c r="J858" s="101">
        <v>31</v>
      </c>
      <c r="K858" s="99">
        <v>12</v>
      </c>
      <c r="L858" s="100">
        <v>4</v>
      </c>
      <c r="M858" s="100">
        <v>8</v>
      </c>
      <c r="N858" s="100">
        <v>16</v>
      </c>
      <c r="O858" s="101">
        <v>21</v>
      </c>
      <c r="P858" s="99">
        <v>14</v>
      </c>
      <c r="Q858" s="100">
        <v>6</v>
      </c>
      <c r="R858" s="100">
        <v>10</v>
      </c>
      <c r="S858" s="100">
        <v>18</v>
      </c>
      <c r="T858" s="101">
        <v>21</v>
      </c>
    </row>
    <row r="859" spans="1:20">
      <c r="A859" s="100">
        <v>2024</v>
      </c>
      <c r="B859" s="252" t="s">
        <v>1090</v>
      </c>
      <c r="C859" s="252" t="s">
        <v>892</v>
      </c>
      <c r="D859" s="252" t="s">
        <v>893</v>
      </c>
      <c r="E859" s="252" t="s">
        <v>562</v>
      </c>
      <c r="F859" s="99">
        <v>27</v>
      </c>
      <c r="G859" s="100">
        <v>20</v>
      </c>
      <c r="H859" s="100">
        <v>24</v>
      </c>
      <c r="I859" s="100">
        <v>28</v>
      </c>
      <c r="J859" s="101">
        <v>30</v>
      </c>
      <c r="K859" s="99">
        <v>9</v>
      </c>
      <c r="L859" s="100">
        <v>2</v>
      </c>
      <c r="M859" s="100">
        <v>6</v>
      </c>
      <c r="N859" s="100">
        <v>14</v>
      </c>
      <c r="O859" s="101">
        <v>18</v>
      </c>
      <c r="P859" s="99">
        <v>16</v>
      </c>
      <c r="Q859" s="100">
        <v>7</v>
      </c>
      <c r="R859" s="100">
        <v>12</v>
      </c>
      <c r="S859" s="100">
        <v>19</v>
      </c>
      <c r="T859" s="101">
        <v>22</v>
      </c>
    </row>
    <row r="860" spans="1:20">
      <c r="A860" s="100">
        <v>2024</v>
      </c>
      <c r="B860" s="252" t="s">
        <v>1090</v>
      </c>
      <c r="C860" s="252" t="s">
        <v>892</v>
      </c>
      <c r="D860" s="252" t="s">
        <v>893</v>
      </c>
      <c r="E860" s="252" t="s">
        <v>563</v>
      </c>
      <c r="F860" s="99">
        <v>26</v>
      </c>
      <c r="G860" s="100">
        <v>17</v>
      </c>
      <c r="H860" s="100">
        <v>22</v>
      </c>
      <c r="I860" s="100">
        <v>28</v>
      </c>
      <c r="J860" s="101">
        <v>29</v>
      </c>
      <c r="K860" s="99">
        <v>7</v>
      </c>
      <c r="L860" s="100">
        <v>0</v>
      </c>
      <c r="M860" s="100">
        <v>4</v>
      </c>
      <c r="N860" s="100">
        <v>11</v>
      </c>
      <c r="O860" s="101">
        <v>16</v>
      </c>
      <c r="P860" s="99">
        <v>17</v>
      </c>
      <c r="Q860" s="100">
        <v>7</v>
      </c>
      <c r="R860" s="100">
        <v>13</v>
      </c>
      <c r="S860" s="100">
        <v>20</v>
      </c>
      <c r="T860" s="101">
        <v>23</v>
      </c>
    </row>
    <row r="861" spans="1:20">
      <c r="A861" s="100">
        <v>2024</v>
      </c>
      <c r="B861" s="252" t="s">
        <v>1090</v>
      </c>
      <c r="C861" s="252" t="s">
        <v>892</v>
      </c>
      <c r="D861" s="252" t="s">
        <v>893</v>
      </c>
      <c r="E861" s="252" t="s">
        <v>564</v>
      </c>
      <c r="F861" s="99">
        <v>24</v>
      </c>
      <c r="G861" s="100">
        <v>14</v>
      </c>
      <c r="H861" s="100">
        <v>20</v>
      </c>
      <c r="I861" s="100">
        <v>27</v>
      </c>
      <c r="J861" s="101">
        <v>28</v>
      </c>
      <c r="K861" s="99">
        <v>6</v>
      </c>
      <c r="L861" s="100">
        <v>0</v>
      </c>
      <c r="M861" s="100">
        <v>2</v>
      </c>
      <c r="N861" s="100">
        <v>10</v>
      </c>
      <c r="O861" s="101">
        <v>14</v>
      </c>
      <c r="P861" s="99">
        <v>17</v>
      </c>
      <c r="Q861" s="100">
        <v>7</v>
      </c>
      <c r="R861" s="100">
        <v>12</v>
      </c>
      <c r="S861" s="100">
        <v>20</v>
      </c>
      <c r="T861" s="101">
        <v>23</v>
      </c>
    </row>
    <row r="862" spans="1:20">
      <c r="A862" s="100">
        <v>2024</v>
      </c>
      <c r="B862" s="252" t="s">
        <v>1090</v>
      </c>
      <c r="C862" s="252" t="s">
        <v>892</v>
      </c>
      <c r="D862" s="252" t="s">
        <v>893</v>
      </c>
      <c r="E862" s="253" t="s">
        <v>889</v>
      </c>
      <c r="F862" s="102">
        <v>22</v>
      </c>
      <c r="G862" s="103">
        <v>10</v>
      </c>
      <c r="H862" s="103">
        <v>17</v>
      </c>
      <c r="I862" s="103">
        <v>26</v>
      </c>
      <c r="J862" s="104">
        <v>28</v>
      </c>
      <c r="K862" s="102">
        <v>5</v>
      </c>
      <c r="L862" s="103">
        <v>0</v>
      </c>
      <c r="M862" s="103">
        <v>1</v>
      </c>
      <c r="N862" s="103">
        <v>8</v>
      </c>
      <c r="O862" s="104">
        <v>12</v>
      </c>
      <c r="P862" s="102">
        <v>16</v>
      </c>
      <c r="Q862" s="103">
        <v>5</v>
      </c>
      <c r="R862" s="103">
        <v>11</v>
      </c>
      <c r="S862" s="103">
        <v>19</v>
      </c>
      <c r="T862" s="104">
        <v>22</v>
      </c>
    </row>
    <row r="863" spans="1:20">
      <c r="A863" s="31" t="s">
        <v>1072</v>
      </c>
    </row>
  </sheetData>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dimension ref="A1:B314"/>
  <sheetViews>
    <sheetView zoomScaleNormal="100" workbookViewId="0"/>
  </sheetViews>
  <sheetFormatPr defaultColWidth="9.33203125" defaultRowHeight="19.5"/>
  <cols>
    <col min="1" max="1" width="30.6640625" style="23" bestFit="1" customWidth="1"/>
    <col min="2" max="2" width="61.33203125" style="24" customWidth="1"/>
    <col min="3" max="3" width="5.33203125" style="18" customWidth="1"/>
    <col min="4" max="4" width="6.1640625" style="18" customWidth="1"/>
    <col min="5" max="5" width="5.33203125" style="18" customWidth="1"/>
    <col min="6" max="6" width="8.1640625" style="18" customWidth="1"/>
    <col min="7" max="7" width="9.33203125" style="18"/>
    <col min="8" max="8" width="18.1640625" style="18" customWidth="1"/>
    <col min="9" max="9" width="8.83203125" style="18" customWidth="1"/>
    <col min="10" max="16384" width="9.33203125" style="18"/>
  </cols>
  <sheetData>
    <row r="1" spans="1:2">
      <c r="A1" s="51" t="s">
        <v>1052</v>
      </c>
    </row>
    <row r="2" spans="1:2">
      <c r="A2" s="59" t="s">
        <v>10</v>
      </c>
      <c r="B2" s="59" t="s">
        <v>11</v>
      </c>
    </row>
    <row r="3" spans="1:2">
      <c r="A3" s="60" t="s">
        <v>235</v>
      </c>
      <c r="B3" s="61" t="s">
        <v>236</v>
      </c>
    </row>
    <row r="4" spans="1:2" s="19" customFormat="1" ht="13.5">
      <c r="A4" s="61" t="s">
        <v>237</v>
      </c>
      <c r="B4" s="61" t="s">
        <v>238</v>
      </c>
    </row>
    <row r="5" spans="1:2" s="19" customFormat="1" ht="13.5">
      <c r="A5" s="61" t="s">
        <v>115</v>
      </c>
      <c r="B5" s="61" t="s">
        <v>239</v>
      </c>
    </row>
    <row r="6" spans="1:2" s="20" customFormat="1" ht="13.5">
      <c r="A6" s="61" t="s">
        <v>240</v>
      </c>
      <c r="B6" s="61" t="s">
        <v>241</v>
      </c>
    </row>
    <row r="7" spans="1:2" s="20" customFormat="1" ht="13.5">
      <c r="A7" s="61" t="s">
        <v>242</v>
      </c>
      <c r="B7" s="61" t="s">
        <v>243</v>
      </c>
    </row>
    <row r="8" spans="1:2" s="20" customFormat="1" ht="13.5">
      <c r="A8" s="61" t="s">
        <v>244</v>
      </c>
      <c r="B8" s="61" t="s">
        <v>245</v>
      </c>
    </row>
    <row r="9" spans="1:2" s="20" customFormat="1" ht="13.5">
      <c r="A9" s="61" t="s">
        <v>125</v>
      </c>
      <c r="B9" s="61" t="s">
        <v>127</v>
      </c>
    </row>
    <row r="10" spans="1:2" s="20" customFormat="1" ht="13.5">
      <c r="A10" s="61" t="s">
        <v>246</v>
      </c>
      <c r="B10" s="61" t="s">
        <v>247</v>
      </c>
    </row>
    <row r="11" spans="1:2" s="20" customFormat="1" ht="13.5">
      <c r="A11" s="61" t="s">
        <v>143</v>
      </c>
      <c r="B11" s="61" t="s">
        <v>145</v>
      </c>
    </row>
    <row r="12" spans="1:2" s="20" customFormat="1" ht="27">
      <c r="A12" s="61" t="s">
        <v>248</v>
      </c>
      <c r="B12" s="395" t="s">
        <v>249</v>
      </c>
    </row>
    <row r="13" spans="1:2" s="20" customFormat="1" ht="13.5">
      <c r="A13" s="61" t="s">
        <v>151</v>
      </c>
      <c r="B13" s="61" t="s">
        <v>153</v>
      </c>
    </row>
    <row r="14" spans="1:2" s="20" customFormat="1" ht="13.5">
      <c r="A14" s="61" t="s">
        <v>147</v>
      </c>
      <c r="B14" s="61" t="s">
        <v>149</v>
      </c>
    </row>
    <row r="15" spans="1:2" s="20" customFormat="1" ht="13.5">
      <c r="A15" s="61" t="s">
        <v>250</v>
      </c>
      <c r="B15" s="61" t="s">
        <v>251</v>
      </c>
    </row>
    <row r="16" spans="1:2" s="20" customFormat="1" ht="13.5">
      <c r="A16" s="61" t="s">
        <v>252</v>
      </c>
      <c r="B16" s="61" t="s">
        <v>253</v>
      </c>
    </row>
    <row r="17" spans="1:2" s="20" customFormat="1" ht="13.5">
      <c r="A17" s="61" t="s">
        <v>155</v>
      </c>
      <c r="B17" s="61" t="s">
        <v>254</v>
      </c>
    </row>
    <row r="18" spans="1:2" s="20" customFormat="1" ht="13.5">
      <c r="A18" s="61" t="s">
        <v>255</v>
      </c>
      <c r="B18" s="61" t="s">
        <v>256</v>
      </c>
    </row>
    <row r="19" spans="1:2" s="20" customFormat="1" ht="13.5">
      <c r="A19" s="61" t="s">
        <v>162</v>
      </c>
      <c r="B19" s="61" t="s">
        <v>164</v>
      </c>
    </row>
    <row r="20" spans="1:2" s="20" customFormat="1" ht="13.5">
      <c r="A20" s="61" t="s">
        <v>166</v>
      </c>
      <c r="B20" s="61" t="s">
        <v>168</v>
      </c>
    </row>
    <row r="21" spans="1:2" s="20" customFormat="1" ht="13.5">
      <c r="A21" s="61" t="s">
        <v>257</v>
      </c>
      <c r="B21" s="61" t="s">
        <v>258</v>
      </c>
    </row>
    <row r="22" spans="1:2" s="20" customFormat="1" ht="13.5">
      <c r="A22" s="61" t="s">
        <v>173</v>
      </c>
      <c r="B22" s="61" t="s">
        <v>175</v>
      </c>
    </row>
    <row r="23" spans="1:2" s="20" customFormat="1" ht="13.5">
      <c r="A23" s="61" t="s">
        <v>259</v>
      </c>
      <c r="B23" s="61" t="s">
        <v>260</v>
      </c>
    </row>
    <row r="24" spans="1:2" s="20" customFormat="1" ht="13.5">
      <c r="A24" s="62" t="s">
        <v>261</v>
      </c>
      <c r="B24" s="62" t="s">
        <v>262</v>
      </c>
    </row>
    <row r="25" spans="1:2" s="20" customFormat="1" ht="13.5">
      <c r="A25" s="62" t="s">
        <v>263</v>
      </c>
      <c r="B25" s="62" t="s">
        <v>264</v>
      </c>
    </row>
    <row r="26" spans="1:2" s="20" customFormat="1" ht="13.5">
      <c r="A26" s="62" t="s">
        <v>265</v>
      </c>
      <c r="B26" s="62" t="s">
        <v>266</v>
      </c>
    </row>
    <row r="27" spans="1:2" s="20" customFormat="1" ht="13.5">
      <c r="A27" s="62" t="s">
        <v>181</v>
      </c>
      <c r="B27" s="62" t="s">
        <v>181</v>
      </c>
    </row>
    <row r="28" spans="1:2" s="20" customFormat="1" ht="13.5">
      <c r="A28" s="62" t="s">
        <v>267</v>
      </c>
      <c r="B28" s="62" t="s">
        <v>268</v>
      </c>
    </row>
    <row r="29" spans="1:2" s="20" customFormat="1" ht="13.5">
      <c r="A29" s="62" t="s">
        <v>184</v>
      </c>
      <c r="B29" s="62" t="s">
        <v>186</v>
      </c>
    </row>
    <row r="30" spans="1:2" s="20" customFormat="1" ht="13.5">
      <c r="A30" s="62" t="s">
        <v>188</v>
      </c>
      <c r="B30" s="62" t="s">
        <v>189</v>
      </c>
    </row>
    <row r="31" spans="1:2" s="20" customFormat="1" ht="13.5">
      <c r="A31" s="62" t="s">
        <v>190</v>
      </c>
      <c r="B31" s="62" t="s">
        <v>192</v>
      </c>
    </row>
    <row r="32" spans="1:2" s="20" customFormat="1" ht="13.5">
      <c r="A32" s="62" t="s">
        <v>197</v>
      </c>
      <c r="B32" s="62" t="s">
        <v>199</v>
      </c>
    </row>
    <row r="33" spans="1:2" s="20" customFormat="1" ht="13.5">
      <c r="A33" s="62" t="s">
        <v>269</v>
      </c>
      <c r="B33" s="62" t="s">
        <v>270</v>
      </c>
    </row>
    <row r="34" spans="1:2" s="20" customFormat="1" ht="13.5">
      <c r="A34" s="62" t="s">
        <v>271</v>
      </c>
      <c r="B34" s="62" t="s">
        <v>272</v>
      </c>
    </row>
    <row r="35" spans="1:2" s="20" customFormat="1" ht="13.5">
      <c r="A35" s="62" t="s">
        <v>273</v>
      </c>
      <c r="B35" s="62" t="s">
        <v>274</v>
      </c>
    </row>
    <row r="36" spans="1:2" s="20" customFormat="1" ht="13.5">
      <c r="A36" s="62" t="s">
        <v>205</v>
      </c>
      <c r="B36" s="62" t="s">
        <v>207</v>
      </c>
    </row>
    <row r="37" spans="1:2" s="20" customFormat="1" ht="13.5">
      <c r="A37" s="62" t="s">
        <v>275</v>
      </c>
      <c r="B37" s="62" t="s">
        <v>276</v>
      </c>
    </row>
    <row r="38" spans="1:2" s="20" customFormat="1" ht="13.5">
      <c r="A38" s="62" t="s">
        <v>277</v>
      </c>
      <c r="B38" s="62" t="s">
        <v>278</v>
      </c>
    </row>
    <row r="39" spans="1:2" s="20" customFormat="1" ht="13.5">
      <c r="A39" s="62" t="s">
        <v>279</v>
      </c>
      <c r="B39" s="62" t="s">
        <v>280</v>
      </c>
    </row>
    <row r="40" spans="1:2" s="20" customFormat="1" ht="13.5">
      <c r="A40" s="62" t="s">
        <v>281</v>
      </c>
      <c r="B40" s="62" t="s">
        <v>282</v>
      </c>
    </row>
    <row r="41" spans="1:2" s="20" customFormat="1" ht="13.5">
      <c r="A41" s="62" t="s">
        <v>283</v>
      </c>
      <c r="B41" s="62" t="s">
        <v>284</v>
      </c>
    </row>
    <row r="42" spans="1:2" s="20" customFormat="1" ht="13.5">
      <c r="A42" s="62" t="s">
        <v>285</v>
      </c>
      <c r="B42" s="62" t="s">
        <v>286</v>
      </c>
    </row>
    <row r="43" spans="1:2" s="20" customFormat="1" ht="13.5">
      <c r="A43" s="62" t="s">
        <v>287</v>
      </c>
      <c r="B43" s="62" t="s">
        <v>288</v>
      </c>
    </row>
    <row r="44" spans="1:2" s="20" customFormat="1" ht="13.5">
      <c r="A44" s="62" t="s">
        <v>289</v>
      </c>
      <c r="B44" s="62" t="s">
        <v>290</v>
      </c>
    </row>
    <row r="45" spans="1:2" s="20" customFormat="1" ht="13.5">
      <c r="A45" s="62" t="s">
        <v>291</v>
      </c>
      <c r="B45" s="62" t="s">
        <v>292</v>
      </c>
    </row>
    <row r="46" spans="1:2" s="20" customFormat="1" ht="12">
      <c r="A46" s="21"/>
      <c r="B46" s="22"/>
    </row>
    <row r="47" spans="1:2" s="20" customFormat="1" ht="12">
      <c r="A47" s="21"/>
      <c r="B47" s="22"/>
    </row>
    <row r="48" spans="1:2" s="20" customFormat="1" ht="12">
      <c r="A48" s="21"/>
      <c r="B48" s="22"/>
    </row>
    <row r="49" spans="1:2" s="20" customFormat="1" ht="12">
      <c r="A49" s="21"/>
      <c r="B49" s="22"/>
    </row>
    <row r="50" spans="1:2" s="20" customFormat="1" ht="12">
      <c r="A50" s="21"/>
      <c r="B50" s="22"/>
    </row>
    <row r="51" spans="1:2" s="20" customFormat="1" ht="12">
      <c r="A51" s="21"/>
      <c r="B51" s="22"/>
    </row>
    <row r="52" spans="1:2" s="20" customFormat="1" ht="12">
      <c r="A52" s="21"/>
      <c r="B52" s="22"/>
    </row>
    <row r="53" spans="1:2" s="20" customFormat="1" ht="12">
      <c r="A53" s="21"/>
      <c r="B53" s="22"/>
    </row>
    <row r="54" spans="1:2" s="20" customFormat="1" ht="12">
      <c r="A54" s="21"/>
      <c r="B54" s="22"/>
    </row>
    <row r="55" spans="1:2" s="20" customFormat="1" ht="12">
      <c r="A55" s="21"/>
      <c r="B55" s="22"/>
    </row>
    <row r="56" spans="1:2" s="20" customFormat="1" ht="12">
      <c r="A56" s="21"/>
      <c r="B56" s="22"/>
    </row>
    <row r="57" spans="1:2" s="20" customFormat="1" ht="12">
      <c r="A57" s="21"/>
      <c r="B57" s="22"/>
    </row>
    <row r="58" spans="1:2" s="20" customFormat="1" ht="12">
      <c r="A58" s="21"/>
      <c r="B58" s="22"/>
    </row>
    <row r="59" spans="1:2" s="20" customFormat="1" ht="12">
      <c r="A59" s="21"/>
      <c r="B59" s="22"/>
    </row>
    <row r="60" spans="1:2" s="20" customFormat="1" ht="12">
      <c r="A60" s="21"/>
      <c r="B60" s="22"/>
    </row>
    <row r="61" spans="1:2" s="20" customFormat="1" ht="12">
      <c r="A61" s="21"/>
      <c r="B61" s="22"/>
    </row>
    <row r="62" spans="1:2" s="20" customFormat="1" ht="12">
      <c r="A62" s="21"/>
      <c r="B62" s="22"/>
    </row>
    <row r="63" spans="1:2" s="20" customFormat="1" ht="12">
      <c r="A63" s="21"/>
      <c r="B63" s="22"/>
    </row>
    <row r="64" spans="1:2" s="20" customFormat="1" ht="12">
      <c r="A64" s="21"/>
      <c r="B64" s="22"/>
    </row>
    <row r="65" spans="1:2" s="20" customFormat="1" ht="12">
      <c r="A65" s="21"/>
      <c r="B65" s="22"/>
    </row>
    <row r="66" spans="1:2" s="20" customFormat="1" ht="12">
      <c r="A66" s="21"/>
      <c r="B66" s="22"/>
    </row>
    <row r="67" spans="1:2" s="20" customFormat="1" ht="12">
      <c r="A67" s="21"/>
      <c r="B67" s="22"/>
    </row>
    <row r="68" spans="1:2" s="20" customFormat="1" ht="12">
      <c r="A68" s="21"/>
      <c r="B68" s="22"/>
    </row>
    <row r="69" spans="1:2" s="20" customFormat="1" ht="12">
      <c r="A69" s="21"/>
      <c r="B69" s="22"/>
    </row>
    <row r="70" spans="1:2" s="20" customFormat="1" ht="12">
      <c r="A70" s="21"/>
      <c r="B70" s="22"/>
    </row>
    <row r="71" spans="1:2" s="20" customFormat="1" ht="12">
      <c r="A71" s="21"/>
      <c r="B71" s="22"/>
    </row>
    <row r="72" spans="1:2" s="20" customFormat="1" ht="12">
      <c r="A72" s="21"/>
      <c r="B72" s="22"/>
    </row>
    <row r="73" spans="1:2" s="20" customFormat="1" ht="12">
      <c r="A73" s="21"/>
      <c r="B73" s="22"/>
    </row>
    <row r="74" spans="1:2" s="20" customFormat="1" ht="12">
      <c r="A74" s="21"/>
      <c r="B74" s="22"/>
    </row>
    <row r="75" spans="1:2" s="20" customFormat="1" ht="12">
      <c r="A75" s="21"/>
      <c r="B75" s="22"/>
    </row>
    <row r="76" spans="1:2" s="20" customFormat="1" ht="12">
      <c r="A76" s="21"/>
      <c r="B76" s="22"/>
    </row>
    <row r="77" spans="1:2" s="20" customFormat="1" ht="12">
      <c r="A77" s="21"/>
      <c r="B77" s="22"/>
    </row>
    <row r="78" spans="1:2" s="20" customFormat="1" ht="12">
      <c r="A78" s="21"/>
      <c r="B78" s="22"/>
    </row>
    <row r="79" spans="1:2" s="20" customFormat="1" ht="12">
      <c r="A79" s="21"/>
      <c r="B79" s="22"/>
    </row>
    <row r="80" spans="1:2" s="20" customFormat="1" ht="12">
      <c r="A80" s="21"/>
      <c r="B80" s="22"/>
    </row>
    <row r="81" spans="1:2" s="20" customFormat="1" ht="12">
      <c r="A81" s="21"/>
      <c r="B81" s="22"/>
    </row>
    <row r="82" spans="1:2" s="20" customFormat="1" ht="12">
      <c r="A82" s="21"/>
      <c r="B82" s="22"/>
    </row>
    <row r="83" spans="1:2" s="20" customFormat="1" ht="12">
      <c r="A83" s="21"/>
      <c r="B83" s="22"/>
    </row>
    <row r="84" spans="1:2" s="20" customFormat="1" ht="12">
      <c r="A84" s="21"/>
      <c r="B84" s="22"/>
    </row>
    <row r="85" spans="1:2" s="20" customFormat="1" ht="12">
      <c r="A85" s="21"/>
      <c r="B85" s="22"/>
    </row>
    <row r="86" spans="1:2" s="20" customFormat="1" ht="12">
      <c r="A86" s="21"/>
      <c r="B86" s="22"/>
    </row>
    <row r="87" spans="1:2" s="20" customFormat="1" ht="12">
      <c r="A87" s="21"/>
      <c r="B87" s="22"/>
    </row>
    <row r="88" spans="1:2" s="20" customFormat="1" ht="12">
      <c r="A88" s="21"/>
      <c r="B88" s="22"/>
    </row>
    <row r="89" spans="1:2" s="20" customFormat="1" ht="12">
      <c r="A89" s="21"/>
      <c r="B89" s="22"/>
    </row>
    <row r="90" spans="1:2" s="20" customFormat="1" ht="12">
      <c r="A90" s="21"/>
      <c r="B90" s="22"/>
    </row>
    <row r="91" spans="1:2" s="20" customFormat="1" ht="12">
      <c r="A91" s="21"/>
      <c r="B91" s="22"/>
    </row>
    <row r="92" spans="1:2" s="20" customFormat="1" ht="12">
      <c r="A92" s="21"/>
      <c r="B92" s="22"/>
    </row>
    <row r="93" spans="1:2" s="20" customFormat="1" ht="12">
      <c r="A93" s="21"/>
      <c r="B93" s="22"/>
    </row>
    <row r="94" spans="1:2" s="20" customFormat="1" ht="12">
      <c r="A94" s="21"/>
      <c r="B94" s="22"/>
    </row>
    <row r="95" spans="1:2" s="20" customFormat="1" ht="12">
      <c r="A95" s="21"/>
      <c r="B95" s="22"/>
    </row>
    <row r="96" spans="1:2" s="20" customFormat="1" ht="12">
      <c r="A96" s="21"/>
      <c r="B96" s="22"/>
    </row>
    <row r="97" spans="1:2" s="20" customFormat="1" ht="12">
      <c r="A97" s="21"/>
      <c r="B97" s="22"/>
    </row>
    <row r="98" spans="1:2" s="20" customFormat="1" ht="12">
      <c r="A98" s="21"/>
      <c r="B98" s="22"/>
    </row>
    <row r="99" spans="1:2" s="20" customFormat="1" ht="12">
      <c r="A99" s="21"/>
      <c r="B99" s="22"/>
    </row>
    <row r="100" spans="1:2" s="20" customFormat="1" ht="12">
      <c r="A100" s="21"/>
      <c r="B100" s="22"/>
    </row>
    <row r="101" spans="1:2" s="20" customFormat="1" ht="12">
      <c r="A101" s="21"/>
      <c r="B101" s="22"/>
    </row>
    <row r="102" spans="1:2" s="20" customFormat="1" ht="12">
      <c r="A102" s="21"/>
      <c r="B102" s="22"/>
    </row>
    <row r="103" spans="1:2" s="20" customFormat="1" ht="12">
      <c r="A103" s="21"/>
      <c r="B103" s="22"/>
    </row>
    <row r="104" spans="1:2" s="20" customFormat="1" ht="12">
      <c r="A104" s="21"/>
      <c r="B104" s="22"/>
    </row>
    <row r="105" spans="1:2" s="20" customFormat="1" ht="12">
      <c r="A105" s="21"/>
      <c r="B105" s="22"/>
    </row>
    <row r="106" spans="1:2" s="20" customFormat="1" ht="12">
      <c r="A106" s="21"/>
      <c r="B106" s="22"/>
    </row>
    <row r="107" spans="1:2" s="20" customFormat="1" ht="12">
      <c r="A107" s="21"/>
      <c r="B107" s="22"/>
    </row>
    <row r="108" spans="1:2" s="20" customFormat="1" ht="12">
      <c r="A108" s="21"/>
      <c r="B108" s="22"/>
    </row>
    <row r="109" spans="1:2" s="20" customFormat="1" ht="12">
      <c r="A109" s="21"/>
      <c r="B109" s="22"/>
    </row>
    <row r="110" spans="1:2" s="20" customFormat="1" ht="12">
      <c r="A110" s="21"/>
      <c r="B110" s="22"/>
    </row>
    <row r="111" spans="1:2" s="20" customFormat="1" ht="12">
      <c r="A111" s="21"/>
      <c r="B111" s="22"/>
    </row>
    <row r="112" spans="1:2" s="20" customFormat="1" ht="12">
      <c r="A112" s="21"/>
      <c r="B112" s="22"/>
    </row>
    <row r="113" spans="1:2" s="20" customFormat="1" ht="12">
      <c r="A113" s="21"/>
      <c r="B113" s="22"/>
    </row>
    <row r="114" spans="1:2" s="20" customFormat="1" ht="12">
      <c r="A114" s="21"/>
      <c r="B114" s="22"/>
    </row>
    <row r="115" spans="1:2" s="20" customFormat="1" ht="12">
      <c r="A115" s="21"/>
      <c r="B115" s="22"/>
    </row>
    <row r="116" spans="1:2" s="20" customFormat="1" ht="12">
      <c r="A116" s="21"/>
      <c r="B116" s="22"/>
    </row>
    <row r="117" spans="1:2" s="20" customFormat="1" ht="12">
      <c r="A117" s="21"/>
      <c r="B117" s="22"/>
    </row>
    <row r="118" spans="1:2" s="20" customFormat="1" ht="12">
      <c r="A118" s="21"/>
      <c r="B118" s="22"/>
    </row>
    <row r="119" spans="1:2" s="20" customFormat="1" ht="12">
      <c r="A119" s="21"/>
      <c r="B119" s="22"/>
    </row>
    <row r="120" spans="1:2" s="20" customFormat="1" ht="12">
      <c r="A120" s="21"/>
      <c r="B120" s="22"/>
    </row>
    <row r="121" spans="1:2" s="20" customFormat="1" ht="12">
      <c r="A121" s="21"/>
      <c r="B121" s="22"/>
    </row>
    <row r="122" spans="1:2" s="20" customFormat="1" ht="12">
      <c r="A122" s="21"/>
      <c r="B122" s="22"/>
    </row>
    <row r="123" spans="1:2" s="20" customFormat="1" ht="12">
      <c r="A123" s="21"/>
      <c r="B123" s="22"/>
    </row>
    <row r="124" spans="1:2" s="20" customFormat="1" ht="12">
      <c r="A124" s="21"/>
      <c r="B124" s="22"/>
    </row>
    <row r="125" spans="1:2" s="20" customFormat="1" ht="12">
      <c r="A125" s="21"/>
      <c r="B125" s="22"/>
    </row>
    <row r="126" spans="1:2" s="20" customFormat="1" ht="12">
      <c r="A126" s="21"/>
      <c r="B126" s="22"/>
    </row>
    <row r="127" spans="1:2" s="20" customFormat="1" ht="12">
      <c r="A127" s="21"/>
      <c r="B127" s="22"/>
    </row>
    <row r="128" spans="1:2" s="20" customFormat="1" ht="12">
      <c r="A128" s="21"/>
      <c r="B128" s="22"/>
    </row>
    <row r="129" spans="1:2" s="20" customFormat="1" ht="12">
      <c r="A129" s="21"/>
      <c r="B129" s="22"/>
    </row>
    <row r="130" spans="1:2" s="20" customFormat="1" ht="12">
      <c r="A130" s="21"/>
      <c r="B130" s="22"/>
    </row>
    <row r="131" spans="1:2" s="20" customFormat="1" ht="12">
      <c r="A131" s="21"/>
      <c r="B131" s="22"/>
    </row>
    <row r="132" spans="1:2" s="20" customFormat="1" ht="12">
      <c r="A132" s="21"/>
      <c r="B132" s="22"/>
    </row>
    <row r="133" spans="1:2" s="20" customFormat="1" ht="12">
      <c r="A133" s="21"/>
      <c r="B133" s="22"/>
    </row>
    <row r="134" spans="1:2" s="20" customFormat="1" ht="12">
      <c r="A134" s="21"/>
      <c r="B134" s="22"/>
    </row>
    <row r="135" spans="1:2" s="20" customFormat="1" ht="12">
      <c r="A135" s="21"/>
      <c r="B135" s="22"/>
    </row>
    <row r="136" spans="1:2" s="20" customFormat="1" ht="12">
      <c r="A136" s="21"/>
      <c r="B136" s="22"/>
    </row>
    <row r="137" spans="1:2" s="20" customFormat="1" ht="12">
      <c r="A137" s="21"/>
      <c r="B137" s="22"/>
    </row>
    <row r="138" spans="1:2" s="20" customFormat="1" ht="12">
      <c r="A138" s="21"/>
      <c r="B138" s="22"/>
    </row>
    <row r="139" spans="1:2" s="20" customFormat="1" ht="12">
      <c r="A139" s="21"/>
      <c r="B139" s="22"/>
    </row>
    <row r="140" spans="1:2" s="20" customFormat="1" ht="12">
      <c r="A140" s="21"/>
      <c r="B140" s="22"/>
    </row>
    <row r="141" spans="1:2" s="20" customFormat="1" ht="12">
      <c r="A141" s="21"/>
      <c r="B141" s="22"/>
    </row>
    <row r="142" spans="1:2" s="20" customFormat="1" ht="12">
      <c r="A142" s="21"/>
      <c r="B142" s="22"/>
    </row>
    <row r="143" spans="1:2" s="20" customFormat="1" ht="12">
      <c r="A143" s="21"/>
      <c r="B143" s="22"/>
    </row>
    <row r="144" spans="1:2" s="20" customFormat="1" ht="12">
      <c r="A144" s="21"/>
      <c r="B144" s="22"/>
    </row>
    <row r="145" spans="1:2" s="20" customFormat="1" ht="12">
      <c r="A145" s="21"/>
      <c r="B145" s="22"/>
    </row>
    <row r="146" spans="1:2" s="20" customFormat="1" ht="12">
      <c r="A146" s="21"/>
      <c r="B146" s="22"/>
    </row>
    <row r="147" spans="1:2" s="20" customFormat="1" ht="12">
      <c r="A147" s="21"/>
      <c r="B147" s="22"/>
    </row>
    <row r="148" spans="1:2" s="20" customFormat="1" ht="12">
      <c r="A148" s="21"/>
      <c r="B148" s="22"/>
    </row>
    <row r="149" spans="1:2" s="20" customFormat="1" ht="12">
      <c r="A149" s="21"/>
      <c r="B149" s="22"/>
    </row>
    <row r="150" spans="1:2" s="20" customFormat="1" ht="12">
      <c r="A150" s="21"/>
      <c r="B150" s="22"/>
    </row>
    <row r="151" spans="1:2" s="20" customFormat="1" ht="12">
      <c r="A151" s="21"/>
      <c r="B151" s="22"/>
    </row>
    <row r="152" spans="1:2" s="20" customFormat="1" ht="12">
      <c r="A152" s="21"/>
      <c r="B152" s="22"/>
    </row>
    <row r="153" spans="1:2" s="20" customFormat="1" ht="12">
      <c r="A153" s="21"/>
      <c r="B153" s="22"/>
    </row>
    <row r="154" spans="1:2" s="20" customFormat="1" ht="12">
      <c r="A154" s="21"/>
      <c r="B154" s="22"/>
    </row>
    <row r="155" spans="1:2" s="20" customFormat="1" ht="12">
      <c r="A155" s="21"/>
      <c r="B155" s="22"/>
    </row>
    <row r="156" spans="1:2" s="20" customFormat="1" ht="12">
      <c r="A156" s="21"/>
      <c r="B156" s="22"/>
    </row>
    <row r="157" spans="1:2" s="20" customFormat="1" ht="12">
      <c r="A157" s="21"/>
      <c r="B157" s="22"/>
    </row>
    <row r="158" spans="1:2" s="20" customFormat="1" ht="12">
      <c r="A158" s="21"/>
      <c r="B158" s="22"/>
    </row>
    <row r="159" spans="1:2" s="20" customFormat="1" ht="12">
      <c r="A159" s="21"/>
      <c r="B159" s="22"/>
    </row>
    <row r="160" spans="1:2" s="20" customFormat="1" ht="12">
      <c r="A160" s="21"/>
      <c r="B160" s="22"/>
    </row>
    <row r="161" spans="1:2" s="20" customFormat="1" ht="12">
      <c r="A161" s="21"/>
      <c r="B161" s="22"/>
    </row>
    <row r="162" spans="1:2" s="20" customFormat="1" ht="12">
      <c r="A162" s="21"/>
      <c r="B162" s="22"/>
    </row>
    <row r="163" spans="1:2" s="20" customFormat="1" ht="12">
      <c r="A163" s="21"/>
      <c r="B163" s="22"/>
    </row>
    <row r="164" spans="1:2" s="20" customFormat="1" ht="12">
      <c r="A164" s="21"/>
      <c r="B164" s="22"/>
    </row>
    <row r="165" spans="1:2" s="20" customFormat="1" ht="12">
      <c r="A165" s="21"/>
      <c r="B165" s="22"/>
    </row>
    <row r="166" spans="1:2" s="20" customFormat="1" ht="12">
      <c r="A166" s="21"/>
      <c r="B166" s="22"/>
    </row>
    <row r="167" spans="1:2" s="20" customFormat="1" ht="12">
      <c r="A167" s="21"/>
      <c r="B167" s="22"/>
    </row>
    <row r="168" spans="1:2" s="20" customFormat="1" ht="12">
      <c r="A168" s="21"/>
      <c r="B168" s="22"/>
    </row>
    <row r="169" spans="1:2" s="20" customFormat="1" ht="12">
      <c r="A169" s="21"/>
      <c r="B169" s="22"/>
    </row>
    <row r="170" spans="1:2" s="20" customFormat="1" ht="12">
      <c r="A170" s="21"/>
      <c r="B170" s="22"/>
    </row>
    <row r="171" spans="1:2" s="20" customFormat="1" ht="12">
      <c r="A171" s="21"/>
      <c r="B171" s="22"/>
    </row>
    <row r="172" spans="1:2" s="20" customFormat="1" ht="12">
      <c r="A172" s="21"/>
      <c r="B172" s="22"/>
    </row>
    <row r="173" spans="1:2" s="20" customFormat="1" ht="12">
      <c r="A173" s="21"/>
      <c r="B173" s="22"/>
    </row>
    <row r="174" spans="1:2" s="20" customFormat="1" ht="12">
      <c r="A174" s="21"/>
      <c r="B174" s="22"/>
    </row>
    <row r="175" spans="1:2" s="20" customFormat="1" ht="12">
      <c r="A175" s="21"/>
      <c r="B175" s="22"/>
    </row>
    <row r="176" spans="1:2" s="20" customFormat="1" ht="12">
      <c r="A176" s="21"/>
      <c r="B176" s="22"/>
    </row>
    <row r="177" spans="1:2" s="20" customFormat="1" ht="12">
      <c r="A177" s="21"/>
      <c r="B177" s="22"/>
    </row>
    <row r="178" spans="1:2" s="20" customFormat="1" ht="12">
      <c r="A178" s="21"/>
      <c r="B178" s="22"/>
    </row>
    <row r="179" spans="1:2" s="20" customFormat="1" ht="12">
      <c r="A179" s="21"/>
      <c r="B179" s="22"/>
    </row>
    <row r="180" spans="1:2" s="20" customFormat="1" ht="12">
      <c r="A180" s="21"/>
      <c r="B180" s="22"/>
    </row>
    <row r="181" spans="1:2" s="20" customFormat="1" ht="12">
      <c r="A181" s="21"/>
      <c r="B181" s="22"/>
    </row>
    <row r="182" spans="1:2" s="20" customFormat="1" ht="12">
      <c r="A182" s="21"/>
      <c r="B182" s="22"/>
    </row>
    <row r="183" spans="1:2" s="20" customFormat="1" ht="12">
      <c r="A183" s="21"/>
      <c r="B183" s="22"/>
    </row>
    <row r="184" spans="1:2" s="20" customFormat="1" ht="12">
      <c r="A184" s="21"/>
      <c r="B184" s="22"/>
    </row>
    <row r="185" spans="1:2" s="20" customFormat="1" ht="12">
      <c r="A185" s="21"/>
      <c r="B185" s="22"/>
    </row>
    <row r="186" spans="1:2" s="20" customFormat="1" ht="12">
      <c r="A186" s="21"/>
      <c r="B186" s="22"/>
    </row>
    <row r="187" spans="1:2" s="20" customFormat="1" ht="12">
      <c r="A187" s="21"/>
      <c r="B187" s="22"/>
    </row>
    <row r="188" spans="1:2" s="20" customFormat="1" ht="12">
      <c r="A188" s="21"/>
      <c r="B188" s="22"/>
    </row>
    <row r="189" spans="1:2" s="20" customFormat="1" ht="12">
      <c r="A189" s="21"/>
      <c r="B189" s="22"/>
    </row>
    <row r="190" spans="1:2" s="20" customFormat="1" ht="12">
      <c r="A190" s="21"/>
      <c r="B190" s="22"/>
    </row>
    <row r="191" spans="1:2" s="20" customFormat="1" ht="12">
      <c r="A191" s="21"/>
      <c r="B191" s="22"/>
    </row>
    <row r="192" spans="1:2" s="20" customFormat="1" ht="12">
      <c r="A192" s="21"/>
      <c r="B192" s="22"/>
    </row>
    <row r="193" spans="1:2" s="20" customFormat="1" ht="12">
      <c r="A193" s="21"/>
      <c r="B193" s="22"/>
    </row>
    <row r="194" spans="1:2" s="20" customFormat="1" ht="12">
      <c r="A194" s="21"/>
      <c r="B194" s="22"/>
    </row>
    <row r="195" spans="1:2" s="20" customFormat="1" ht="12">
      <c r="A195" s="21"/>
      <c r="B195" s="22"/>
    </row>
    <row r="196" spans="1:2" s="20" customFormat="1" ht="12">
      <c r="A196" s="21"/>
      <c r="B196" s="22"/>
    </row>
    <row r="197" spans="1:2" s="20" customFormat="1" ht="12">
      <c r="A197" s="21"/>
      <c r="B197" s="22"/>
    </row>
    <row r="198" spans="1:2" s="20" customFormat="1" ht="12">
      <c r="A198" s="21"/>
      <c r="B198" s="22"/>
    </row>
    <row r="199" spans="1:2" s="20" customFormat="1" ht="12">
      <c r="A199" s="21"/>
      <c r="B199" s="22"/>
    </row>
    <row r="200" spans="1:2" s="20" customFormat="1" ht="12">
      <c r="A200" s="21"/>
      <c r="B200" s="22"/>
    </row>
    <row r="201" spans="1:2" s="20" customFormat="1" ht="12">
      <c r="A201" s="21"/>
      <c r="B201" s="22"/>
    </row>
    <row r="202" spans="1:2" s="20" customFormat="1" ht="12">
      <c r="A202" s="21"/>
      <c r="B202" s="22"/>
    </row>
    <row r="203" spans="1:2" s="20" customFormat="1" ht="12">
      <c r="A203" s="21"/>
      <c r="B203" s="22"/>
    </row>
    <row r="204" spans="1:2" s="20" customFormat="1" ht="12">
      <c r="A204" s="21"/>
      <c r="B204" s="22"/>
    </row>
    <row r="205" spans="1:2" s="20" customFormat="1" ht="12">
      <c r="A205" s="21"/>
      <c r="B205" s="22"/>
    </row>
    <row r="206" spans="1:2" s="20" customFormat="1" ht="12">
      <c r="A206" s="21"/>
      <c r="B206" s="22"/>
    </row>
    <row r="207" spans="1:2" s="20" customFormat="1" ht="12">
      <c r="A207" s="21"/>
      <c r="B207" s="22"/>
    </row>
    <row r="208" spans="1:2" s="20" customFormat="1" ht="12">
      <c r="A208" s="21"/>
      <c r="B208" s="22"/>
    </row>
    <row r="209" spans="1:2" s="20" customFormat="1" ht="12">
      <c r="A209" s="21"/>
      <c r="B209" s="22"/>
    </row>
    <row r="210" spans="1:2" s="20" customFormat="1" ht="12">
      <c r="A210" s="21"/>
      <c r="B210" s="22"/>
    </row>
    <row r="211" spans="1:2" s="20" customFormat="1" ht="12">
      <c r="A211" s="21"/>
      <c r="B211" s="22"/>
    </row>
    <row r="212" spans="1:2" s="20" customFormat="1" ht="12">
      <c r="A212" s="21"/>
      <c r="B212" s="22"/>
    </row>
    <row r="213" spans="1:2" s="20" customFormat="1" ht="12">
      <c r="A213" s="21"/>
      <c r="B213" s="22"/>
    </row>
    <row r="214" spans="1:2" s="20" customFormat="1" ht="12">
      <c r="A214" s="21"/>
      <c r="B214" s="22"/>
    </row>
    <row r="215" spans="1:2" s="20" customFormat="1" ht="12">
      <c r="A215" s="21"/>
      <c r="B215" s="22"/>
    </row>
    <row r="216" spans="1:2" s="20" customFormat="1" ht="12">
      <c r="A216" s="21"/>
      <c r="B216" s="22"/>
    </row>
    <row r="217" spans="1:2" s="20" customFormat="1" ht="12">
      <c r="A217" s="21"/>
      <c r="B217" s="22"/>
    </row>
    <row r="218" spans="1:2" s="20" customFormat="1" ht="12">
      <c r="A218" s="21"/>
      <c r="B218" s="22"/>
    </row>
    <row r="219" spans="1:2" s="20" customFormat="1" ht="12">
      <c r="A219" s="21"/>
      <c r="B219" s="22"/>
    </row>
    <row r="220" spans="1:2" s="20" customFormat="1" ht="12">
      <c r="A220" s="21"/>
      <c r="B220" s="22"/>
    </row>
    <row r="221" spans="1:2" s="20" customFormat="1" ht="12">
      <c r="A221" s="21"/>
      <c r="B221" s="22"/>
    </row>
    <row r="222" spans="1:2" s="20" customFormat="1" ht="12">
      <c r="A222" s="21"/>
      <c r="B222" s="22"/>
    </row>
    <row r="223" spans="1:2" s="20" customFormat="1" ht="12">
      <c r="A223" s="21"/>
      <c r="B223" s="22"/>
    </row>
    <row r="224" spans="1:2" s="20" customFormat="1" ht="12">
      <c r="A224" s="21"/>
      <c r="B224" s="22"/>
    </row>
    <row r="225" spans="1:2" s="20" customFormat="1" ht="12">
      <c r="A225" s="21"/>
      <c r="B225" s="22"/>
    </row>
    <row r="226" spans="1:2" s="20" customFormat="1" ht="12">
      <c r="A226" s="21"/>
      <c r="B226" s="22"/>
    </row>
    <row r="227" spans="1:2" s="20" customFormat="1" ht="12">
      <c r="A227" s="21"/>
      <c r="B227" s="22"/>
    </row>
    <row r="228" spans="1:2" s="20" customFormat="1" ht="12">
      <c r="A228" s="21"/>
      <c r="B228" s="22"/>
    </row>
    <row r="229" spans="1:2" s="20" customFormat="1" ht="12">
      <c r="A229" s="21"/>
      <c r="B229" s="22"/>
    </row>
    <row r="230" spans="1:2" s="20" customFormat="1" ht="12">
      <c r="A230" s="21"/>
      <c r="B230" s="22"/>
    </row>
    <row r="231" spans="1:2" s="20" customFormat="1" ht="12">
      <c r="A231" s="21"/>
      <c r="B231" s="22"/>
    </row>
    <row r="232" spans="1:2" s="20" customFormat="1" ht="12">
      <c r="A232" s="21"/>
      <c r="B232" s="22"/>
    </row>
    <row r="233" spans="1:2" s="20" customFormat="1" ht="12">
      <c r="A233" s="21"/>
      <c r="B233" s="22"/>
    </row>
    <row r="234" spans="1:2" s="20" customFormat="1" ht="12">
      <c r="A234" s="21"/>
      <c r="B234" s="22"/>
    </row>
    <row r="235" spans="1:2" s="20" customFormat="1" ht="12">
      <c r="A235" s="21"/>
      <c r="B235" s="22"/>
    </row>
    <row r="236" spans="1:2" s="20" customFormat="1" ht="12">
      <c r="A236" s="21"/>
      <c r="B236" s="22"/>
    </row>
    <row r="237" spans="1:2" s="20" customFormat="1" ht="12">
      <c r="A237" s="21"/>
      <c r="B237" s="22"/>
    </row>
    <row r="238" spans="1:2" s="20" customFormat="1" ht="12">
      <c r="A238" s="21"/>
      <c r="B238" s="22"/>
    </row>
    <row r="239" spans="1:2" s="20" customFormat="1" ht="12">
      <c r="A239" s="21"/>
      <c r="B239" s="22"/>
    </row>
    <row r="240" spans="1:2" s="20" customFormat="1" ht="12">
      <c r="A240" s="21"/>
      <c r="B240" s="22"/>
    </row>
    <row r="241" spans="1:2" s="20" customFormat="1" ht="12">
      <c r="A241" s="21"/>
      <c r="B241" s="22"/>
    </row>
    <row r="242" spans="1:2" s="20" customFormat="1" ht="12">
      <c r="A242" s="21"/>
      <c r="B242" s="22"/>
    </row>
    <row r="243" spans="1:2" s="20" customFormat="1" ht="12">
      <c r="A243" s="21"/>
      <c r="B243" s="22"/>
    </row>
    <row r="244" spans="1:2" s="20" customFormat="1" ht="12">
      <c r="A244" s="21"/>
      <c r="B244" s="22"/>
    </row>
    <row r="245" spans="1:2" s="20" customFormat="1" ht="12">
      <c r="A245" s="21"/>
      <c r="B245" s="22"/>
    </row>
    <row r="246" spans="1:2" s="20" customFormat="1" ht="12">
      <c r="A246" s="21"/>
      <c r="B246" s="22"/>
    </row>
    <row r="247" spans="1:2" s="20" customFormat="1" ht="12">
      <c r="A247" s="21"/>
      <c r="B247" s="22"/>
    </row>
    <row r="248" spans="1:2" s="20" customFormat="1" ht="12">
      <c r="A248" s="21"/>
      <c r="B248" s="22"/>
    </row>
    <row r="249" spans="1:2" s="20" customFormat="1" ht="12">
      <c r="A249" s="21"/>
      <c r="B249" s="22"/>
    </row>
    <row r="250" spans="1:2" s="20" customFormat="1" ht="12">
      <c r="A250" s="21"/>
      <c r="B250" s="22"/>
    </row>
    <row r="251" spans="1:2" s="20" customFormat="1" ht="12">
      <c r="A251" s="21"/>
      <c r="B251" s="22"/>
    </row>
    <row r="252" spans="1:2" s="20" customFormat="1" ht="12">
      <c r="A252" s="21"/>
      <c r="B252" s="22"/>
    </row>
    <row r="253" spans="1:2" s="20" customFormat="1" ht="12">
      <c r="A253" s="21"/>
      <c r="B253" s="22"/>
    </row>
    <row r="254" spans="1:2" s="20" customFormat="1" ht="12">
      <c r="A254" s="21"/>
      <c r="B254" s="22"/>
    </row>
    <row r="255" spans="1:2" s="20" customFormat="1" ht="12">
      <c r="A255" s="21"/>
      <c r="B255" s="22"/>
    </row>
    <row r="256" spans="1:2" s="20" customFormat="1" ht="12">
      <c r="A256" s="21"/>
      <c r="B256" s="22"/>
    </row>
    <row r="257" spans="1:2" s="20" customFormat="1" ht="12">
      <c r="A257" s="21"/>
      <c r="B257" s="22"/>
    </row>
    <row r="258" spans="1:2" s="20" customFormat="1" ht="12">
      <c r="A258" s="21"/>
      <c r="B258" s="22"/>
    </row>
    <row r="259" spans="1:2" s="20" customFormat="1" ht="12">
      <c r="A259" s="21"/>
      <c r="B259" s="22"/>
    </row>
    <row r="260" spans="1:2" s="20" customFormat="1" ht="12">
      <c r="A260" s="21"/>
      <c r="B260" s="22"/>
    </row>
    <row r="261" spans="1:2" s="20" customFormat="1" ht="12">
      <c r="A261" s="21"/>
      <c r="B261" s="22"/>
    </row>
    <row r="262" spans="1:2" s="20" customFormat="1" ht="12">
      <c r="A262" s="21"/>
      <c r="B262" s="22"/>
    </row>
    <row r="263" spans="1:2" s="20" customFormat="1" ht="12">
      <c r="A263" s="21"/>
      <c r="B263" s="22"/>
    </row>
    <row r="264" spans="1:2" s="20" customFormat="1" ht="12">
      <c r="A264" s="21"/>
      <c r="B264" s="22"/>
    </row>
    <row r="265" spans="1:2" s="20" customFormat="1" ht="12">
      <c r="A265" s="21"/>
      <c r="B265" s="22"/>
    </row>
    <row r="266" spans="1:2" s="20" customFormat="1" ht="12">
      <c r="A266" s="21"/>
      <c r="B266" s="22"/>
    </row>
    <row r="267" spans="1:2" s="20" customFormat="1" ht="12">
      <c r="A267" s="21"/>
      <c r="B267" s="22"/>
    </row>
    <row r="268" spans="1:2" s="20" customFormat="1" ht="12">
      <c r="A268" s="21"/>
      <c r="B268" s="22"/>
    </row>
    <row r="269" spans="1:2" s="20" customFormat="1" ht="12">
      <c r="A269" s="21"/>
      <c r="B269" s="22"/>
    </row>
    <row r="270" spans="1:2" s="20" customFormat="1" ht="12">
      <c r="A270" s="21"/>
      <c r="B270" s="22"/>
    </row>
    <row r="271" spans="1:2" s="20" customFormat="1" ht="12">
      <c r="A271" s="21"/>
      <c r="B271" s="22"/>
    </row>
    <row r="272" spans="1:2" s="20" customFormat="1" ht="12">
      <c r="A272" s="21"/>
      <c r="B272" s="22"/>
    </row>
    <row r="273" spans="1:2" s="20" customFormat="1" ht="12">
      <c r="A273" s="21"/>
      <c r="B273" s="22"/>
    </row>
    <row r="274" spans="1:2" s="20" customFormat="1" ht="12">
      <c r="A274" s="21"/>
      <c r="B274" s="22"/>
    </row>
    <row r="275" spans="1:2" s="20" customFormat="1" ht="12">
      <c r="A275" s="21"/>
      <c r="B275" s="22"/>
    </row>
    <row r="276" spans="1:2" s="20" customFormat="1" ht="12">
      <c r="A276" s="21"/>
      <c r="B276" s="22"/>
    </row>
    <row r="277" spans="1:2" s="20" customFormat="1" ht="12">
      <c r="A277" s="21"/>
      <c r="B277" s="22"/>
    </row>
    <row r="278" spans="1:2" s="20" customFormat="1" ht="12">
      <c r="A278" s="21"/>
      <c r="B278" s="22"/>
    </row>
    <row r="279" spans="1:2" s="20" customFormat="1" ht="12">
      <c r="A279" s="21"/>
      <c r="B279" s="22"/>
    </row>
    <row r="280" spans="1:2" s="20" customFormat="1" ht="12">
      <c r="A280" s="21"/>
      <c r="B280" s="22"/>
    </row>
    <row r="281" spans="1:2" s="20" customFormat="1" ht="12">
      <c r="A281" s="21"/>
      <c r="B281" s="22"/>
    </row>
    <row r="282" spans="1:2" s="20" customFormat="1" ht="12">
      <c r="A282" s="21"/>
      <c r="B282" s="22"/>
    </row>
    <row r="283" spans="1:2" s="20" customFormat="1" ht="12">
      <c r="A283" s="21"/>
      <c r="B283" s="22"/>
    </row>
    <row r="284" spans="1:2" s="20" customFormat="1" ht="12">
      <c r="A284" s="21"/>
      <c r="B284" s="22"/>
    </row>
    <row r="285" spans="1:2" s="20" customFormat="1" ht="12">
      <c r="A285" s="21"/>
      <c r="B285" s="22"/>
    </row>
    <row r="286" spans="1:2" s="20" customFormat="1" ht="12">
      <c r="A286" s="21"/>
      <c r="B286" s="22"/>
    </row>
    <row r="287" spans="1:2" s="20" customFormat="1" ht="12">
      <c r="A287" s="21"/>
      <c r="B287" s="22"/>
    </row>
    <row r="288" spans="1:2" s="20" customFormat="1" ht="12">
      <c r="A288" s="21"/>
      <c r="B288" s="22"/>
    </row>
    <row r="289" spans="1:2" s="20" customFormat="1" ht="12">
      <c r="A289" s="21"/>
      <c r="B289" s="22"/>
    </row>
    <row r="290" spans="1:2" s="20" customFormat="1" ht="12">
      <c r="A290" s="21"/>
      <c r="B290" s="22"/>
    </row>
    <row r="291" spans="1:2" s="20" customFormat="1" ht="12">
      <c r="A291" s="21"/>
      <c r="B291" s="22"/>
    </row>
    <row r="292" spans="1:2" s="20" customFormat="1" ht="12">
      <c r="A292" s="21"/>
      <c r="B292" s="22"/>
    </row>
    <row r="293" spans="1:2" s="20" customFormat="1" ht="12">
      <c r="A293" s="21"/>
      <c r="B293" s="22"/>
    </row>
    <row r="294" spans="1:2" s="20" customFormat="1" ht="12">
      <c r="A294" s="21"/>
      <c r="B294" s="22"/>
    </row>
    <row r="295" spans="1:2" s="20" customFormat="1" ht="12">
      <c r="A295" s="21"/>
      <c r="B295" s="22"/>
    </row>
    <row r="296" spans="1:2" s="20" customFormat="1" ht="12">
      <c r="A296" s="21"/>
      <c r="B296" s="22"/>
    </row>
    <row r="297" spans="1:2" s="20" customFormat="1" ht="12">
      <c r="A297" s="21"/>
      <c r="B297" s="22"/>
    </row>
    <row r="298" spans="1:2" s="20" customFormat="1" ht="12">
      <c r="A298" s="21"/>
      <c r="B298" s="22"/>
    </row>
    <row r="299" spans="1:2" s="20" customFormat="1" ht="12">
      <c r="A299" s="21"/>
      <c r="B299" s="22"/>
    </row>
    <row r="300" spans="1:2" s="20" customFormat="1" ht="12">
      <c r="A300" s="21"/>
      <c r="B300" s="22"/>
    </row>
    <row r="301" spans="1:2" s="20" customFormat="1" ht="12">
      <c r="A301" s="21"/>
      <c r="B301" s="22"/>
    </row>
    <row r="302" spans="1:2" s="20" customFormat="1" ht="12">
      <c r="A302" s="21"/>
      <c r="B302" s="22"/>
    </row>
    <row r="303" spans="1:2" s="20" customFormat="1" ht="12">
      <c r="A303" s="21"/>
      <c r="B303" s="22"/>
    </row>
    <row r="304" spans="1:2" s="20" customFormat="1" ht="12">
      <c r="A304" s="21"/>
      <c r="B304" s="22"/>
    </row>
    <row r="305" spans="1:2" s="20" customFormat="1" ht="12">
      <c r="A305" s="21"/>
      <c r="B305" s="22"/>
    </row>
    <row r="306" spans="1:2" s="20" customFormat="1" ht="12">
      <c r="A306" s="21"/>
      <c r="B306" s="22"/>
    </row>
    <row r="307" spans="1:2" s="20" customFormat="1" ht="12">
      <c r="A307" s="21"/>
      <c r="B307" s="22"/>
    </row>
    <row r="308" spans="1:2" s="20" customFormat="1" ht="12">
      <c r="A308" s="21"/>
      <c r="B308" s="22"/>
    </row>
    <row r="309" spans="1:2" s="20" customFormat="1" ht="12">
      <c r="A309" s="21"/>
      <c r="B309" s="22"/>
    </row>
    <row r="310" spans="1:2" s="20" customFormat="1" ht="12">
      <c r="A310" s="21"/>
      <c r="B310" s="22"/>
    </row>
    <row r="311" spans="1:2" s="20" customFormat="1" ht="12">
      <c r="A311" s="21"/>
      <c r="B311" s="22"/>
    </row>
    <row r="312" spans="1:2" s="20" customFormat="1">
      <c r="A312" s="23"/>
      <c r="B312" s="24"/>
    </row>
    <row r="313" spans="1:2" s="20" customFormat="1">
      <c r="A313" s="23"/>
      <c r="B313" s="24"/>
    </row>
    <row r="314" spans="1:2" s="20" customFormat="1">
      <c r="A314" s="23"/>
      <c r="B314" s="24"/>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35121-9A34-4BBE-90D1-B4930F70E135}">
  <dimension ref="A1:C255"/>
  <sheetViews>
    <sheetView zoomScaleNormal="100" workbookViewId="0"/>
  </sheetViews>
  <sheetFormatPr defaultColWidth="9.33203125" defaultRowHeight="19.5"/>
  <cols>
    <col min="1" max="1" width="30.6640625" style="23" bestFit="1" customWidth="1"/>
    <col min="2" max="2" width="67.33203125" style="24" customWidth="1"/>
    <col min="3" max="3" width="36.6640625" style="18" customWidth="1"/>
    <col min="4" max="4" width="6.1640625" style="18" customWidth="1"/>
    <col min="5" max="5" width="5.33203125" style="18" customWidth="1"/>
    <col min="6" max="6" width="8.1640625" style="18" customWidth="1"/>
    <col min="7" max="7" width="9.33203125" style="18"/>
    <col min="8" max="8" width="18.1640625" style="18" customWidth="1"/>
    <col min="9" max="9" width="8.83203125" style="18" customWidth="1"/>
    <col min="10" max="16384" width="9.33203125" style="18"/>
  </cols>
  <sheetData>
    <row r="1" spans="1:3">
      <c r="A1" s="51" t="s">
        <v>1051</v>
      </c>
      <c r="B1" s="370" t="s">
        <v>1041</v>
      </c>
    </row>
    <row r="2" spans="1:3">
      <c r="A2" s="49" t="s">
        <v>1044</v>
      </c>
      <c r="B2" s="117"/>
      <c r="C2" s="63"/>
    </row>
    <row r="3" spans="1:3">
      <c r="A3" s="70" t="s">
        <v>351</v>
      </c>
      <c r="B3" s="70" t="s">
        <v>293</v>
      </c>
      <c r="C3" s="71" t="s">
        <v>294</v>
      </c>
    </row>
    <row r="4" spans="1:3">
      <c r="A4" s="73" t="s">
        <v>295</v>
      </c>
      <c r="B4" s="73" t="s">
        <v>125</v>
      </c>
      <c r="C4" s="73" t="s">
        <v>127</v>
      </c>
    </row>
    <row r="5" spans="1:3" s="63" customFormat="1" ht="15">
      <c r="A5" s="73" t="s">
        <v>296</v>
      </c>
      <c r="B5" s="73" t="s">
        <v>147</v>
      </c>
      <c r="C5" s="73" t="s">
        <v>149</v>
      </c>
    </row>
    <row r="6" spans="1:3" s="63" customFormat="1" ht="15">
      <c r="A6" s="73" t="s">
        <v>297</v>
      </c>
      <c r="B6" s="74" t="s">
        <v>173</v>
      </c>
      <c r="C6" s="73" t="s">
        <v>175</v>
      </c>
    </row>
    <row r="7" spans="1:3" s="63" customFormat="1" ht="15">
      <c r="A7" s="73" t="s">
        <v>298</v>
      </c>
      <c r="B7" s="74" t="s">
        <v>143</v>
      </c>
      <c r="C7" s="73" t="s">
        <v>145</v>
      </c>
    </row>
    <row r="8" spans="1:3" s="63" customFormat="1" ht="15">
      <c r="A8" s="73" t="s">
        <v>299</v>
      </c>
      <c r="B8" s="74" t="s">
        <v>273</v>
      </c>
      <c r="C8" s="73" t="s">
        <v>274</v>
      </c>
    </row>
    <row r="9" spans="1:3" s="63" customFormat="1" ht="15">
      <c r="A9" s="73" t="s">
        <v>300</v>
      </c>
      <c r="B9" s="74" t="s">
        <v>155</v>
      </c>
      <c r="C9" s="74" t="s">
        <v>254</v>
      </c>
    </row>
    <row r="10" spans="1:3" s="63" customFormat="1" ht="17.25">
      <c r="A10" s="49" t="s">
        <v>1043</v>
      </c>
      <c r="B10" s="56"/>
    </row>
    <row r="11" spans="1:3" s="63" customFormat="1" ht="15">
      <c r="A11" s="70" t="s">
        <v>351</v>
      </c>
      <c r="B11" s="70" t="s">
        <v>301</v>
      </c>
      <c r="C11" s="71" t="s">
        <v>302</v>
      </c>
    </row>
    <row r="12" spans="1:3" s="63" customFormat="1" ht="15">
      <c r="A12" s="72">
        <v>2021</v>
      </c>
      <c r="B12" s="73" t="s">
        <v>309</v>
      </c>
      <c r="C12" s="74" t="s">
        <v>310</v>
      </c>
    </row>
    <row r="13" spans="1:3" s="63" customFormat="1" ht="15">
      <c r="A13" s="72">
        <v>3021</v>
      </c>
      <c r="B13" s="74" t="s">
        <v>311</v>
      </c>
      <c r="C13" s="74" t="s">
        <v>312</v>
      </c>
    </row>
    <row r="14" spans="1:3" s="63" customFormat="1" ht="15">
      <c r="A14" s="75">
        <v>3043</v>
      </c>
      <c r="B14" s="74" t="s">
        <v>184</v>
      </c>
      <c r="C14" s="74" t="s">
        <v>186</v>
      </c>
    </row>
    <row r="15" spans="1:3" s="63" customFormat="1" ht="15">
      <c r="A15" s="75">
        <v>3044</v>
      </c>
      <c r="B15" s="74" t="s">
        <v>190</v>
      </c>
      <c r="C15" s="74" t="s">
        <v>192</v>
      </c>
    </row>
    <row r="16" spans="1:3" s="63" customFormat="1" ht="15">
      <c r="A16" s="75" t="s">
        <v>303</v>
      </c>
      <c r="B16" s="74" t="s">
        <v>283</v>
      </c>
      <c r="C16" s="74" t="s">
        <v>284</v>
      </c>
    </row>
    <row r="17" spans="1:3" s="63" customFormat="1" ht="15">
      <c r="A17" s="75" t="s">
        <v>304</v>
      </c>
      <c r="B17" s="74" t="s">
        <v>313</v>
      </c>
      <c r="C17" s="74" t="s">
        <v>314</v>
      </c>
    </row>
    <row r="18" spans="1:3" s="63" customFormat="1" ht="15">
      <c r="A18" s="75" t="s">
        <v>305</v>
      </c>
      <c r="B18" s="74" t="s">
        <v>315</v>
      </c>
      <c r="C18" s="74" t="s">
        <v>316</v>
      </c>
    </row>
    <row r="19" spans="1:3" s="63" customFormat="1" ht="15">
      <c r="A19" s="75" t="s">
        <v>306</v>
      </c>
      <c r="B19" s="74" t="s">
        <v>317</v>
      </c>
      <c r="C19" s="74" t="s">
        <v>318</v>
      </c>
    </row>
    <row r="20" spans="1:3" s="63" customFormat="1" ht="15">
      <c r="A20" s="75" t="s">
        <v>307</v>
      </c>
      <c r="B20" s="74" t="s">
        <v>319</v>
      </c>
      <c r="C20" s="74" t="s">
        <v>320</v>
      </c>
    </row>
    <row r="21" spans="1:3" s="63" customFormat="1" ht="15">
      <c r="A21" s="75" t="s">
        <v>308</v>
      </c>
      <c r="B21" s="74" t="s">
        <v>321</v>
      </c>
      <c r="C21" s="74" t="s">
        <v>322</v>
      </c>
    </row>
    <row r="22" spans="1:3" s="63" customFormat="1" ht="17.25">
      <c r="A22" s="49" t="s">
        <v>115</v>
      </c>
      <c r="B22" s="56"/>
    </row>
    <row r="23" spans="1:3" s="63" customFormat="1" ht="17.25">
      <c r="A23" s="117" t="s">
        <v>1042</v>
      </c>
      <c r="B23" s="56"/>
    </row>
    <row r="24" spans="1:3" s="63" customFormat="1" ht="15">
      <c r="A24" s="67" t="s">
        <v>350</v>
      </c>
      <c r="B24" s="66" t="s">
        <v>293</v>
      </c>
    </row>
    <row r="25" spans="1:3" s="63" customFormat="1" ht="15">
      <c r="A25" s="68">
        <v>103</v>
      </c>
      <c r="B25" s="66" t="s">
        <v>323</v>
      </c>
    </row>
    <row r="26" spans="1:3" s="63" customFormat="1" ht="15">
      <c r="A26" s="68">
        <v>107</v>
      </c>
      <c r="B26" s="66" t="s">
        <v>324</v>
      </c>
    </row>
    <row r="27" spans="1:3" s="63" customFormat="1" ht="15">
      <c r="A27" s="68">
        <v>113</v>
      </c>
      <c r="B27" s="66" t="s">
        <v>325</v>
      </c>
    </row>
    <row r="28" spans="1:3" s="63" customFormat="1" ht="15">
      <c r="A28" s="68">
        <v>300</v>
      </c>
      <c r="B28" s="66" t="s">
        <v>326</v>
      </c>
    </row>
    <row r="29" spans="1:3" s="63" customFormat="1" ht="15">
      <c r="A29" s="68" t="s">
        <v>327</v>
      </c>
      <c r="B29" s="66" t="s">
        <v>328</v>
      </c>
    </row>
    <row r="30" spans="1:3" s="63" customFormat="1" ht="15">
      <c r="A30" s="68">
        <v>407</v>
      </c>
      <c r="B30" s="66" t="s">
        <v>329</v>
      </c>
    </row>
    <row r="31" spans="1:3" s="63" customFormat="1" ht="15">
      <c r="A31" s="68" t="s">
        <v>330</v>
      </c>
      <c r="B31" s="66" t="s">
        <v>331</v>
      </c>
    </row>
    <row r="32" spans="1:3" s="63" customFormat="1" ht="15">
      <c r="A32" s="68">
        <v>500</v>
      </c>
      <c r="B32" s="66" t="s">
        <v>332</v>
      </c>
    </row>
    <row r="33" spans="1:2" s="63" customFormat="1" ht="15">
      <c r="A33" s="68">
        <v>600</v>
      </c>
      <c r="B33" s="66" t="s">
        <v>333</v>
      </c>
    </row>
    <row r="34" spans="1:2" s="63" customFormat="1" ht="15">
      <c r="A34" s="68" t="s">
        <v>334</v>
      </c>
      <c r="B34" s="66" t="s">
        <v>335</v>
      </c>
    </row>
    <row r="35" spans="1:2" s="63" customFormat="1" ht="15">
      <c r="A35" s="68" t="s">
        <v>336</v>
      </c>
      <c r="B35" s="66" t="s">
        <v>337</v>
      </c>
    </row>
    <row r="36" spans="1:2" s="63" customFormat="1" ht="15">
      <c r="A36" s="68">
        <v>805</v>
      </c>
      <c r="B36" s="66" t="s">
        <v>338</v>
      </c>
    </row>
    <row r="37" spans="1:2" s="63" customFormat="1" ht="15">
      <c r="A37" s="68" t="s">
        <v>339</v>
      </c>
      <c r="B37" s="66" t="s">
        <v>340</v>
      </c>
    </row>
    <row r="38" spans="1:2" s="63" customFormat="1" ht="15">
      <c r="A38" s="68" t="s">
        <v>341</v>
      </c>
      <c r="B38" s="66" t="s">
        <v>342</v>
      </c>
    </row>
    <row r="39" spans="1:2" s="63" customFormat="1" ht="15">
      <c r="A39" s="68" t="s">
        <v>343</v>
      </c>
      <c r="B39" s="66" t="s">
        <v>344</v>
      </c>
    </row>
    <row r="40" spans="1:2" s="63" customFormat="1" ht="15">
      <c r="A40" s="68" t="s">
        <v>345</v>
      </c>
      <c r="B40" s="66" t="s">
        <v>344</v>
      </c>
    </row>
    <row r="41" spans="1:2" s="63" customFormat="1" ht="15">
      <c r="A41" s="68" t="s">
        <v>346</v>
      </c>
      <c r="B41" s="66" t="s">
        <v>347</v>
      </c>
    </row>
    <row r="42" spans="1:2" s="63" customFormat="1" ht="15">
      <c r="A42" s="68" t="s">
        <v>348</v>
      </c>
      <c r="B42" s="66" t="s">
        <v>349</v>
      </c>
    </row>
    <row r="43" spans="1:2" s="63" customFormat="1" ht="17.25">
      <c r="A43" s="49" t="s">
        <v>1045</v>
      </c>
      <c r="B43" s="56"/>
    </row>
    <row r="44" spans="1:2" s="63" customFormat="1" ht="15">
      <c r="A44" s="57" t="s">
        <v>350</v>
      </c>
      <c r="B44" s="69" t="s">
        <v>293</v>
      </c>
    </row>
    <row r="45" spans="1:2" s="63" customFormat="1" ht="15">
      <c r="A45" s="65" t="s">
        <v>352</v>
      </c>
      <c r="B45" s="67" t="s">
        <v>353</v>
      </c>
    </row>
    <row r="46" spans="1:2" s="63" customFormat="1" ht="15">
      <c r="A46" s="65">
        <v>114</v>
      </c>
      <c r="B46" s="67" t="s">
        <v>354</v>
      </c>
    </row>
    <row r="47" spans="1:2" s="63" customFormat="1" ht="15">
      <c r="A47" s="65">
        <v>108</v>
      </c>
      <c r="B47" s="67" t="s">
        <v>355</v>
      </c>
    </row>
    <row r="48" spans="1:2" s="63" customFormat="1" ht="15">
      <c r="A48" s="65" t="s">
        <v>356</v>
      </c>
      <c r="B48" s="67" t="s">
        <v>357</v>
      </c>
    </row>
    <row r="49" spans="1:2" s="63" customFormat="1" ht="15">
      <c r="A49" s="65">
        <v>123</v>
      </c>
      <c r="B49" s="67" t="s">
        <v>358</v>
      </c>
    </row>
    <row r="50" spans="1:2" s="63" customFormat="1" ht="15">
      <c r="A50" s="65">
        <v>126</v>
      </c>
      <c r="B50" s="67" t="s">
        <v>359</v>
      </c>
    </row>
    <row r="51" spans="1:2" s="63" customFormat="1" ht="15">
      <c r="A51" s="65">
        <v>141</v>
      </c>
      <c r="B51" s="67" t="s">
        <v>360</v>
      </c>
    </row>
    <row r="52" spans="1:2" s="63" customFormat="1" ht="15">
      <c r="A52" s="65">
        <v>161</v>
      </c>
      <c r="B52" s="67" t="s">
        <v>361</v>
      </c>
    </row>
    <row r="53" spans="1:2" s="63" customFormat="1" ht="15">
      <c r="A53" s="65">
        <v>162</v>
      </c>
      <c r="B53" s="67" t="s">
        <v>362</v>
      </c>
    </row>
    <row r="54" spans="1:2" s="63" customFormat="1" ht="15">
      <c r="A54" s="65">
        <v>163</v>
      </c>
      <c r="B54" s="67" t="s">
        <v>363</v>
      </c>
    </row>
    <row r="55" spans="1:2" s="63" customFormat="1" ht="15">
      <c r="A55" s="57"/>
      <c r="B55" s="56"/>
    </row>
    <row r="56" spans="1:2" s="63" customFormat="1" ht="15">
      <c r="A56" s="57"/>
      <c r="B56" s="56"/>
    </row>
    <row r="57" spans="1:2" s="63" customFormat="1" ht="15">
      <c r="A57" s="57"/>
      <c r="B57" s="56"/>
    </row>
    <row r="58" spans="1:2" s="63" customFormat="1" ht="15">
      <c r="A58" s="57"/>
      <c r="B58" s="56"/>
    </row>
    <row r="59" spans="1:2" s="63" customFormat="1" ht="15">
      <c r="A59" s="57"/>
      <c r="B59" s="56"/>
    </row>
    <row r="60" spans="1:2" s="63" customFormat="1" ht="15">
      <c r="A60" s="57"/>
      <c r="B60" s="56"/>
    </row>
    <row r="61" spans="1:2" s="63" customFormat="1" ht="15">
      <c r="A61" s="57"/>
      <c r="B61" s="56"/>
    </row>
    <row r="62" spans="1:2" s="63" customFormat="1" ht="15">
      <c r="A62" s="57"/>
      <c r="B62" s="56"/>
    </row>
    <row r="63" spans="1:2" s="63" customFormat="1" ht="15">
      <c r="A63" s="57"/>
      <c r="B63" s="56"/>
    </row>
    <row r="64" spans="1:2" s="63" customFormat="1" ht="15">
      <c r="A64" s="57"/>
      <c r="B64" s="56"/>
    </row>
    <row r="65" spans="1:2" s="63" customFormat="1" ht="15">
      <c r="A65" s="57"/>
      <c r="B65" s="56"/>
    </row>
    <row r="66" spans="1:2" s="63" customFormat="1" ht="15">
      <c r="A66" s="57"/>
      <c r="B66" s="56"/>
    </row>
    <row r="67" spans="1:2" s="63" customFormat="1" ht="15">
      <c r="A67" s="57"/>
      <c r="B67" s="56"/>
    </row>
    <row r="68" spans="1:2" s="63" customFormat="1" ht="15">
      <c r="A68" s="57"/>
      <c r="B68" s="56"/>
    </row>
    <row r="69" spans="1:2" s="63" customFormat="1" ht="15">
      <c r="A69" s="57"/>
      <c r="B69" s="56"/>
    </row>
    <row r="70" spans="1:2" s="63" customFormat="1" ht="15">
      <c r="A70" s="57"/>
      <c r="B70" s="56"/>
    </row>
    <row r="71" spans="1:2" s="63" customFormat="1" ht="15">
      <c r="A71" s="57"/>
      <c r="B71" s="56"/>
    </row>
    <row r="72" spans="1:2" s="63" customFormat="1" ht="15">
      <c r="A72" s="57"/>
      <c r="B72" s="56"/>
    </row>
    <row r="73" spans="1:2" s="63" customFormat="1" ht="15">
      <c r="A73" s="57"/>
      <c r="B73" s="56"/>
    </row>
    <row r="74" spans="1:2" s="63" customFormat="1" ht="15">
      <c r="A74" s="57"/>
      <c r="B74" s="56"/>
    </row>
    <row r="75" spans="1:2" s="63" customFormat="1" ht="15">
      <c r="A75" s="57"/>
      <c r="B75" s="56"/>
    </row>
    <row r="76" spans="1:2" s="63" customFormat="1" ht="15">
      <c r="A76" s="57"/>
      <c r="B76" s="56"/>
    </row>
    <row r="77" spans="1:2" s="63" customFormat="1" ht="15">
      <c r="A77" s="57"/>
      <c r="B77" s="56"/>
    </row>
    <row r="78" spans="1:2" s="63" customFormat="1" ht="15">
      <c r="A78" s="57"/>
      <c r="B78" s="56"/>
    </row>
    <row r="79" spans="1:2" s="63" customFormat="1" ht="15">
      <c r="A79" s="57"/>
      <c r="B79" s="56"/>
    </row>
    <row r="80" spans="1:2" s="63" customFormat="1" ht="15">
      <c r="A80" s="57"/>
      <c r="B80" s="56"/>
    </row>
    <row r="81" spans="1:2" s="63" customFormat="1" ht="15">
      <c r="A81" s="57"/>
      <c r="B81" s="56"/>
    </row>
    <row r="82" spans="1:2" s="63" customFormat="1" ht="15">
      <c r="A82" s="57"/>
      <c r="B82" s="56"/>
    </row>
    <row r="83" spans="1:2" s="63" customFormat="1" ht="15">
      <c r="A83" s="57"/>
      <c r="B83" s="56"/>
    </row>
    <row r="84" spans="1:2" s="63" customFormat="1" ht="15">
      <c r="A84" s="57"/>
      <c r="B84" s="56"/>
    </row>
    <row r="85" spans="1:2" s="63" customFormat="1" ht="15">
      <c r="A85" s="57"/>
      <c r="B85" s="56"/>
    </row>
    <row r="86" spans="1:2" s="63" customFormat="1" ht="15">
      <c r="A86" s="57"/>
      <c r="B86" s="56"/>
    </row>
    <row r="87" spans="1:2" s="63" customFormat="1" ht="15">
      <c r="A87" s="57"/>
      <c r="B87" s="56"/>
    </row>
    <row r="88" spans="1:2" s="63" customFormat="1" ht="15">
      <c r="A88" s="57"/>
      <c r="B88" s="56"/>
    </row>
    <row r="89" spans="1:2" s="63" customFormat="1" ht="15">
      <c r="A89" s="57"/>
      <c r="B89" s="56"/>
    </row>
    <row r="90" spans="1:2" s="63" customFormat="1" ht="15">
      <c r="A90" s="57"/>
      <c r="B90" s="56"/>
    </row>
    <row r="91" spans="1:2" s="63" customFormat="1" ht="15">
      <c r="A91" s="57"/>
      <c r="B91" s="56"/>
    </row>
    <row r="92" spans="1:2" s="63" customFormat="1" ht="15">
      <c r="A92" s="57"/>
      <c r="B92" s="56"/>
    </row>
    <row r="93" spans="1:2" s="63" customFormat="1" ht="15">
      <c r="A93" s="57"/>
      <c r="B93" s="56"/>
    </row>
    <row r="94" spans="1:2" s="63" customFormat="1" ht="15">
      <c r="A94" s="57"/>
      <c r="B94" s="56"/>
    </row>
    <row r="95" spans="1:2" s="63" customFormat="1" ht="15">
      <c r="A95" s="57"/>
      <c r="B95" s="56"/>
    </row>
    <row r="96" spans="1:2" s="63" customFormat="1" ht="15">
      <c r="A96" s="57"/>
      <c r="B96" s="56"/>
    </row>
    <row r="97" spans="1:2" s="63" customFormat="1" ht="15">
      <c r="A97" s="57"/>
      <c r="B97" s="56"/>
    </row>
    <row r="98" spans="1:2" s="63" customFormat="1" ht="15">
      <c r="A98" s="57"/>
      <c r="B98" s="56"/>
    </row>
    <row r="99" spans="1:2" s="63" customFormat="1" ht="15">
      <c r="A99" s="57"/>
      <c r="B99" s="56"/>
    </row>
    <row r="100" spans="1:2" s="63" customFormat="1" ht="15">
      <c r="A100" s="57"/>
      <c r="B100" s="56"/>
    </row>
    <row r="101" spans="1:2" s="63" customFormat="1" ht="15">
      <c r="A101" s="57"/>
      <c r="B101" s="56"/>
    </row>
    <row r="102" spans="1:2" s="63" customFormat="1" ht="15">
      <c r="A102" s="57"/>
      <c r="B102" s="56"/>
    </row>
    <row r="103" spans="1:2" s="63" customFormat="1" ht="15">
      <c r="A103" s="57"/>
      <c r="B103" s="56"/>
    </row>
    <row r="104" spans="1:2" s="63" customFormat="1" ht="15">
      <c r="A104" s="57"/>
      <c r="B104" s="56"/>
    </row>
    <row r="105" spans="1:2" s="63" customFormat="1" ht="15">
      <c r="A105" s="57"/>
      <c r="B105" s="56"/>
    </row>
    <row r="106" spans="1:2" s="63" customFormat="1" ht="15">
      <c r="A106" s="57"/>
      <c r="B106" s="56"/>
    </row>
    <row r="107" spans="1:2" s="63" customFormat="1" ht="15">
      <c r="A107" s="57"/>
      <c r="B107" s="56"/>
    </row>
    <row r="108" spans="1:2" s="63" customFormat="1" ht="15">
      <c r="A108" s="57"/>
      <c r="B108" s="56"/>
    </row>
    <row r="109" spans="1:2" s="63" customFormat="1" ht="15">
      <c r="A109" s="57"/>
      <c r="B109" s="56"/>
    </row>
    <row r="110" spans="1:2" s="63" customFormat="1" ht="15">
      <c r="A110" s="57"/>
      <c r="B110" s="56"/>
    </row>
    <row r="111" spans="1:2" s="63" customFormat="1" ht="15">
      <c r="A111" s="57"/>
      <c r="B111" s="56"/>
    </row>
    <row r="112" spans="1:2" s="63" customFormat="1" ht="15">
      <c r="A112" s="57"/>
      <c r="B112" s="56"/>
    </row>
    <row r="113" spans="1:2" s="63" customFormat="1" ht="15">
      <c r="A113" s="57"/>
      <c r="B113" s="56"/>
    </row>
    <row r="114" spans="1:2" s="63" customFormat="1" ht="15">
      <c r="A114" s="57"/>
      <c r="B114" s="56"/>
    </row>
    <row r="115" spans="1:2" s="63" customFormat="1" ht="15">
      <c r="A115" s="57"/>
      <c r="B115" s="56"/>
    </row>
    <row r="116" spans="1:2" s="63" customFormat="1" ht="15">
      <c r="A116" s="57"/>
      <c r="B116" s="56"/>
    </row>
    <row r="117" spans="1:2" s="63" customFormat="1" ht="15">
      <c r="A117" s="57"/>
      <c r="B117" s="56"/>
    </row>
    <row r="118" spans="1:2" s="63" customFormat="1" ht="15">
      <c r="A118" s="57"/>
      <c r="B118" s="56"/>
    </row>
    <row r="119" spans="1:2" s="63" customFormat="1" ht="15">
      <c r="A119" s="57"/>
      <c r="B119" s="56"/>
    </row>
    <row r="120" spans="1:2" s="63" customFormat="1" ht="15">
      <c r="A120" s="57"/>
      <c r="B120" s="56"/>
    </row>
    <row r="121" spans="1:2" s="63" customFormat="1" ht="15">
      <c r="A121" s="57"/>
      <c r="B121" s="56"/>
    </row>
    <row r="122" spans="1:2" s="63" customFormat="1" ht="15">
      <c r="A122" s="57"/>
      <c r="B122" s="56"/>
    </row>
    <row r="123" spans="1:2" s="63" customFormat="1" ht="15">
      <c r="A123" s="57"/>
      <c r="B123" s="56"/>
    </row>
    <row r="124" spans="1:2" s="63" customFormat="1" ht="15">
      <c r="A124" s="57"/>
      <c r="B124" s="56"/>
    </row>
    <row r="125" spans="1:2" s="63" customFormat="1" ht="15">
      <c r="A125" s="57"/>
      <c r="B125" s="56"/>
    </row>
    <row r="126" spans="1:2" s="63" customFormat="1" ht="15">
      <c r="A126" s="57"/>
      <c r="B126" s="56"/>
    </row>
    <row r="127" spans="1:2" s="63" customFormat="1" ht="15">
      <c r="A127" s="57"/>
      <c r="B127" s="56"/>
    </row>
    <row r="128" spans="1:2" s="63" customFormat="1" ht="15">
      <c r="A128" s="57"/>
      <c r="B128" s="56"/>
    </row>
    <row r="129" spans="1:2" s="63" customFormat="1" ht="15">
      <c r="A129" s="57"/>
      <c r="B129" s="56"/>
    </row>
    <row r="130" spans="1:2" s="63" customFormat="1" ht="15">
      <c r="A130" s="57"/>
      <c r="B130" s="56"/>
    </row>
    <row r="131" spans="1:2" s="63" customFormat="1" ht="15">
      <c r="A131" s="57"/>
      <c r="B131" s="56"/>
    </row>
    <row r="132" spans="1:2" s="63" customFormat="1" ht="15">
      <c r="A132" s="57"/>
      <c r="B132" s="56"/>
    </row>
    <row r="133" spans="1:2" s="63" customFormat="1" ht="15">
      <c r="A133" s="57"/>
      <c r="B133" s="56"/>
    </row>
    <row r="134" spans="1:2" s="63" customFormat="1" ht="15">
      <c r="A134" s="57"/>
      <c r="B134" s="56"/>
    </row>
    <row r="135" spans="1:2" s="63" customFormat="1" ht="15">
      <c r="A135" s="57"/>
      <c r="B135" s="56"/>
    </row>
    <row r="136" spans="1:2" s="63" customFormat="1" ht="15">
      <c r="A136" s="57"/>
      <c r="B136" s="56"/>
    </row>
    <row r="137" spans="1:2" s="63" customFormat="1" ht="15">
      <c r="A137" s="57"/>
      <c r="B137" s="56"/>
    </row>
    <row r="138" spans="1:2" s="63" customFormat="1" ht="15">
      <c r="A138" s="57"/>
      <c r="B138" s="56"/>
    </row>
    <row r="139" spans="1:2" s="63" customFormat="1" ht="15">
      <c r="A139" s="57"/>
      <c r="B139" s="56"/>
    </row>
    <row r="140" spans="1:2" s="63" customFormat="1" ht="15">
      <c r="A140" s="57"/>
      <c r="B140" s="56"/>
    </row>
    <row r="141" spans="1:2" s="63" customFormat="1" ht="15">
      <c r="A141" s="57"/>
      <c r="B141" s="56"/>
    </row>
    <row r="142" spans="1:2" s="63" customFormat="1" ht="15">
      <c r="A142" s="57"/>
      <c r="B142" s="56"/>
    </row>
    <row r="143" spans="1:2" s="63" customFormat="1" ht="15">
      <c r="A143" s="57"/>
      <c r="B143" s="56"/>
    </row>
    <row r="144" spans="1:2" s="63" customFormat="1" ht="15">
      <c r="A144" s="57"/>
      <c r="B144" s="56"/>
    </row>
    <row r="145" spans="1:2" s="63" customFormat="1" ht="15">
      <c r="A145" s="57"/>
      <c r="B145" s="56"/>
    </row>
    <row r="146" spans="1:2" s="63" customFormat="1" ht="15">
      <c r="A146" s="57"/>
      <c r="B146" s="56"/>
    </row>
    <row r="147" spans="1:2" s="63" customFormat="1" ht="15">
      <c r="A147" s="57"/>
      <c r="B147" s="56"/>
    </row>
    <row r="148" spans="1:2" s="63" customFormat="1" ht="15">
      <c r="A148" s="57"/>
      <c r="B148" s="56"/>
    </row>
    <row r="149" spans="1:2" s="63" customFormat="1" ht="15">
      <c r="A149" s="57"/>
      <c r="B149" s="56"/>
    </row>
    <row r="150" spans="1:2" s="63" customFormat="1" ht="15">
      <c r="A150" s="57"/>
      <c r="B150" s="56"/>
    </row>
    <row r="151" spans="1:2" s="63" customFormat="1" ht="15">
      <c r="A151" s="57"/>
      <c r="B151" s="56"/>
    </row>
    <row r="152" spans="1:2" s="63" customFormat="1" ht="15">
      <c r="A152" s="57"/>
      <c r="B152" s="56"/>
    </row>
    <row r="153" spans="1:2" s="63" customFormat="1" ht="15">
      <c r="A153" s="57"/>
      <c r="B153" s="56"/>
    </row>
    <row r="154" spans="1:2" s="63" customFormat="1" ht="15">
      <c r="A154" s="57"/>
      <c r="B154" s="56"/>
    </row>
    <row r="155" spans="1:2" s="63" customFormat="1" ht="15">
      <c r="A155" s="57"/>
      <c r="B155" s="56"/>
    </row>
    <row r="156" spans="1:2" s="63" customFormat="1" ht="15">
      <c r="A156" s="57"/>
      <c r="B156" s="56"/>
    </row>
    <row r="157" spans="1:2" s="63" customFormat="1" ht="15">
      <c r="A157" s="57"/>
      <c r="B157" s="56"/>
    </row>
    <row r="158" spans="1:2" s="63" customFormat="1" ht="15">
      <c r="A158" s="57"/>
      <c r="B158" s="56"/>
    </row>
    <row r="159" spans="1:2" s="63" customFormat="1" ht="15">
      <c r="A159" s="57"/>
      <c r="B159" s="56"/>
    </row>
    <row r="160" spans="1:2" s="63" customFormat="1" ht="15">
      <c r="A160" s="57"/>
      <c r="B160" s="56"/>
    </row>
    <row r="161" spans="1:2" s="63" customFormat="1" ht="15">
      <c r="A161" s="57"/>
      <c r="B161" s="56"/>
    </row>
    <row r="162" spans="1:2" s="63" customFormat="1" ht="15">
      <c r="A162" s="57"/>
      <c r="B162" s="56"/>
    </row>
    <row r="163" spans="1:2" s="63" customFormat="1" ht="15">
      <c r="A163" s="57"/>
      <c r="B163" s="56"/>
    </row>
    <row r="164" spans="1:2" s="63" customFormat="1" ht="15">
      <c r="A164" s="57"/>
      <c r="B164" s="56"/>
    </row>
    <row r="165" spans="1:2" s="63" customFormat="1" ht="15">
      <c r="A165" s="57"/>
      <c r="B165" s="56"/>
    </row>
    <row r="166" spans="1:2" s="63" customFormat="1" ht="15">
      <c r="A166" s="57"/>
      <c r="B166" s="56"/>
    </row>
    <row r="167" spans="1:2" s="63" customFormat="1" ht="15">
      <c r="A167" s="57"/>
      <c r="B167" s="56"/>
    </row>
    <row r="168" spans="1:2" s="63" customFormat="1" ht="15">
      <c r="A168" s="57"/>
      <c r="B168" s="56"/>
    </row>
    <row r="169" spans="1:2" s="63" customFormat="1" ht="15">
      <c r="A169" s="57"/>
      <c r="B169" s="56"/>
    </row>
    <row r="170" spans="1:2" s="63" customFormat="1" ht="15">
      <c r="A170" s="57"/>
      <c r="B170" s="56"/>
    </row>
    <row r="171" spans="1:2" s="63" customFormat="1" ht="15">
      <c r="A171" s="57"/>
      <c r="B171" s="56"/>
    </row>
    <row r="172" spans="1:2" s="63" customFormat="1" ht="15">
      <c r="A172" s="57"/>
      <c r="B172" s="56"/>
    </row>
    <row r="173" spans="1:2" s="63" customFormat="1" ht="15">
      <c r="A173" s="57"/>
      <c r="B173" s="56"/>
    </row>
    <row r="174" spans="1:2" s="63" customFormat="1" ht="15">
      <c r="A174" s="57"/>
      <c r="B174" s="56"/>
    </row>
    <row r="175" spans="1:2" s="63" customFormat="1" ht="15">
      <c r="A175" s="57"/>
      <c r="B175" s="56"/>
    </row>
    <row r="176" spans="1:2" s="63" customFormat="1" ht="15">
      <c r="A176" s="57"/>
      <c r="B176" s="56"/>
    </row>
    <row r="177" spans="1:2" s="63" customFormat="1" ht="15">
      <c r="A177" s="57"/>
      <c r="B177" s="56"/>
    </row>
    <row r="178" spans="1:2" s="63" customFormat="1" ht="15">
      <c r="A178" s="57"/>
      <c r="B178" s="56"/>
    </row>
    <row r="179" spans="1:2" s="63" customFormat="1" ht="15">
      <c r="A179" s="57"/>
      <c r="B179" s="56"/>
    </row>
    <row r="180" spans="1:2" s="63" customFormat="1" ht="15">
      <c r="A180" s="57"/>
      <c r="B180" s="56"/>
    </row>
    <row r="181" spans="1:2" s="63" customFormat="1" ht="15">
      <c r="A181" s="57"/>
      <c r="B181" s="56"/>
    </row>
    <row r="182" spans="1:2" s="63" customFormat="1" ht="15">
      <c r="A182" s="57"/>
      <c r="B182" s="56"/>
    </row>
    <row r="183" spans="1:2" s="63" customFormat="1" ht="15">
      <c r="A183" s="57"/>
      <c r="B183" s="56"/>
    </row>
    <row r="184" spans="1:2" s="63" customFormat="1" ht="15">
      <c r="A184" s="57"/>
      <c r="B184" s="56"/>
    </row>
    <row r="185" spans="1:2" s="63" customFormat="1" ht="15">
      <c r="A185" s="57"/>
      <c r="B185" s="56"/>
    </row>
    <row r="186" spans="1:2" s="63" customFormat="1" ht="15">
      <c r="A186" s="57"/>
      <c r="B186" s="56"/>
    </row>
    <row r="187" spans="1:2" s="63" customFormat="1" ht="15">
      <c r="A187" s="57"/>
      <c r="B187" s="56"/>
    </row>
    <row r="188" spans="1:2" s="63" customFormat="1" ht="15">
      <c r="A188" s="57"/>
      <c r="B188" s="56"/>
    </row>
    <row r="189" spans="1:2" s="63" customFormat="1" ht="15">
      <c r="A189" s="57"/>
      <c r="B189" s="56"/>
    </row>
    <row r="190" spans="1:2" s="63" customFormat="1" ht="15">
      <c r="A190" s="57"/>
      <c r="B190" s="56"/>
    </row>
    <row r="191" spans="1:2" s="63" customFormat="1" ht="15">
      <c r="A191" s="57"/>
      <c r="B191" s="56"/>
    </row>
    <row r="192" spans="1:2" s="63" customFormat="1" ht="15">
      <c r="A192" s="57"/>
      <c r="B192" s="56"/>
    </row>
    <row r="193" spans="1:2" s="63" customFormat="1" ht="15">
      <c r="A193" s="57"/>
      <c r="B193" s="56"/>
    </row>
    <row r="194" spans="1:2" s="63" customFormat="1" ht="15">
      <c r="A194" s="57"/>
      <c r="B194" s="56"/>
    </row>
    <row r="195" spans="1:2" s="63" customFormat="1" ht="15">
      <c r="A195" s="57"/>
      <c r="B195" s="56"/>
    </row>
    <row r="196" spans="1:2" s="63" customFormat="1" ht="15">
      <c r="A196" s="57"/>
      <c r="B196" s="56"/>
    </row>
    <row r="197" spans="1:2" s="63" customFormat="1" ht="15">
      <c r="A197" s="57"/>
      <c r="B197" s="56"/>
    </row>
    <row r="198" spans="1:2" s="63" customFormat="1" ht="15">
      <c r="A198" s="57"/>
      <c r="B198" s="56"/>
    </row>
    <row r="199" spans="1:2" s="63" customFormat="1" ht="15">
      <c r="A199" s="57"/>
      <c r="B199" s="56"/>
    </row>
    <row r="200" spans="1:2" s="63" customFormat="1" ht="15">
      <c r="A200" s="57"/>
      <c r="B200" s="56"/>
    </row>
    <row r="201" spans="1:2" s="63" customFormat="1" ht="15">
      <c r="A201" s="57"/>
      <c r="B201" s="56"/>
    </row>
    <row r="202" spans="1:2" s="63" customFormat="1" ht="15">
      <c r="A202" s="57"/>
      <c r="B202" s="56"/>
    </row>
    <row r="203" spans="1:2" s="63" customFormat="1" ht="15">
      <c r="A203" s="57"/>
      <c r="B203" s="56"/>
    </row>
    <row r="204" spans="1:2" s="63" customFormat="1" ht="15">
      <c r="A204" s="57"/>
      <c r="B204" s="56"/>
    </row>
    <row r="205" spans="1:2" s="63" customFormat="1" ht="15">
      <c r="A205" s="57"/>
      <c r="B205" s="56"/>
    </row>
    <row r="206" spans="1:2" s="63" customFormat="1" ht="15">
      <c r="A206" s="57"/>
      <c r="B206" s="56"/>
    </row>
    <row r="207" spans="1:2" s="63" customFormat="1" ht="15">
      <c r="A207" s="57"/>
      <c r="B207" s="56"/>
    </row>
    <row r="208" spans="1:2" s="63" customFormat="1" ht="15">
      <c r="A208" s="57"/>
      <c r="B208" s="56"/>
    </row>
    <row r="209" spans="1:2" s="63" customFormat="1" ht="15">
      <c r="A209" s="57"/>
      <c r="B209" s="56"/>
    </row>
    <row r="210" spans="1:2" s="63" customFormat="1" ht="15">
      <c r="A210" s="57"/>
      <c r="B210" s="56"/>
    </row>
    <row r="211" spans="1:2" s="63" customFormat="1" ht="15">
      <c r="A211" s="57"/>
      <c r="B211" s="56"/>
    </row>
    <row r="212" spans="1:2" s="63" customFormat="1" ht="15">
      <c r="A212" s="57"/>
      <c r="B212" s="56"/>
    </row>
    <row r="213" spans="1:2" s="63" customFormat="1" ht="15">
      <c r="A213" s="57"/>
      <c r="B213" s="56"/>
    </row>
    <row r="214" spans="1:2" s="63" customFormat="1" ht="15">
      <c r="A214" s="57"/>
      <c r="B214" s="56"/>
    </row>
    <row r="215" spans="1:2" s="63" customFormat="1" ht="15">
      <c r="A215" s="57"/>
      <c r="B215" s="56"/>
    </row>
    <row r="216" spans="1:2" s="63" customFormat="1" ht="15">
      <c r="A216" s="57"/>
      <c r="B216" s="56"/>
    </row>
    <row r="217" spans="1:2" s="63" customFormat="1" ht="15">
      <c r="A217" s="57"/>
      <c r="B217" s="56"/>
    </row>
    <row r="218" spans="1:2" s="63" customFormat="1" ht="15">
      <c r="A218" s="57"/>
      <c r="B218" s="56"/>
    </row>
    <row r="219" spans="1:2" s="63" customFormat="1" ht="15">
      <c r="A219" s="57"/>
      <c r="B219" s="56"/>
    </row>
    <row r="220" spans="1:2" s="63" customFormat="1" ht="15">
      <c r="A220" s="57"/>
      <c r="B220" s="56"/>
    </row>
    <row r="221" spans="1:2" s="63" customFormat="1" ht="15">
      <c r="A221" s="57"/>
      <c r="B221" s="56"/>
    </row>
    <row r="222" spans="1:2" s="63" customFormat="1" ht="15">
      <c r="A222" s="57"/>
      <c r="B222" s="56"/>
    </row>
    <row r="223" spans="1:2" s="63" customFormat="1" ht="15">
      <c r="A223" s="57"/>
      <c r="B223" s="56"/>
    </row>
    <row r="224" spans="1:2" s="63" customFormat="1" ht="15">
      <c r="A224" s="57"/>
      <c r="B224" s="56"/>
    </row>
    <row r="225" spans="1:2" s="63" customFormat="1" ht="15">
      <c r="A225" s="57"/>
      <c r="B225" s="56"/>
    </row>
    <row r="226" spans="1:2" s="63" customFormat="1" ht="15">
      <c r="A226" s="57"/>
      <c r="B226" s="56"/>
    </row>
    <row r="227" spans="1:2" s="63" customFormat="1" ht="15">
      <c r="A227" s="57"/>
      <c r="B227" s="56"/>
    </row>
    <row r="228" spans="1:2" s="63" customFormat="1" ht="15">
      <c r="A228" s="57"/>
      <c r="B228" s="56"/>
    </row>
    <row r="229" spans="1:2" s="63" customFormat="1" ht="15">
      <c r="A229" s="57"/>
      <c r="B229" s="56"/>
    </row>
    <row r="230" spans="1:2" s="63" customFormat="1" ht="15">
      <c r="A230" s="57"/>
      <c r="B230" s="56"/>
    </row>
    <row r="231" spans="1:2" s="63" customFormat="1" ht="15">
      <c r="A231" s="57"/>
      <c r="B231" s="56"/>
    </row>
    <row r="232" spans="1:2" s="63" customFormat="1" ht="15">
      <c r="A232" s="57"/>
      <c r="B232" s="56"/>
    </row>
    <row r="233" spans="1:2" s="63" customFormat="1" ht="15">
      <c r="A233" s="57"/>
      <c r="B233" s="56"/>
    </row>
    <row r="234" spans="1:2" s="63" customFormat="1" ht="15">
      <c r="A234" s="57"/>
      <c r="B234" s="56"/>
    </row>
    <row r="235" spans="1:2" s="63" customFormat="1" ht="15">
      <c r="A235" s="57"/>
      <c r="B235" s="56"/>
    </row>
    <row r="236" spans="1:2" s="63" customFormat="1" ht="15">
      <c r="A236" s="57"/>
      <c r="B236" s="56"/>
    </row>
    <row r="237" spans="1:2" s="63" customFormat="1" ht="15">
      <c r="A237" s="57"/>
      <c r="B237" s="56"/>
    </row>
    <row r="238" spans="1:2" s="63" customFormat="1" ht="15">
      <c r="A238" s="57"/>
      <c r="B238" s="56"/>
    </row>
    <row r="239" spans="1:2" s="63" customFormat="1" ht="15">
      <c r="A239" s="57"/>
      <c r="B239" s="56"/>
    </row>
    <row r="240" spans="1:2" s="63" customFormat="1" ht="15">
      <c r="A240" s="57"/>
      <c r="B240" s="56"/>
    </row>
    <row r="241" spans="1:2" s="63" customFormat="1" ht="15">
      <c r="A241" s="57"/>
      <c r="B241" s="56"/>
    </row>
    <row r="242" spans="1:2" s="63" customFormat="1" ht="15">
      <c r="A242" s="57"/>
      <c r="B242" s="56"/>
    </row>
    <row r="243" spans="1:2" s="63" customFormat="1" ht="15">
      <c r="A243" s="57"/>
      <c r="B243" s="56"/>
    </row>
    <row r="244" spans="1:2" s="63" customFormat="1" ht="15">
      <c r="A244" s="57"/>
      <c r="B244" s="56"/>
    </row>
    <row r="245" spans="1:2" s="63" customFormat="1" ht="15">
      <c r="A245" s="57"/>
      <c r="B245" s="56"/>
    </row>
    <row r="246" spans="1:2" s="63" customFormat="1" ht="15">
      <c r="A246" s="57"/>
      <c r="B246" s="56"/>
    </row>
    <row r="247" spans="1:2" s="63" customFormat="1" ht="15">
      <c r="A247" s="57"/>
      <c r="B247" s="56"/>
    </row>
    <row r="248" spans="1:2" s="63" customFormat="1" ht="15">
      <c r="A248" s="57"/>
      <c r="B248" s="56"/>
    </row>
    <row r="249" spans="1:2" s="63" customFormat="1" ht="15">
      <c r="A249" s="57"/>
      <c r="B249" s="56"/>
    </row>
    <row r="250" spans="1:2" s="63" customFormat="1" ht="15">
      <c r="A250" s="57"/>
      <c r="B250" s="56"/>
    </row>
    <row r="251" spans="1:2" s="63" customFormat="1" ht="15">
      <c r="A251" s="57"/>
      <c r="B251" s="56"/>
    </row>
    <row r="252" spans="1:2" s="63" customFormat="1" ht="15">
      <c r="A252" s="57"/>
      <c r="B252" s="56"/>
    </row>
    <row r="253" spans="1:2" s="63" customFormat="1">
      <c r="A253" s="23"/>
      <c r="B253" s="24"/>
    </row>
    <row r="254" spans="1:2" s="63" customFormat="1">
      <c r="A254" s="23"/>
      <c r="B254" s="24"/>
    </row>
    <row r="255" spans="1:2" s="63" customFormat="1">
      <c r="A255" s="23"/>
      <c r="B255" s="24"/>
    </row>
  </sheetData>
  <pageMargins left="0.7" right="0.7" top="0.75" bottom="0.75" header="0.3" footer="0.3"/>
  <pageSetup paperSize="9" orientation="portrait" r:id="rId1"/>
  <drawing r:id="rId2"/>
  <tableParts count="4">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dimension ref="A1:AE77"/>
  <sheetViews>
    <sheetView zoomScaleNormal="100" workbookViewId="0"/>
  </sheetViews>
  <sheetFormatPr defaultColWidth="9.33203125" defaultRowHeight="13.5"/>
  <cols>
    <col min="1" max="1" width="14" style="25" customWidth="1"/>
    <col min="2" max="2" width="20.5" style="25" bestFit="1" customWidth="1"/>
    <col min="3" max="3" width="24.5" style="25" bestFit="1" customWidth="1"/>
    <col min="4" max="4" width="24.33203125" style="25" bestFit="1" customWidth="1"/>
    <col min="5" max="5" width="20.5" style="25" bestFit="1" customWidth="1"/>
    <col min="6" max="6" width="24.5" style="25" bestFit="1" customWidth="1"/>
    <col min="7" max="7" width="24.33203125" style="25" bestFit="1" customWidth="1"/>
    <col min="8" max="8" width="20.5" style="25" bestFit="1" customWidth="1"/>
    <col min="9" max="9" width="24.5" style="25" bestFit="1" customWidth="1"/>
    <col min="10" max="10" width="24.33203125" style="25" bestFit="1" customWidth="1"/>
    <col min="11" max="11" width="20.5" style="25" bestFit="1" customWidth="1"/>
    <col min="12" max="12" width="24.5" style="25" bestFit="1" customWidth="1"/>
    <col min="13" max="13" width="22.33203125" style="25" customWidth="1"/>
    <col min="14" max="14" width="20.5" style="25" bestFit="1" customWidth="1"/>
    <col min="15" max="15" width="24.5" style="25" bestFit="1" customWidth="1"/>
    <col min="16" max="16" width="24.33203125" style="25" bestFit="1" customWidth="1"/>
    <col min="17" max="17" width="20.5" style="25" bestFit="1" customWidth="1"/>
    <col min="18" max="18" width="24.5" style="25" bestFit="1" customWidth="1"/>
    <col min="19" max="19" width="24.33203125" style="25" bestFit="1" customWidth="1"/>
    <col min="20" max="20" width="20.5" style="25" bestFit="1" customWidth="1"/>
    <col min="21" max="21" width="24.5" style="25" bestFit="1" customWidth="1"/>
    <col min="22" max="22" width="24.33203125" style="25" bestFit="1" customWidth="1"/>
    <col min="23" max="23" width="20.5" style="25" bestFit="1" customWidth="1"/>
    <col min="24" max="24" width="24.5" style="25" bestFit="1" customWidth="1"/>
    <col min="25" max="25" width="24.33203125" style="25" bestFit="1" customWidth="1"/>
    <col min="26" max="26" width="20.5" style="25" bestFit="1" customWidth="1"/>
    <col min="27" max="27" width="24.5" style="25" bestFit="1" customWidth="1"/>
    <col min="28" max="28" width="24.33203125" style="25" bestFit="1" customWidth="1"/>
    <col min="29" max="29" width="20.5" style="25" bestFit="1" customWidth="1"/>
    <col min="30" max="30" width="24.5" style="25" bestFit="1" customWidth="1"/>
    <col min="31" max="31" width="24.33203125" style="25" bestFit="1" customWidth="1"/>
    <col min="32" max="16384" width="9.33203125" style="25"/>
  </cols>
  <sheetData>
    <row r="1" spans="1:13">
      <c r="A1" s="77" t="s">
        <v>1049</v>
      </c>
    </row>
    <row r="2" spans="1:13" ht="17.25" customHeight="1">
      <c r="A2" s="54" t="s">
        <v>364</v>
      </c>
      <c r="B2" s="54"/>
      <c r="C2" s="54"/>
      <c r="D2" s="54"/>
      <c r="E2" s="54"/>
      <c r="F2" s="54"/>
      <c r="G2" s="54"/>
      <c r="H2" s="54"/>
      <c r="I2" s="54"/>
      <c r="J2" s="54"/>
      <c r="K2" s="54"/>
      <c r="L2" s="54"/>
      <c r="M2" s="54"/>
    </row>
    <row r="3" spans="1:13" ht="17.25" customHeight="1">
      <c r="A3" s="52" t="s">
        <v>365</v>
      </c>
      <c r="B3" s="53"/>
      <c r="C3" s="53"/>
      <c r="D3" s="53"/>
      <c r="E3" s="53"/>
      <c r="F3" s="53"/>
      <c r="G3" s="53"/>
      <c r="H3" s="53"/>
      <c r="I3" s="53"/>
      <c r="J3" s="53"/>
      <c r="K3" s="53"/>
      <c r="L3" s="53"/>
      <c r="M3" s="53"/>
    </row>
    <row r="4" spans="1:13" ht="15">
      <c r="A4" s="109" t="s">
        <v>566</v>
      </c>
      <c r="B4" s="110" t="s">
        <v>420</v>
      </c>
      <c r="C4" s="111" t="s">
        <v>446</v>
      </c>
      <c r="D4" s="112" t="s">
        <v>447</v>
      </c>
      <c r="E4" s="110" t="s">
        <v>421</v>
      </c>
      <c r="F4" s="111" t="s">
        <v>1046</v>
      </c>
      <c r="G4" s="112" t="s">
        <v>1047</v>
      </c>
      <c r="H4" s="109" t="s">
        <v>422</v>
      </c>
      <c r="I4" s="109" t="s">
        <v>1048</v>
      </c>
      <c r="J4" s="109" t="s">
        <v>456</v>
      </c>
    </row>
    <row r="5" spans="1:13">
      <c r="A5" s="60" t="s">
        <v>380</v>
      </c>
      <c r="B5" s="80">
        <v>114694</v>
      </c>
      <c r="C5" s="78">
        <v>165669</v>
      </c>
      <c r="D5" s="81">
        <v>185686</v>
      </c>
      <c r="E5" s="80">
        <v>130666</v>
      </c>
      <c r="F5" s="78">
        <v>186219</v>
      </c>
      <c r="G5" s="81">
        <v>206170</v>
      </c>
      <c r="H5" s="78">
        <v>245360</v>
      </c>
      <c r="I5" s="78">
        <v>351888</v>
      </c>
      <c r="J5" s="78">
        <v>391856</v>
      </c>
    </row>
    <row r="6" spans="1:13">
      <c r="A6" s="61" t="s">
        <v>366</v>
      </c>
      <c r="B6" s="80">
        <v>136298</v>
      </c>
      <c r="C6" s="78">
        <v>203573</v>
      </c>
      <c r="D6" s="81">
        <v>236687</v>
      </c>
      <c r="E6" s="80">
        <v>157976</v>
      </c>
      <c r="F6" s="78">
        <v>233938</v>
      </c>
      <c r="G6" s="81">
        <v>267955</v>
      </c>
      <c r="H6" s="78">
        <v>294274</v>
      </c>
      <c r="I6" s="78">
        <v>437511</v>
      </c>
      <c r="J6" s="78">
        <v>504642</v>
      </c>
    </row>
    <row r="7" spans="1:13">
      <c r="A7" s="61" t="s">
        <v>367</v>
      </c>
      <c r="B7" s="80">
        <v>133587</v>
      </c>
      <c r="C7" s="78">
        <v>194331</v>
      </c>
      <c r="D7" s="81">
        <v>224821</v>
      </c>
      <c r="E7" s="80">
        <v>156237</v>
      </c>
      <c r="F7" s="78">
        <v>225009</v>
      </c>
      <c r="G7" s="81">
        <v>256438</v>
      </c>
      <c r="H7" s="78">
        <v>289824</v>
      </c>
      <c r="I7" s="78">
        <v>419340</v>
      </c>
      <c r="J7" s="78">
        <v>481259</v>
      </c>
    </row>
    <row r="8" spans="1:13">
      <c r="A8" s="61" t="s">
        <v>368</v>
      </c>
      <c r="B8" s="80">
        <v>129579</v>
      </c>
      <c r="C8" s="78">
        <v>181870</v>
      </c>
      <c r="D8" s="81">
        <v>207710</v>
      </c>
      <c r="E8" s="80">
        <v>150403</v>
      </c>
      <c r="F8" s="78">
        <v>209095</v>
      </c>
      <c r="G8" s="81">
        <v>235531</v>
      </c>
      <c r="H8" s="78">
        <v>279982</v>
      </c>
      <c r="I8" s="78">
        <v>390965</v>
      </c>
      <c r="J8" s="78">
        <v>443241</v>
      </c>
    </row>
    <row r="9" spans="1:13">
      <c r="A9" s="61" t="s">
        <v>369</v>
      </c>
      <c r="B9" s="80">
        <v>138841</v>
      </c>
      <c r="C9" s="78">
        <v>187958</v>
      </c>
      <c r="D9" s="81">
        <v>210907</v>
      </c>
      <c r="E9" s="80">
        <v>159789</v>
      </c>
      <c r="F9" s="78">
        <v>215268</v>
      </c>
      <c r="G9" s="81">
        <v>238304</v>
      </c>
      <c r="H9" s="78">
        <v>298630</v>
      </c>
      <c r="I9" s="78">
        <v>403226</v>
      </c>
      <c r="J9" s="78">
        <v>449211</v>
      </c>
    </row>
    <row r="10" spans="1:13">
      <c r="A10" s="61" t="s">
        <v>370</v>
      </c>
      <c r="B10" s="80">
        <v>160813</v>
      </c>
      <c r="C10" s="78">
        <v>211270</v>
      </c>
      <c r="D10" s="81">
        <v>233683</v>
      </c>
      <c r="E10" s="80">
        <v>183473</v>
      </c>
      <c r="F10" s="78">
        <v>239088</v>
      </c>
      <c r="G10" s="81">
        <v>261008</v>
      </c>
      <c r="H10" s="78">
        <v>344286</v>
      </c>
      <c r="I10" s="78">
        <v>450358</v>
      </c>
      <c r="J10" s="78">
        <v>494691</v>
      </c>
    </row>
    <row r="11" spans="1:13">
      <c r="A11" s="61" t="s">
        <v>371</v>
      </c>
      <c r="B11" s="80">
        <v>177271</v>
      </c>
      <c r="C11" s="78">
        <v>226299</v>
      </c>
      <c r="D11" s="81">
        <v>246775</v>
      </c>
      <c r="E11" s="80">
        <v>198842</v>
      </c>
      <c r="F11" s="78">
        <v>251182</v>
      </c>
      <c r="G11" s="81">
        <v>270673</v>
      </c>
      <c r="H11" s="78">
        <v>376113</v>
      </c>
      <c r="I11" s="78">
        <v>477481</v>
      </c>
      <c r="J11" s="78">
        <v>517448</v>
      </c>
    </row>
    <row r="12" spans="1:13">
      <c r="A12" s="61" t="s">
        <v>372</v>
      </c>
      <c r="B12" s="80">
        <v>173430</v>
      </c>
      <c r="C12" s="78">
        <v>214185</v>
      </c>
      <c r="D12" s="81">
        <v>230824</v>
      </c>
      <c r="E12" s="80">
        <v>194978</v>
      </c>
      <c r="F12" s="78">
        <v>237636</v>
      </c>
      <c r="G12" s="81">
        <v>252882</v>
      </c>
      <c r="H12" s="78">
        <v>368408</v>
      </c>
      <c r="I12" s="78">
        <v>451821</v>
      </c>
      <c r="J12" s="78">
        <v>483706</v>
      </c>
    </row>
    <row r="13" spans="1:13">
      <c r="A13" s="61" t="s">
        <v>373</v>
      </c>
      <c r="B13" s="80">
        <v>170959</v>
      </c>
      <c r="C13" s="78">
        <v>203704</v>
      </c>
      <c r="D13" s="81">
        <v>216718</v>
      </c>
      <c r="E13" s="80">
        <v>193247</v>
      </c>
      <c r="F13" s="78">
        <v>226592</v>
      </c>
      <c r="G13" s="81">
        <v>237915</v>
      </c>
      <c r="H13" s="78">
        <v>364206</v>
      </c>
      <c r="I13" s="78">
        <v>430296</v>
      </c>
      <c r="J13" s="78">
        <v>454633</v>
      </c>
    </row>
    <row r="14" spans="1:13">
      <c r="A14" s="61" t="s">
        <v>374</v>
      </c>
      <c r="B14" s="80">
        <v>166669</v>
      </c>
      <c r="C14" s="78">
        <v>194492</v>
      </c>
      <c r="D14" s="81">
        <v>205882</v>
      </c>
      <c r="E14" s="80">
        <v>190811</v>
      </c>
      <c r="F14" s="78">
        <v>219510</v>
      </c>
      <c r="G14" s="81">
        <v>229584</v>
      </c>
      <c r="H14" s="78">
        <v>357480</v>
      </c>
      <c r="I14" s="78">
        <v>414002</v>
      </c>
      <c r="J14" s="78">
        <v>435466</v>
      </c>
    </row>
    <row r="15" spans="1:13">
      <c r="A15" s="61" t="s">
        <v>375</v>
      </c>
      <c r="B15" s="80">
        <v>166619</v>
      </c>
      <c r="C15" s="78">
        <v>194259</v>
      </c>
      <c r="D15" s="81">
        <v>206442</v>
      </c>
      <c r="E15" s="80">
        <v>192772</v>
      </c>
      <c r="F15" s="78">
        <v>222326</v>
      </c>
      <c r="G15" s="81">
        <v>233971</v>
      </c>
      <c r="H15" s="78">
        <v>359391</v>
      </c>
      <c r="I15" s="78">
        <v>416585</v>
      </c>
      <c r="J15" s="78">
        <v>440413</v>
      </c>
    </row>
    <row r="16" spans="1:13">
      <c r="A16" s="61" t="s">
        <v>376</v>
      </c>
      <c r="B16" s="80">
        <v>111848</v>
      </c>
      <c r="C16" s="78">
        <v>133226</v>
      </c>
      <c r="D16" s="81">
        <v>143765</v>
      </c>
      <c r="E16" s="80">
        <v>132623</v>
      </c>
      <c r="F16" s="78">
        <v>155971</v>
      </c>
      <c r="G16" s="81">
        <v>166962</v>
      </c>
      <c r="H16" s="78">
        <v>244471</v>
      </c>
      <c r="I16" s="78">
        <v>289197</v>
      </c>
      <c r="J16" s="78">
        <v>310727</v>
      </c>
    </row>
    <row r="17" spans="1:22">
      <c r="A17" s="62" t="s">
        <v>377</v>
      </c>
      <c r="B17" s="82">
        <v>49013</v>
      </c>
      <c r="C17" s="79">
        <v>62046</v>
      </c>
      <c r="D17" s="83">
        <v>69887</v>
      </c>
      <c r="E17" s="82">
        <v>66687</v>
      </c>
      <c r="F17" s="79">
        <v>82929</v>
      </c>
      <c r="G17" s="83">
        <v>92552</v>
      </c>
      <c r="H17" s="79">
        <v>115700</v>
      </c>
      <c r="I17" s="79">
        <v>144975</v>
      </c>
      <c r="J17" s="79">
        <v>162439</v>
      </c>
    </row>
    <row r="18" spans="1:22">
      <c r="A18" s="62" t="s">
        <v>378</v>
      </c>
      <c r="B18" s="82">
        <v>16841</v>
      </c>
      <c r="C18" s="79">
        <v>24483</v>
      </c>
      <c r="D18" s="83">
        <v>30843</v>
      </c>
      <c r="E18" s="82">
        <v>29692</v>
      </c>
      <c r="F18" s="79">
        <v>42711</v>
      </c>
      <c r="G18" s="83">
        <v>53784</v>
      </c>
      <c r="H18" s="79">
        <v>46533</v>
      </c>
      <c r="I18" s="79">
        <v>67194</v>
      </c>
      <c r="J18" s="79">
        <v>84627</v>
      </c>
    </row>
    <row r="19" spans="1:22">
      <c r="A19" s="62" t="s">
        <v>285</v>
      </c>
      <c r="B19" s="84">
        <v>1846462</v>
      </c>
      <c r="C19" s="85">
        <v>2397365</v>
      </c>
      <c r="D19" s="86">
        <v>2650630</v>
      </c>
      <c r="E19" s="84">
        <v>2138196</v>
      </c>
      <c r="F19" s="85">
        <v>2747474</v>
      </c>
      <c r="G19" s="86">
        <v>3003729</v>
      </c>
      <c r="H19" s="79">
        <v>3984658</v>
      </c>
      <c r="I19" s="79">
        <v>5144839</v>
      </c>
      <c r="J19" s="79">
        <v>5654359</v>
      </c>
    </row>
    <row r="20" spans="1:22">
      <c r="A20" s="31" t="s">
        <v>379</v>
      </c>
    </row>
    <row r="21" spans="1:22" ht="17.25">
      <c r="A21" s="114" t="s">
        <v>381</v>
      </c>
    </row>
    <row r="22" spans="1:22" ht="17.25">
      <c r="A22" s="115" t="s">
        <v>382</v>
      </c>
    </row>
    <row r="23" spans="1:22" ht="15">
      <c r="A23" s="109" t="s">
        <v>566</v>
      </c>
      <c r="B23" s="110" t="s">
        <v>420</v>
      </c>
      <c r="C23" s="111" t="s">
        <v>446</v>
      </c>
      <c r="D23" s="112" t="s">
        <v>447</v>
      </c>
      <c r="E23" s="110" t="s">
        <v>421</v>
      </c>
      <c r="F23" s="111" t="s">
        <v>1046</v>
      </c>
      <c r="G23" s="112" t="s">
        <v>1047</v>
      </c>
      <c r="H23" s="109" t="s">
        <v>422</v>
      </c>
      <c r="I23" s="109" t="s">
        <v>1048</v>
      </c>
      <c r="J23" s="109" t="s">
        <v>456</v>
      </c>
      <c r="K23" s="371" t="s">
        <v>1053</v>
      </c>
      <c r="L23" s="371">
        <v>2024</v>
      </c>
      <c r="M23" s="371">
        <v>2023</v>
      </c>
      <c r="N23" s="371">
        <v>2022</v>
      </c>
      <c r="O23" s="371"/>
      <c r="P23" s="371">
        <v>2024</v>
      </c>
      <c r="Q23" s="371">
        <v>2023</v>
      </c>
      <c r="R23" s="371">
        <v>2022</v>
      </c>
      <c r="S23" s="371"/>
      <c r="T23" s="371">
        <v>2024</v>
      </c>
      <c r="U23" s="371">
        <v>2023</v>
      </c>
      <c r="V23" s="371">
        <v>2022</v>
      </c>
    </row>
    <row r="24" spans="1:22">
      <c r="A24" s="55" t="s">
        <v>380</v>
      </c>
      <c r="B24" s="87">
        <v>29</v>
      </c>
      <c r="C24" s="88">
        <v>41.9</v>
      </c>
      <c r="D24" s="89">
        <v>47</v>
      </c>
      <c r="E24" s="87">
        <v>36.1</v>
      </c>
      <c r="F24" s="88">
        <v>51.4</v>
      </c>
      <c r="G24" s="89">
        <v>56.9</v>
      </c>
      <c r="H24" s="87">
        <v>32.4</v>
      </c>
      <c r="I24" s="88">
        <v>46.5</v>
      </c>
      <c r="J24" s="89">
        <v>51.7</v>
      </c>
      <c r="K24" s="371" t="s">
        <v>380</v>
      </c>
      <c r="L24" s="371">
        <f>Tabell109[[#This Row],[Män 2024]]</f>
        <v>29</v>
      </c>
      <c r="M24" s="371">
        <f>Tabell109[[#This Row],[Män 2023–2024]]-Tabell109[[#This Row],[Män 2024]]</f>
        <v>12.899999999999999</v>
      </c>
      <c r="N24" s="371">
        <f>Tabell109[[#This Row],[Män 2022–2024]]-Tabell109[[#This Row],[Män 2023–2024]]</f>
        <v>5.1000000000000014</v>
      </c>
      <c r="O24" s="371" t="s">
        <v>380</v>
      </c>
      <c r="P24" s="371">
        <f>Tabell109[[#This Row],[Kvinnor 2024]]</f>
        <v>36.1</v>
      </c>
      <c r="Q24" s="371">
        <f>Tabell109[[#This Row],[Kvinnor 2023-2024]]-Tabell109[[#This Row],[Kvinnor 2024]]</f>
        <v>15.299999999999997</v>
      </c>
      <c r="R24" s="371">
        <f>Tabell109[[#This Row],[Kvinnor 2022–2024]]-Tabell109[[#This Row],[Kvinnor 2023-2024]]</f>
        <v>5.5</v>
      </c>
      <c r="S24" s="371" t="s">
        <v>380</v>
      </c>
      <c r="T24" s="371">
        <f>Tabell109[[#This Row],[Totalt 2024]]</f>
        <v>32.4</v>
      </c>
      <c r="U24" s="371">
        <f>Tabell109[[#This Row],[Totalt 2023–2024]]-Tabell109[[#This Row],[Totalt 2024]]</f>
        <v>14.100000000000001</v>
      </c>
      <c r="V24" s="371">
        <f>Tabell109[[#This Row],[Totalt 2022–2024]]-Tabell109[[#This Row],[Totalt 2023–2024]]</f>
        <v>5.2000000000000028</v>
      </c>
    </row>
    <row r="25" spans="1:22">
      <c r="A25" s="27" t="s">
        <v>366</v>
      </c>
      <c r="B25" s="87">
        <v>34.299999999999997</v>
      </c>
      <c r="C25" s="88">
        <v>51.3</v>
      </c>
      <c r="D25" s="89">
        <v>59.6</v>
      </c>
      <c r="E25" s="87">
        <v>41.7</v>
      </c>
      <c r="F25" s="88">
        <v>61.8</v>
      </c>
      <c r="G25" s="89">
        <v>70.8</v>
      </c>
      <c r="H25" s="87">
        <v>37.9</v>
      </c>
      <c r="I25" s="88">
        <v>56.4</v>
      </c>
      <c r="J25" s="89">
        <v>65.099999999999994</v>
      </c>
      <c r="K25" s="371" t="s">
        <v>366</v>
      </c>
      <c r="L25" s="371">
        <f>Tabell109[[#This Row],[Män 2024]]</f>
        <v>34.299999999999997</v>
      </c>
      <c r="M25" s="371">
        <f>Tabell109[[#This Row],[Män 2023–2024]]-Tabell109[[#This Row],[Män 2024]]</f>
        <v>17</v>
      </c>
      <c r="N25" s="371">
        <f>Tabell109[[#This Row],[Män 2022–2024]]-Tabell109[[#This Row],[Män 2023–2024]]</f>
        <v>8.3000000000000043</v>
      </c>
      <c r="O25" s="371" t="s">
        <v>366</v>
      </c>
      <c r="P25" s="371">
        <f>Tabell109[[#This Row],[Kvinnor 2024]]</f>
        <v>41.7</v>
      </c>
      <c r="Q25" s="371">
        <f>Tabell109[[#This Row],[Kvinnor 2023-2024]]-Tabell109[[#This Row],[Kvinnor 2024]]</f>
        <v>20.099999999999994</v>
      </c>
      <c r="R25" s="371">
        <f>Tabell109[[#This Row],[Kvinnor 2022–2024]]-Tabell109[[#This Row],[Kvinnor 2023-2024]]</f>
        <v>9</v>
      </c>
      <c r="S25" s="371" t="s">
        <v>366</v>
      </c>
      <c r="T25" s="371">
        <f>Tabell109[[#This Row],[Totalt 2024]]</f>
        <v>37.9</v>
      </c>
      <c r="U25" s="371">
        <f>Tabell109[[#This Row],[Totalt 2023–2024]]-Tabell109[[#This Row],[Totalt 2024]]</f>
        <v>18.5</v>
      </c>
      <c r="V25" s="371">
        <f>Tabell109[[#This Row],[Totalt 2022–2024]]-Tabell109[[#This Row],[Totalt 2023–2024]]</f>
        <v>8.6999999999999957</v>
      </c>
    </row>
    <row r="26" spans="1:22">
      <c r="A26" s="27" t="s">
        <v>367</v>
      </c>
      <c r="B26" s="87">
        <v>35.9</v>
      </c>
      <c r="C26" s="88">
        <v>52.2</v>
      </c>
      <c r="D26" s="89">
        <v>60.4</v>
      </c>
      <c r="E26" s="87">
        <v>44.2</v>
      </c>
      <c r="F26" s="88">
        <v>63.6</v>
      </c>
      <c r="G26" s="89">
        <v>72.5</v>
      </c>
      <c r="H26" s="87">
        <v>39.9</v>
      </c>
      <c r="I26" s="88">
        <v>57.8</v>
      </c>
      <c r="J26" s="89">
        <v>66.3</v>
      </c>
      <c r="K26" s="371" t="s">
        <v>367</v>
      </c>
      <c r="L26" s="371">
        <f>Tabell109[[#This Row],[Män 2024]]</f>
        <v>35.9</v>
      </c>
      <c r="M26" s="371">
        <f>Tabell109[[#This Row],[Män 2023–2024]]-Tabell109[[#This Row],[Män 2024]]</f>
        <v>16.300000000000004</v>
      </c>
      <c r="N26" s="371">
        <f>Tabell109[[#This Row],[Män 2022–2024]]-Tabell109[[#This Row],[Män 2023–2024]]</f>
        <v>8.1999999999999957</v>
      </c>
      <c r="O26" s="371" t="s">
        <v>367</v>
      </c>
      <c r="P26" s="371">
        <f>Tabell109[[#This Row],[Kvinnor 2024]]</f>
        <v>44.2</v>
      </c>
      <c r="Q26" s="371">
        <f>Tabell109[[#This Row],[Kvinnor 2023-2024]]-Tabell109[[#This Row],[Kvinnor 2024]]</f>
        <v>19.399999999999999</v>
      </c>
      <c r="R26" s="371">
        <f>Tabell109[[#This Row],[Kvinnor 2022–2024]]-Tabell109[[#This Row],[Kvinnor 2023-2024]]</f>
        <v>8.8999999999999986</v>
      </c>
      <c r="S26" s="371" t="s">
        <v>367</v>
      </c>
      <c r="T26" s="371">
        <f>Tabell109[[#This Row],[Totalt 2024]]</f>
        <v>39.9</v>
      </c>
      <c r="U26" s="371">
        <f>Tabell109[[#This Row],[Totalt 2023–2024]]-Tabell109[[#This Row],[Totalt 2024]]</f>
        <v>17.899999999999999</v>
      </c>
      <c r="V26" s="371">
        <f>Tabell109[[#This Row],[Totalt 2022–2024]]-Tabell109[[#This Row],[Totalt 2023–2024]]</f>
        <v>8.5</v>
      </c>
    </row>
    <row r="27" spans="1:22">
      <c r="A27" s="27" t="s">
        <v>368</v>
      </c>
      <c r="B27" s="87">
        <v>38.5</v>
      </c>
      <c r="C27" s="88">
        <v>54</v>
      </c>
      <c r="D27" s="89">
        <v>61.6</v>
      </c>
      <c r="E27" s="87">
        <v>46.8</v>
      </c>
      <c r="F27" s="88">
        <v>65.099999999999994</v>
      </c>
      <c r="G27" s="89">
        <v>73.3</v>
      </c>
      <c r="H27" s="87">
        <v>42.5</v>
      </c>
      <c r="I27" s="88">
        <v>59.4</v>
      </c>
      <c r="J27" s="89">
        <v>67.3</v>
      </c>
      <c r="K27" s="371" t="s">
        <v>368</v>
      </c>
      <c r="L27" s="371">
        <f>Tabell109[[#This Row],[Män 2024]]</f>
        <v>38.5</v>
      </c>
      <c r="M27" s="371">
        <f>Tabell109[[#This Row],[Män 2023–2024]]-Tabell109[[#This Row],[Män 2024]]</f>
        <v>15.5</v>
      </c>
      <c r="N27" s="371">
        <f>Tabell109[[#This Row],[Män 2022–2024]]-Tabell109[[#This Row],[Män 2023–2024]]</f>
        <v>7.6000000000000014</v>
      </c>
      <c r="O27" s="371" t="s">
        <v>368</v>
      </c>
      <c r="P27" s="371">
        <f>Tabell109[[#This Row],[Kvinnor 2024]]</f>
        <v>46.8</v>
      </c>
      <c r="Q27" s="371">
        <f>Tabell109[[#This Row],[Kvinnor 2023-2024]]-Tabell109[[#This Row],[Kvinnor 2024]]</f>
        <v>18.299999999999997</v>
      </c>
      <c r="R27" s="371">
        <f>Tabell109[[#This Row],[Kvinnor 2022–2024]]-Tabell109[[#This Row],[Kvinnor 2023-2024]]</f>
        <v>8.2000000000000028</v>
      </c>
      <c r="S27" s="371" t="s">
        <v>368</v>
      </c>
      <c r="T27" s="371">
        <f>Tabell109[[#This Row],[Totalt 2024]]</f>
        <v>42.5</v>
      </c>
      <c r="U27" s="371">
        <f>Tabell109[[#This Row],[Totalt 2023–2024]]-Tabell109[[#This Row],[Totalt 2024]]</f>
        <v>16.899999999999999</v>
      </c>
      <c r="V27" s="371">
        <f>Tabell109[[#This Row],[Totalt 2022–2024]]-Tabell109[[#This Row],[Totalt 2023–2024]]</f>
        <v>7.8999999999999986</v>
      </c>
    </row>
    <row r="28" spans="1:22">
      <c r="A28" s="27" t="s">
        <v>369</v>
      </c>
      <c r="B28" s="87">
        <v>42.6</v>
      </c>
      <c r="C28" s="88">
        <v>57.7</v>
      </c>
      <c r="D28" s="89">
        <v>64.7</v>
      </c>
      <c r="E28" s="87">
        <v>50.7</v>
      </c>
      <c r="F28" s="88">
        <v>68.3</v>
      </c>
      <c r="G28" s="89">
        <v>75.7</v>
      </c>
      <c r="H28" s="87">
        <v>46.6</v>
      </c>
      <c r="I28" s="88">
        <v>62.9</v>
      </c>
      <c r="J28" s="89">
        <v>70.099999999999994</v>
      </c>
      <c r="K28" s="371" t="s">
        <v>369</v>
      </c>
      <c r="L28" s="371">
        <f>Tabell109[[#This Row],[Män 2024]]</f>
        <v>42.6</v>
      </c>
      <c r="M28" s="371">
        <f>Tabell109[[#This Row],[Män 2023–2024]]-Tabell109[[#This Row],[Män 2024]]</f>
        <v>15.100000000000001</v>
      </c>
      <c r="N28" s="371">
        <f>Tabell109[[#This Row],[Män 2022–2024]]-Tabell109[[#This Row],[Män 2023–2024]]</f>
        <v>7</v>
      </c>
      <c r="O28" s="371" t="s">
        <v>369</v>
      </c>
      <c r="P28" s="371">
        <f>Tabell109[[#This Row],[Kvinnor 2024]]</f>
        <v>50.7</v>
      </c>
      <c r="Q28" s="371">
        <f>Tabell109[[#This Row],[Kvinnor 2023-2024]]-Tabell109[[#This Row],[Kvinnor 2024]]</f>
        <v>17.599999999999994</v>
      </c>
      <c r="R28" s="371">
        <f>Tabell109[[#This Row],[Kvinnor 2022–2024]]-Tabell109[[#This Row],[Kvinnor 2023-2024]]</f>
        <v>7.4000000000000057</v>
      </c>
      <c r="S28" s="371" t="s">
        <v>369</v>
      </c>
      <c r="T28" s="371">
        <f>Tabell109[[#This Row],[Totalt 2024]]</f>
        <v>46.6</v>
      </c>
      <c r="U28" s="371">
        <f>Tabell109[[#This Row],[Totalt 2023–2024]]-Tabell109[[#This Row],[Totalt 2024]]</f>
        <v>16.299999999999997</v>
      </c>
      <c r="V28" s="371">
        <f>Tabell109[[#This Row],[Totalt 2022–2024]]-Tabell109[[#This Row],[Totalt 2023–2024]]</f>
        <v>7.1999999999999957</v>
      </c>
    </row>
    <row r="29" spans="1:22">
      <c r="A29" s="27" t="s">
        <v>370</v>
      </c>
      <c r="B29" s="87">
        <v>47.8</v>
      </c>
      <c r="C29" s="88">
        <v>62.9</v>
      </c>
      <c r="D29" s="89">
        <v>69.5</v>
      </c>
      <c r="E29" s="87">
        <v>55.9</v>
      </c>
      <c r="F29" s="88">
        <v>72.8</v>
      </c>
      <c r="G29" s="89">
        <v>79.5</v>
      </c>
      <c r="H29" s="87">
        <v>51.8</v>
      </c>
      <c r="I29" s="88">
        <v>67.8</v>
      </c>
      <c r="J29" s="89">
        <v>74.5</v>
      </c>
      <c r="K29" s="371" t="s">
        <v>370</v>
      </c>
      <c r="L29" s="371">
        <f>Tabell109[[#This Row],[Män 2024]]</f>
        <v>47.8</v>
      </c>
      <c r="M29" s="371">
        <f>Tabell109[[#This Row],[Män 2023–2024]]-Tabell109[[#This Row],[Män 2024]]</f>
        <v>15.100000000000001</v>
      </c>
      <c r="N29" s="371">
        <f>Tabell109[[#This Row],[Män 2022–2024]]-Tabell109[[#This Row],[Män 2023–2024]]</f>
        <v>6.6000000000000014</v>
      </c>
      <c r="O29" s="371" t="s">
        <v>370</v>
      </c>
      <c r="P29" s="371">
        <f>Tabell109[[#This Row],[Kvinnor 2024]]</f>
        <v>55.9</v>
      </c>
      <c r="Q29" s="371">
        <f>Tabell109[[#This Row],[Kvinnor 2023-2024]]-Tabell109[[#This Row],[Kvinnor 2024]]</f>
        <v>16.899999999999999</v>
      </c>
      <c r="R29" s="371">
        <f>Tabell109[[#This Row],[Kvinnor 2022–2024]]-Tabell109[[#This Row],[Kvinnor 2023-2024]]</f>
        <v>6.7000000000000028</v>
      </c>
      <c r="S29" s="371" t="s">
        <v>370</v>
      </c>
      <c r="T29" s="371">
        <f>Tabell109[[#This Row],[Totalt 2024]]</f>
        <v>51.8</v>
      </c>
      <c r="U29" s="371">
        <f>Tabell109[[#This Row],[Totalt 2023–2024]]-Tabell109[[#This Row],[Totalt 2024]]</f>
        <v>16</v>
      </c>
      <c r="V29" s="371">
        <f>Tabell109[[#This Row],[Totalt 2022–2024]]-Tabell109[[#This Row],[Totalt 2023–2024]]</f>
        <v>6.7000000000000028</v>
      </c>
    </row>
    <row r="30" spans="1:22">
      <c r="A30" s="27" t="s">
        <v>371</v>
      </c>
      <c r="B30" s="87">
        <v>51.7</v>
      </c>
      <c r="C30" s="88">
        <v>66</v>
      </c>
      <c r="D30" s="89">
        <v>72</v>
      </c>
      <c r="E30" s="87">
        <v>59.4</v>
      </c>
      <c r="F30" s="88">
        <v>75.099999999999994</v>
      </c>
      <c r="G30" s="89">
        <v>80.900000000000006</v>
      </c>
      <c r="H30" s="87">
        <v>55.5</v>
      </c>
      <c r="I30" s="88">
        <v>70.5</v>
      </c>
      <c r="J30" s="89">
        <v>76.400000000000006</v>
      </c>
      <c r="K30" s="371" t="s">
        <v>371</v>
      </c>
      <c r="L30" s="371">
        <f>Tabell109[[#This Row],[Män 2024]]</f>
        <v>51.7</v>
      </c>
      <c r="M30" s="371">
        <f>Tabell109[[#This Row],[Män 2023–2024]]-Tabell109[[#This Row],[Män 2024]]</f>
        <v>14.299999999999997</v>
      </c>
      <c r="N30" s="371">
        <f>Tabell109[[#This Row],[Män 2022–2024]]-Tabell109[[#This Row],[Män 2023–2024]]</f>
        <v>6</v>
      </c>
      <c r="O30" s="371" t="s">
        <v>371</v>
      </c>
      <c r="P30" s="371">
        <f>Tabell109[[#This Row],[Kvinnor 2024]]</f>
        <v>59.4</v>
      </c>
      <c r="Q30" s="371">
        <f>Tabell109[[#This Row],[Kvinnor 2023-2024]]-Tabell109[[#This Row],[Kvinnor 2024]]</f>
        <v>15.699999999999996</v>
      </c>
      <c r="R30" s="371">
        <f>Tabell109[[#This Row],[Kvinnor 2022–2024]]-Tabell109[[#This Row],[Kvinnor 2023-2024]]</f>
        <v>5.8000000000000114</v>
      </c>
      <c r="S30" s="371" t="s">
        <v>371</v>
      </c>
      <c r="T30" s="371">
        <f>Tabell109[[#This Row],[Totalt 2024]]</f>
        <v>55.5</v>
      </c>
      <c r="U30" s="371">
        <f>Tabell109[[#This Row],[Totalt 2023–2024]]-Tabell109[[#This Row],[Totalt 2024]]</f>
        <v>15</v>
      </c>
      <c r="V30" s="371">
        <f>Tabell109[[#This Row],[Totalt 2022–2024]]-Tabell109[[#This Row],[Totalt 2023–2024]]</f>
        <v>5.9000000000000057</v>
      </c>
    </row>
    <row r="31" spans="1:22">
      <c r="A31" s="27" t="s">
        <v>372</v>
      </c>
      <c r="B31" s="87">
        <v>57.7</v>
      </c>
      <c r="C31" s="88">
        <v>71.2</v>
      </c>
      <c r="D31" s="89">
        <v>76.8</v>
      </c>
      <c r="E31" s="87">
        <v>65.599999999999994</v>
      </c>
      <c r="F31" s="88">
        <v>80</v>
      </c>
      <c r="G31" s="89">
        <v>85.1</v>
      </c>
      <c r="H31" s="87">
        <v>61.6</v>
      </c>
      <c r="I31" s="88">
        <v>75.599999999999994</v>
      </c>
      <c r="J31" s="89">
        <v>80.900000000000006</v>
      </c>
      <c r="K31" s="371" t="s">
        <v>372</v>
      </c>
      <c r="L31" s="371">
        <f>Tabell109[[#This Row],[Män 2024]]</f>
        <v>57.7</v>
      </c>
      <c r="M31" s="371">
        <f>Tabell109[[#This Row],[Män 2023–2024]]-Tabell109[[#This Row],[Män 2024]]</f>
        <v>13.5</v>
      </c>
      <c r="N31" s="371">
        <f>Tabell109[[#This Row],[Män 2022–2024]]-Tabell109[[#This Row],[Män 2023–2024]]</f>
        <v>5.5999999999999943</v>
      </c>
      <c r="O31" s="371" t="s">
        <v>372</v>
      </c>
      <c r="P31" s="371">
        <f>Tabell109[[#This Row],[Kvinnor 2024]]</f>
        <v>65.599999999999994</v>
      </c>
      <c r="Q31" s="371">
        <f>Tabell109[[#This Row],[Kvinnor 2023-2024]]-Tabell109[[#This Row],[Kvinnor 2024]]</f>
        <v>14.400000000000006</v>
      </c>
      <c r="R31" s="371">
        <f>Tabell109[[#This Row],[Kvinnor 2022–2024]]-Tabell109[[#This Row],[Kvinnor 2023-2024]]</f>
        <v>5.0999999999999943</v>
      </c>
      <c r="S31" s="371" t="s">
        <v>372</v>
      </c>
      <c r="T31" s="371">
        <f>Tabell109[[#This Row],[Totalt 2024]]</f>
        <v>61.6</v>
      </c>
      <c r="U31" s="371">
        <f>Tabell109[[#This Row],[Totalt 2023–2024]]-Tabell109[[#This Row],[Totalt 2024]]</f>
        <v>13.999999999999993</v>
      </c>
      <c r="V31" s="371">
        <f>Tabell109[[#This Row],[Totalt 2022–2024]]-Tabell109[[#This Row],[Totalt 2023–2024]]</f>
        <v>5.3000000000000114</v>
      </c>
    </row>
    <row r="32" spans="1:22">
      <c r="A32" s="27" t="s">
        <v>373</v>
      </c>
      <c r="B32" s="87">
        <v>63.1</v>
      </c>
      <c r="C32" s="88">
        <v>75.099999999999994</v>
      </c>
      <c r="D32" s="89">
        <v>79.900000000000006</v>
      </c>
      <c r="E32" s="87">
        <v>70.3</v>
      </c>
      <c r="F32" s="88">
        <v>82.4</v>
      </c>
      <c r="G32" s="89">
        <v>86.5</v>
      </c>
      <c r="H32" s="87">
        <v>66.7</v>
      </c>
      <c r="I32" s="88">
        <v>78.8</v>
      </c>
      <c r="J32" s="89">
        <v>83.3</v>
      </c>
      <c r="K32" s="371" t="s">
        <v>373</v>
      </c>
      <c r="L32" s="371">
        <f>Tabell109[[#This Row],[Män 2024]]</f>
        <v>63.1</v>
      </c>
      <c r="M32" s="371">
        <f>Tabell109[[#This Row],[Män 2023–2024]]-Tabell109[[#This Row],[Män 2024]]</f>
        <v>11.999999999999993</v>
      </c>
      <c r="N32" s="371">
        <f>Tabell109[[#This Row],[Män 2022–2024]]-Tabell109[[#This Row],[Män 2023–2024]]</f>
        <v>4.8000000000000114</v>
      </c>
      <c r="O32" s="371" t="s">
        <v>373</v>
      </c>
      <c r="P32" s="371">
        <f>Tabell109[[#This Row],[Kvinnor 2024]]</f>
        <v>70.3</v>
      </c>
      <c r="Q32" s="371">
        <f>Tabell109[[#This Row],[Kvinnor 2023-2024]]-Tabell109[[#This Row],[Kvinnor 2024]]</f>
        <v>12.100000000000009</v>
      </c>
      <c r="R32" s="371">
        <f>Tabell109[[#This Row],[Kvinnor 2022–2024]]-Tabell109[[#This Row],[Kvinnor 2023-2024]]</f>
        <v>4.0999999999999943</v>
      </c>
      <c r="S32" s="371" t="s">
        <v>373</v>
      </c>
      <c r="T32" s="371">
        <f>Tabell109[[#This Row],[Totalt 2024]]</f>
        <v>66.7</v>
      </c>
      <c r="U32" s="371">
        <f>Tabell109[[#This Row],[Totalt 2023–2024]]-Tabell109[[#This Row],[Totalt 2024]]</f>
        <v>12.099999999999994</v>
      </c>
      <c r="V32" s="371">
        <f>Tabell109[[#This Row],[Totalt 2022–2024]]-Tabell109[[#This Row],[Totalt 2023–2024]]</f>
        <v>4.5</v>
      </c>
    </row>
    <row r="33" spans="1:31">
      <c r="A33" s="27" t="s">
        <v>374</v>
      </c>
      <c r="B33" s="87">
        <v>66.900000000000006</v>
      </c>
      <c r="C33" s="88">
        <v>78.099999999999994</v>
      </c>
      <c r="D33" s="89">
        <v>82.7</v>
      </c>
      <c r="E33" s="87">
        <v>72.900000000000006</v>
      </c>
      <c r="F33" s="88">
        <v>83.8</v>
      </c>
      <c r="G33" s="89">
        <v>87.7</v>
      </c>
      <c r="H33" s="87">
        <v>70</v>
      </c>
      <c r="I33" s="88">
        <v>81</v>
      </c>
      <c r="J33" s="89">
        <v>85.2</v>
      </c>
      <c r="K33" s="371" t="s">
        <v>374</v>
      </c>
      <c r="L33" s="371">
        <f>Tabell109[[#This Row],[Män 2024]]</f>
        <v>66.900000000000006</v>
      </c>
      <c r="M33" s="371">
        <f>Tabell109[[#This Row],[Män 2023–2024]]-Tabell109[[#This Row],[Män 2024]]</f>
        <v>11.199999999999989</v>
      </c>
      <c r="N33" s="371">
        <f>Tabell109[[#This Row],[Män 2022–2024]]-Tabell109[[#This Row],[Män 2023–2024]]</f>
        <v>4.6000000000000085</v>
      </c>
      <c r="O33" s="371" t="s">
        <v>374</v>
      </c>
      <c r="P33" s="371">
        <f>Tabell109[[#This Row],[Kvinnor 2024]]</f>
        <v>72.900000000000006</v>
      </c>
      <c r="Q33" s="371">
        <f>Tabell109[[#This Row],[Kvinnor 2023-2024]]-Tabell109[[#This Row],[Kvinnor 2024]]</f>
        <v>10.899999999999991</v>
      </c>
      <c r="R33" s="371">
        <f>Tabell109[[#This Row],[Kvinnor 2022–2024]]-Tabell109[[#This Row],[Kvinnor 2023-2024]]</f>
        <v>3.9000000000000057</v>
      </c>
      <c r="S33" s="371" t="s">
        <v>374</v>
      </c>
      <c r="T33" s="371">
        <f>Tabell109[[#This Row],[Totalt 2024]]</f>
        <v>70</v>
      </c>
      <c r="U33" s="371">
        <f>Tabell109[[#This Row],[Totalt 2023–2024]]-Tabell109[[#This Row],[Totalt 2024]]</f>
        <v>11</v>
      </c>
      <c r="V33" s="371">
        <f>Tabell109[[#This Row],[Totalt 2022–2024]]-Tabell109[[#This Row],[Totalt 2023–2024]]</f>
        <v>4.2000000000000028</v>
      </c>
    </row>
    <row r="34" spans="1:31">
      <c r="A34" s="27" t="s">
        <v>375</v>
      </c>
      <c r="B34" s="87">
        <v>69.2</v>
      </c>
      <c r="C34" s="88">
        <v>80.599999999999994</v>
      </c>
      <c r="D34" s="89">
        <v>85.7</v>
      </c>
      <c r="E34" s="87">
        <v>73.3</v>
      </c>
      <c r="F34" s="88">
        <v>84.5</v>
      </c>
      <c r="G34" s="89">
        <v>88.9</v>
      </c>
      <c r="H34" s="87">
        <v>71.3</v>
      </c>
      <c r="I34" s="88">
        <v>82.6</v>
      </c>
      <c r="J34" s="89">
        <v>87.4</v>
      </c>
      <c r="K34" s="371" t="s">
        <v>375</v>
      </c>
      <c r="L34" s="371">
        <f>Tabell109[[#This Row],[Män 2024]]</f>
        <v>69.2</v>
      </c>
      <c r="M34" s="371">
        <f>Tabell109[[#This Row],[Män 2023–2024]]-Tabell109[[#This Row],[Män 2024]]</f>
        <v>11.399999999999991</v>
      </c>
      <c r="N34" s="371">
        <f>Tabell109[[#This Row],[Män 2022–2024]]-Tabell109[[#This Row],[Män 2023–2024]]</f>
        <v>5.1000000000000085</v>
      </c>
      <c r="O34" s="371" t="s">
        <v>375</v>
      </c>
      <c r="P34" s="371">
        <f>Tabell109[[#This Row],[Kvinnor 2024]]</f>
        <v>73.3</v>
      </c>
      <c r="Q34" s="371">
        <f>Tabell109[[#This Row],[Kvinnor 2023-2024]]-Tabell109[[#This Row],[Kvinnor 2024]]</f>
        <v>11.200000000000003</v>
      </c>
      <c r="R34" s="371">
        <f>Tabell109[[#This Row],[Kvinnor 2022–2024]]-Tabell109[[#This Row],[Kvinnor 2023-2024]]</f>
        <v>4.4000000000000057</v>
      </c>
      <c r="S34" s="371" t="s">
        <v>375</v>
      </c>
      <c r="T34" s="371">
        <f>Tabell109[[#This Row],[Totalt 2024]]</f>
        <v>71.3</v>
      </c>
      <c r="U34" s="371">
        <f>Tabell109[[#This Row],[Totalt 2023–2024]]-Tabell109[[#This Row],[Totalt 2024]]</f>
        <v>11.299999999999997</v>
      </c>
      <c r="V34" s="371">
        <f>Tabell109[[#This Row],[Totalt 2022–2024]]-Tabell109[[#This Row],[Totalt 2023–2024]]</f>
        <v>4.8000000000000114</v>
      </c>
    </row>
    <row r="35" spans="1:31">
      <c r="A35" s="27" t="s">
        <v>376</v>
      </c>
      <c r="B35" s="87">
        <v>70.900000000000006</v>
      </c>
      <c r="C35" s="88">
        <v>84.5</v>
      </c>
      <c r="D35" s="89">
        <v>91.2</v>
      </c>
      <c r="E35" s="87">
        <v>72.099999999999994</v>
      </c>
      <c r="F35" s="88">
        <v>84.8</v>
      </c>
      <c r="G35" s="89">
        <v>90.7</v>
      </c>
      <c r="H35" s="87">
        <v>71.599999999999994</v>
      </c>
      <c r="I35" s="88">
        <v>84.6</v>
      </c>
      <c r="J35" s="89">
        <v>90.9</v>
      </c>
      <c r="K35" s="371" t="s">
        <v>376</v>
      </c>
      <c r="L35" s="371">
        <f>Tabell109[[#This Row],[Män 2024]]</f>
        <v>70.900000000000006</v>
      </c>
      <c r="M35" s="371">
        <f>Tabell109[[#This Row],[Män 2023–2024]]-Tabell109[[#This Row],[Män 2024]]</f>
        <v>13.599999999999994</v>
      </c>
      <c r="N35" s="371">
        <f>Tabell109[[#This Row],[Män 2022–2024]]-Tabell109[[#This Row],[Män 2023–2024]]</f>
        <v>6.7000000000000028</v>
      </c>
      <c r="O35" s="371" t="s">
        <v>376</v>
      </c>
      <c r="P35" s="371">
        <f>Tabell109[[#This Row],[Kvinnor 2024]]</f>
        <v>72.099999999999994</v>
      </c>
      <c r="Q35" s="371">
        <f>Tabell109[[#This Row],[Kvinnor 2023-2024]]-Tabell109[[#This Row],[Kvinnor 2024]]</f>
        <v>12.700000000000003</v>
      </c>
      <c r="R35" s="371">
        <f>Tabell109[[#This Row],[Kvinnor 2022–2024]]-Tabell109[[#This Row],[Kvinnor 2023-2024]]</f>
        <v>5.9000000000000057</v>
      </c>
      <c r="S35" s="371" t="s">
        <v>376</v>
      </c>
      <c r="T35" s="371">
        <f>Tabell109[[#This Row],[Totalt 2024]]</f>
        <v>71.599999999999994</v>
      </c>
      <c r="U35" s="371">
        <f>Tabell109[[#This Row],[Totalt 2023–2024]]-Tabell109[[#This Row],[Totalt 2024]]</f>
        <v>13</v>
      </c>
      <c r="V35" s="371">
        <f>Tabell109[[#This Row],[Totalt 2022–2024]]-Tabell109[[#This Row],[Totalt 2023–2024]]</f>
        <v>6.3000000000000114</v>
      </c>
    </row>
    <row r="36" spans="1:31">
      <c r="A36" s="47" t="s">
        <v>377</v>
      </c>
      <c r="B36" s="90">
        <v>64.400000000000006</v>
      </c>
      <c r="C36" s="91">
        <v>81.5</v>
      </c>
      <c r="D36" s="92">
        <v>91.8</v>
      </c>
      <c r="E36" s="90">
        <v>61.6</v>
      </c>
      <c r="F36" s="91">
        <v>76.599999999999994</v>
      </c>
      <c r="G36" s="92">
        <v>85.5</v>
      </c>
      <c r="H36" s="90">
        <v>62.8</v>
      </c>
      <c r="I36" s="91">
        <v>78.7</v>
      </c>
      <c r="J36" s="92">
        <v>88.1</v>
      </c>
      <c r="K36" s="371" t="s">
        <v>377</v>
      </c>
      <c r="L36" s="371">
        <f>Tabell109[[#This Row],[Män 2024]]</f>
        <v>64.400000000000006</v>
      </c>
      <c r="M36" s="371">
        <f>Tabell109[[#This Row],[Män 2023–2024]]-Tabell109[[#This Row],[Män 2024]]</f>
        <v>17.099999999999994</v>
      </c>
      <c r="N36" s="371">
        <f>Tabell109[[#This Row],[Män 2022–2024]]-Tabell109[[#This Row],[Män 2023–2024]]</f>
        <v>10.299999999999997</v>
      </c>
      <c r="O36" s="371" t="s">
        <v>377</v>
      </c>
      <c r="P36" s="371">
        <f>Tabell109[[#This Row],[Kvinnor 2024]]</f>
        <v>61.6</v>
      </c>
      <c r="Q36" s="371">
        <f>Tabell109[[#This Row],[Kvinnor 2023-2024]]-Tabell109[[#This Row],[Kvinnor 2024]]</f>
        <v>14.999999999999993</v>
      </c>
      <c r="R36" s="371">
        <f>Tabell109[[#This Row],[Kvinnor 2022–2024]]-Tabell109[[#This Row],[Kvinnor 2023-2024]]</f>
        <v>8.9000000000000057</v>
      </c>
      <c r="S36" s="371" t="s">
        <v>377</v>
      </c>
      <c r="T36" s="371">
        <f>Tabell109[[#This Row],[Totalt 2024]]</f>
        <v>62.8</v>
      </c>
      <c r="U36" s="371">
        <f>Tabell109[[#This Row],[Totalt 2023–2024]]-Tabell109[[#This Row],[Totalt 2024]]</f>
        <v>15.900000000000006</v>
      </c>
      <c r="V36" s="371">
        <f>Tabell109[[#This Row],[Totalt 2022–2024]]-Tabell109[[#This Row],[Totalt 2023–2024]]</f>
        <v>9.3999999999999915</v>
      </c>
    </row>
    <row r="37" spans="1:31">
      <c r="A37" s="47" t="s">
        <v>378</v>
      </c>
      <c r="B37" s="90">
        <v>51.3</v>
      </c>
      <c r="C37" s="91">
        <v>74.5</v>
      </c>
      <c r="D37" s="92">
        <v>93.9</v>
      </c>
      <c r="E37" s="90">
        <v>42</v>
      </c>
      <c r="F37" s="91">
        <v>60.4</v>
      </c>
      <c r="G37" s="92">
        <v>76</v>
      </c>
      <c r="H37" s="90">
        <v>44.9</v>
      </c>
      <c r="I37" s="91">
        <v>64.900000000000006</v>
      </c>
      <c r="J37" s="92">
        <v>81.7</v>
      </c>
      <c r="K37" s="371" t="s">
        <v>378</v>
      </c>
      <c r="L37" s="371">
        <f>Tabell109[[#This Row],[Män 2024]]</f>
        <v>51.3</v>
      </c>
      <c r="M37" s="371">
        <f>Tabell109[[#This Row],[Män 2023–2024]]-Tabell109[[#This Row],[Män 2024]]</f>
        <v>23.200000000000003</v>
      </c>
      <c r="N37" s="371">
        <f>Tabell109[[#This Row],[Män 2022–2024]]-Tabell109[[#This Row],[Män 2023–2024]]</f>
        <v>19.400000000000006</v>
      </c>
      <c r="O37" s="371" t="s">
        <v>378</v>
      </c>
      <c r="P37" s="371">
        <f>Tabell109[[#This Row],[Kvinnor 2024]]</f>
        <v>42</v>
      </c>
      <c r="Q37" s="371">
        <f>Tabell109[[#This Row],[Kvinnor 2023-2024]]-Tabell109[[#This Row],[Kvinnor 2024]]</f>
        <v>18.399999999999999</v>
      </c>
      <c r="R37" s="371">
        <f>Tabell109[[#This Row],[Kvinnor 2022–2024]]-Tabell109[[#This Row],[Kvinnor 2023-2024]]</f>
        <v>15.600000000000001</v>
      </c>
      <c r="S37" s="371" t="s">
        <v>378</v>
      </c>
      <c r="T37" s="371">
        <f>Tabell109[[#This Row],[Totalt 2024]]</f>
        <v>44.9</v>
      </c>
      <c r="U37" s="371">
        <f>Tabell109[[#This Row],[Totalt 2023–2024]]-Tabell109[[#This Row],[Totalt 2024]]</f>
        <v>20.000000000000007</v>
      </c>
      <c r="V37" s="371">
        <f>Tabell109[[#This Row],[Totalt 2022–2024]]-Tabell109[[#This Row],[Totalt 2023–2024]]</f>
        <v>16.799999999999997</v>
      </c>
    </row>
    <row r="38" spans="1:31">
      <c r="A38" s="47" t="s">
        <v>285</v>
      </c>
      <c r="B38" s="93">
        <v>48.1</v>
      </c>
      <c r="C38" s="94">
        <v>62.5</v>
      </c>
      <c r="D38" s="95">
        <v>69.099999999999994</v>
      </c>
      <c r="E38" s="93">
        <v>55.5</v>
      </c>
      <c r="F38" s="94">
        <v>71.3</v>
      </c>
      <c r="G38" s="95">
        <v>77.900000000000006</v>
      </c>
      <c r="H38" s="93">
        <v>51.8</v>
      </c>
      <c r="I38" s="94">
        <v>66.900000000000006</v>
      </c>
      <c r="J38" s="95">
        <v>73.5</v>
      </c>
      <c r="O38" s="371"/>
      <c r="P38" s="371"/>
      <c r="Q38" s="371"/>
      <c r="R38" s="371"/>
    </row>
    <row r="39" spans="1:31" s="341" customFormat="1">
      <c r="A39" s="31" t="s">
        <v>379</v>
      </c>
      <c r="B39" s="90"/>
      <c r="C39" s="113"/>
      <c r="D39" s="92"/>
      <c r="E39" s="90"/>
      <c r="F39" s="113"/>
      <c r="G39" s="92"/>
      <c r="H39" s="90"/>
      <c r="I39" s="113"/>
      <c r="J39" s="92"/>
    </row>
    <row r="40" spans="1:31" ht="17.25">
      <c r="A40" s="114" t="s">
        <v>383</v>
      </c>
    </row>
    <row r="41" spans="1:31" ht="17.25">
      <c r="A41" s="76" t="s">
        <v>384</v>
      </c>
    </row>
    <row r="42" spans="1:31" ht="15">
      <c r="A42" s="30" t="s">
        <v>385</v>
      </c>
      <c r="B42" s="30" t="s">
        <v>386</v>
      </c>
      <c r="C42" s="30" t="s">
        <v>387</v>
      </c>
      <c r="D42" s="30" t="s">
        <v>388</v>
      </c>
      <c r="E42" s="30" t="s">
        <v>389</v>
      </c>
      <c r="F42" s="30" t="s">
        <v>390</v>
      </c>
      <c r="G42" s="30" t="s">
        <v>391</v>
      </c>
      <c r="H42" s="30" t="s">
        <v>392</v>
      </c>
      <c r="I42" s="30" t="s">
        <v>393</v>
      </c>
      <c r="J42" s="30" t="s">
        <v>394</v>
      </c>
      <c r="K42" s="30" t="s">
        <v>395</v>
      </c>
      <c r="L42" s="30" t="s">
        <v>396</v>
      </c>
      <c r="M42" s="30" t="s">
        <v>397</v>
      </c>
      <c r="N42" s="30" t="s">
        <v>398</v>
      </c>
      <c r="O42" s="30" t="s">
        <v>399</v>
      </c>
      <c r="P42" s="30" t="s">
        <v>400</v>
      </c>
      <c r="Q42" s="30" t="s">
        <v>401</v>
      </c>
      <c r="R42" s="30" t="s">
        <v>402</v>
      </c>
      <c r="S42" s="30" t="s">
        <v>403</v>
      </c>
      <c r="T42" s="30" t="s">
        <v>404</v>
      </c>
      <c r="U42" s="30" t="s">
        <v>405</v>
      </c>
      <c r="V42" s="30" t="s">
        <v>406</v>
      </c>
      <c r="W42" s="30" t="s">
        <v>407</v>
      </c>
      <c r="X42" s="30" t="s">
        <v>408</v>
      </c>
      <c r="Y42" s="30" t="s">
        <v>409</v>
      </c>
      <c r="Z42" s="30" t="s">
        <v>410</v>
      </c>
      <c r="AA42" s="30" t="s">
        <v>411</v>
      </c>
      <c r="AB42" s="30" t="s">
        <v>412</v>
      </c>
      <c r="AC42" s="30" t="s">
        <v>413</v>
      </c>
      <c r="AD42" s="30" t="s">
        <v>414</v>
      </c>
      <c r="AE42" s="30" t="s">
        <v>415</v>
      </c>
    </row>
    <row r="43" spans="1:31">
      <c r="A43" s="99" t="s">
        <v>380</v>
      </c>
      <c r="B43" s="99">
        <v>348251</v>
      </c>
      <c r="C43" s="100">
        <v>502646</v>
      </c>
      <c r="D43" s="101">
        <v>569546</v>
      </c>
      <c r="E43" s="99">
        <v>353254</v>
      </c>
      <c r="F43" s="100">
        <v>518183</v>
      </c>
      <c r="G43" s="101">
        <v>586971</v>
      </c>
      <c r="H43" s="99">
        <v>356327</v>
      </c>
      <c r="I43" s="100">
        <v>525197</v>
      </c>
      <c r="J43" s="101">
        <v>597909</v>
      </c>
      <c r="K43" s="99">
        <v>358990</v>
      </c>
      <c r="L43" s="100">
        <v>525675</v>
      </c>
      <c r="M43" s="101">
        <v>596484</v>
      </c>
      <c r="N43" s="99">
        <v>350844</v>
      </c>
      <c r="O43" s="100">
        <v>517980</v>
      </c>
      <c r="P43" s="101">
        <v>588847</v>
      </c>
      <c r="Q43" s="99">
        <v>300898</v>
      </c>
      <c r="R43" s="100">
        <v>450439</v>
      </c>
      <c r="S43" s="101">
        <v>517107</v>
      </c>
      <c r="T43" s="99">
        <v>286399</v>
      </c>
      <c r="U43" s="100">
        <v>410371</v>
      </c>
      <c r="V43" s="101">
        <v>467962</v>
      </c>
      <c r="W43" s="99">
        <v>259638</v>
      </c>
      <c r="X43" s="100">
        <v>379812</v>
      </c>
      <c r="Y43" s="101">
        <v>429399</v>
      </c>
      <c r="Z43" s="99">
        <v>255848</v>
      </c>
      <c r="AA43" s="100">
        <v>361948</v>
      </c>
      <c r="AB43" s="101">
        <v>407652</v>
      </c>
      <c r="AC43" s="100">
        <v>245360</v>
      </c>
      <c r="AD43" s="100">
        <v>351859</v>
      </c>
      <c r="AE43" s="101">
        <v>391780</v>
      </c>
    </row>
    <row r="44" spans="1:31">
      <c r="A44" s="99" t="s">
        <v>366</v>
      </c>
      <c r="B44" s="99">
        <v>263411</v>
      </c>
      <c r="C44" s="100">
        <v>369005</v>
      </c>
      <c r="D44" s="101">
        <v>415336</v>
      </c>
      <c r="E44" s="99">
        <v>265080</v>
      </c>
      <c r="F44" s="100">
        <v>377782</v>
      </c>
      <c r="G44" s="101">
        <v>424151</v>
      </c>
      <c r="H44" s="99">
        <v>268626</v>
      </c>
      <c r="I44" s="100">
        <v>385849</v>
      </c>
      <c r="J44" s="101">
        <v>435597</v>
      </c>
      <c r="K44" s="99">
        <v>282871</v>
      </c>
      <c r="L44" s="100">
        <v>402781</v>
      </c>
      <c r="M44" s="101">
        <v>453879</v>
      </c>
      <c r="N44" s="99">
        <v>289216</v>
      </c>
      <c r="O44" s="100">
        <v>418985</v>
      </c>
      <c r="P44" s="101">
        <v>472935</v>
      </c>
      <c r="Q44" s="99">
        <v>275116</v>
      </c>
      <c r="R44" s="100">
        <v>424682</v>
      </c>
      <c r="S44" s="101">
        <v>489996</v>
      </c>
      <c r="T44" s="99">
        <v>294479</v>
      </c>
      <c r="U44" s="100">
        <v>430078</v>
      </c>
      <c r="V44" s="101">
        <v>503297</v>
      </c>
      <c r="W44" s="99">
        <v>288796</v>
      </c>
      <c r="X44" s="100">
        <v>438480</v>
      </c>
      <c r="Y44" s="101">
        <v>508122</v>
      </c>
      <c r="Z44" s="99">
        <v>293613</v>
      </c>
      <c r="AA44" s="100">
        <v>436488</v>
      </c>
      <c r="AB44" s="101">
        <v>508997</v>
      </c>
      <c r="AC44" s="100">
        <v>294274</v>
      </c>
      <c r="AD44" s="100">
        <v>437465</v>
      </c>
      <c r="AE44" s="101">
        <v>504518</v>
      </c>
    </row>
    <row r="45" spans="1:31">
      <c r="A45" s="99" t="s">
        <v>367</v>
      </c>
      <c r="B45" s="99">
        <v>289429</v>
      </c>
      <c r="C45" s="100">
        <v>392239</v>
      </c>
      <c r="D45" s="101">
        <v>434416</v>
      </c>
      <c r="E45" s="99">
        <v>283871</v>
      </c>
      <c r="F45" s="100">
        <v>391204</v>
      </c>
      <c r="G45" s="101">
        <v>433167</v>
      </c>
      <c r="H45" s="99">
        <v>278385</v>
      </c>
      <c r="I45" s="100">
        <v>388439</v>
      </c>
      <c r="J45" s="101">
        <v>434331</v>
      </c>
      <c r="K45" s="99">
        <v>280679</v>
      </c>
      <c r="L45" s="100">
        <v>389172</v>
      </c>
      <c r="M45" s="101">
        <v>435743</v>
      </c>
      <c r="N45" s="99">
        <v>278774</v>
      </c>
      <c r="O45" s="100">
        <v>391092</v>
      </c>
      <c r="P45" s="101">
        <v>438323</v>
      </c>
      <c r="Q45" s="99">
        <v>255105</v>
      </c>
      <c r="R45" s="100">
        <v>383483</v>
      </c>
      <c r="S45" s="101">
        <v>439946</v>
      </c>
      <c r="T45" s="99">
        <v>268704</v>
      </c>
      <c r="U45" s="100">
        <v>383157</v>
      </c>
      <c r="V45" s="101">
        <v>445982</v>
      </c>
      <c r="W45" s="99">
        <v>265764</v>
      </c>
      <c r="X45" s="100">
        <v>390400</v>
      </c>
      <c r="Y45" s="101">
        <v>449530</v>
      </c>
      <c r="Z45" s="99">
        <v>277613</v>
      </c>
      <c r="AA45" s="100">
        <v>401750</v>
      </c>
      <c r="AB45" s="101">
        <v>466111</v>
      </c>
      <c r="AC45" s="100">
        <v>289824</v>
      </c>
      <c r="AD45" s="100">
        <v>419271</v>
      </c>
      <c r="AE45" s="101">
        <v>481094</v>
      </c>
    </row>
    <row r="46" spans="1:31">
      <c r="A46" s="99" t="s">
        <v>368</v>
      </c>
      <c r="B46" s="99">
        <v>343315</v>
      </c>
      <c r="C46" s="100">
        <v>451517</v>
      </c>
      <c r="D46" s="101">
        <v>493463</v>
      </c>
      <c r="E46" s="99">
        <v>331547</v>
      </c>
      <c r="F46" s="100">
        <v>442199</v>
      </c>
      <c r="G46" s="101">
        <v>483156</v>
      </c>
      <c r="H46" s="99">
        <v>317919</v>
      </c>
      <c r="I46" s="100">
        <v>429110</v>
      </c>
      <c r="J46" s="101">
        <v>472429</v>
      </c>
      <c r="K46" s="99">
        <v>310406</v>
      </c>
      <c r="L46" s="100">
        <v>417606</v>
      </c>
      <c r="M46" s="101">
        <v>461525</v>
      </c>
      <c r="N46" s="99">
        <v>299440</v>
      </c>
      <c r="O46" s="100">
        <v>407564</v>
      </c>
      <c r="P46" s="101">
        <v>451661</v>
      </c>
      <c r="Q46" s="99">
        <v>271550</v>
      </c>
      <c r="R46" s="100">
        <v>395119</v>
      </c>
      <c r="S46" s="101">
        <v>446853</v>
      </c>
      <c r="T46" s="99">
        <v>280014</v>
      </c>
      <c r="U46" s="100">
        <v>385961</v>
      </c>
      <c r="V46" s="101">
        <v>442672</v>
      </c>
      <c r="W46" s="99">
        <v>273047</v>
      </c>
      <c r="X46" s="100">
        <v>386917</v>
      </c>
      <c r="Y46" s="101">
        <v>438172</v>
      </c>
      <c r="Z46" s="99">
        <v>276090</v>
      </c>
      <c r="AA46" s="100">
        <v>385986</v>
      </c>
      <c r="AB46" s="101">
        <v>440816</v>
      </c>
      <c r="AC46" s="100">
        <v>279982</v>
      </c>
      <c r="AD46" s="100">
        <v>390894</v>
      </c>
      <c r="AE46" s="101">
        <v>443059</v>
      </c>
    </row>
    <row r="47" spans="1:31">
      <c r="A47" s="99" t="s">
        <v>369</v>
      </c>
      <c r="B47" s="99">
        <v>375020</v>
      </c>
      <c r="C47" s="100">
        <v>479571</v>
      </c>
      <c r="D47" s="101">
        <v>517656</v>
      </c>
      <c r="E47" s="99">
        <v>364620</v>
      </c>
      <c r="F47" s="100">
        <v>472245</v>
      </c>
      <c r="G47" s="101">
        <v>510266</v>
      </c>
      <c r="H47" s="99">
        <v>352495</v>
      </c>
      <c r="I47" s="100">
        <v>461866</v>
      </c>
      <c r="J47" s="101">
        <v>502881</v>
      </c>
      <c r="K47" s="99">
        <v>349434</v>
      </c>
      <c r="L47" s="100">
        <v>456923</v>
      </c>
      <c r="M47" s="101">
        <v>498811</v>
      </c>
      <c r="N47" s="99">
        <v>346934</v>
      </c>
      <c r="O47" s="100">
        <v>457924</v>
      </c>
      <c r="P47" s="101">
        <v>500926</v>
      </c>
      <c r="Q47" s="99">
        <v>313417</v>
      </c>
      <c r="R47" s="100">
        <v>443464</v>
      </c>
      <c r="S47" s="101">
        <v>494242</v>
      </c>
      <c r="T47" s="99">
        <v>317594</v>
      </c>
      <c r="U47" s="100">
        <v>426041</v>
      </c>
      <c r="V47" s="101">
        <v>481430</v>
      </c>
      <c r="W47" s="99">
        <v>305392</v>
      </c>
      <c r="X47" s="100">
        <v>418269</v>
      </c>
      <c r="Y47" s="101">
        <v>466296</v>
      </c>
      <c r="Z47" s="99">
        <v>302196</v>
      </c>
      <c r="AA47" s="100">
        <v>407683</v>
      </c>
      <c r="AB47" s="101">
        <v>457772</v>
      </c>
      <c r="AC47" s="100">
        <v>298630</v>
      </c>
      <c r="AD47" s="100">
        <v>403111</v>
      </c>
      <c r="AE47" s="101">
        <v>448965</v>
      </c>
    </row>
    <row r="48" spans="1:31">
      <c r="A48" s="99" t="s">
        <v>370</v>
      </c>
      <c r="B48" s="99">
        <v>394036</v>
      </c>
      <c r="C48" s="100">
        <v>485324</v>
      </c>
      <c r="D48" s="101">
        <v>518332</v>
      </c>
      <c r="E48" s="99">
        <v>397815</v>
      </c>
      <c r="F48" s="100">
        <v>497361</v>
      </c>
      <c r="G48" s="101">
        <v>531650</v>
      </c>
      <c r="H48" s="99">
        <v>398815</v>
      </c>
      <c r="I48" s="100">
        <v>503752</v>
      </c>
      <c r="J48" s="101">
        <v>541535</v>
      </c>
      <c r="K48" s="99">
        <v>395991</v>
      </c>
      <c r="L48" s="100">
        <v>501631</v>
      </c>
      <c r="M48" s="101">
        <v>540615</v>
      </c>
      <c r="N48" s="99">
        <v>383081</v>
      </c>
      <c r="O48" s="100">
        <v>488597</v>
      </c>
      <c r="P48" s="101">
        <v>528178</v>
      </c>
      <c r="Q48" s="99">
        <v>340307</v>
      </c>
      <c r="R48" s="100">
        <v>467784</v>
      </c>
      <c r="S48" s="101">
        <v>514267</v>
      </c>
      <c r="T48" s="99">
        <v>345756</v>
      </c>
      <c r="U48" s="100">
        <v>450718</v>
      </c>
      <c r="V48" s="101">
        <v>502932</v>
      </c>
      <c r="W48" s="99">
        <v>337338</v>
      </c>
      <c r="X48" s="100">
        <v>446603</v>
      </c>
      <c r="Y48" s="101">
        <v>491265</v>
      </c>
      <c r="Z48" s="99">
        <v>338399</v>
      </c>
      <c r="AA48" s="100">
        <v>443623</v>
      </c>
      <c r="AB48" s="101">
        <v>489950</v>
      </c>
      <c r="AC48" s="100">
        <v>344286</v>
      </c>
      <c r="AD48" s="100">
        <v>450182</v>
      </c>
      <c r="AE48" s="101">
        <v>494241</v>
      </c>
    </row>
    <row r="49" spans="1:31">
      <c r="A49" s="99" t="s">
        <v>371</v>
      </c>
      <c r="B49" s="99">
        <v>384756</v>
      </c>
      <c r="C49" s="100">
        <v>456442</v>
      </c>
      <c r="D49" s="101">
        <v>481487</v>
      </c>
      <c r="E49" s="99">
        <v>376079</v>
      </c>
      <c r="F49" s="100">
        <v>452916</v>
      </c>
      <c r="G49" s="101">
        <v>478354</v>
      </c>
      <c r="H49" s="99">
        <v>370420</v>
      </c>
      <c r="I49" s="100">
        <v>450097</v>
      </c>
      <c r="J49" s="101">
        <v>478314</v>
      </c>
      <c r="K49" s="99">
        <v>373153</v>
      </c>
      <c r="L49" s="100">
        <v>454897</v>
      </c>
      <c r="M49" s="101">
        <v>484047</v>
      </c>
      <c r="N49" s="99">
        <v>379139</v>
      </c>
      <c r="O49" s="100">
        <v>466566</v>
      </c>
      <c r="P49" s="101">
        <v>497965</v>
      </c>
      <c r="Q49" s="99">
        <v>353858</v>
      </c>
      <c r="R49" s="100">
        <v>469838</v>
      </c>
      <c r="S49" s="101">
        <v>509524</v>
      </c>
      <c r="T49" s="99">
        <v>373946</v>
      </c>
      <c r="U49" s="100">
        <v>471884</v>
      </c>
      <c r="V49" s="101">
        <v>519489</v>
      </c>
      <c r="W49" s="99">
        <v>379376</v>
      </c>
      <c r="X49" s="100">
        <v>483639</v>
      </c>
      <c r="Y49" s="101">
        <v>524223</v>
      </c>
      <c r="Z49" s="99">
        <v>382546</v>
      </c>
      <c r="AA49" s="100">
        <v>484653</v>
      </c>
      <c r="AB49" s="101">
        <v>526528</v>
      </c>
      <c r="AC49" s="100">
        <v>376113</v>
      </c>
      <c r="AD49" s="100">
        <v>477154</v>
      </c>
      <c r="AE49" s="101">
        <v>516674</v>
      </c>
    </row>
    <row r="50" spans="1:31">
      <c r="A50" s="99" t="s">
        <v>372</v>
      </c>
      <c r="B50" s="99">
        <v>398673</v>
      </c>
      <c r="C50" s="100">
        <v>457304</v>
      </c>
      <c r="D50" s="101">
        <v>477214</v>
      </c>
      <c r="E50" s="99">
        <v>393386</v>
      </c>
      <c r="F50" s="100">
        <v>456300</v>
      </c>
      <c r="G50" s="101">
        <v>477148</v>
      </c>
      <c r="H50" s="99">
        <v>386918</v>
      </c>
      <c r="I50" s="100">
        <v>452836</v>
      </c>
      <c r="J50" s="101">
        <v>475433</v>
      </c>
      <c r="K50" s="99">
        <v>382204</v>
      </c>
      <c r="L50" s="100">
        <v>449052</v>
      </c>
      <c r="M50" s="101">
        <v>472446</v>
      </c>
      <c r="N50" s="99">
        <v>377295</v>
      </c>
      <c r="O50" s="100">
        <v>447711</v>
      </c>
      <c r="P50" s="101">
        <v>472116</v>
      </c>
      <c r="Q50" s="99">
        <v>339523</v>
      </c>
      <c r="R50" s="100">
        <v>437138</v>
      </c>
      <c r="S50" s="101">
        <v>467394</v>
      </c>
      <c r="T50" s="99">
        <v>348369</v>
      </c>
      <c r="U50" s="100">
        <v>425346</v>
      </c>
      <c r="V50" s="101">
        <v>461754</v>
      </c>
      <c r="W50" s="99">
        <v>348937</v>
      </c>
      <c r="X50" s="100">
        <v>429104</v>
      </c>
      <c r="Y50" s="101">
        <v>459011</v>
      </c>
      <c r="Z50" s="99">
        <v>355655</v>
      </c>
      <c r="AA50" s="100">
        <v>435805</v>
      </c>
      <c r="AB50" s="101">
        <v>466913</v>
      </c>
      <c r="AC50" s="100">
        <v>368408</v>
      </c>
      <c r="AD50" s="100">
        <v>451309</v>
      </c>
      <c r="AE50" s="101">
        <v>482550</v>
      </c>
    </row>
    <row r="51" spans="1:31">
      <c r="A51" s="99" t="s">
        <v>373</v>
      </c>
      <c r="B51" s="99">
        <v>441406</v>
      </c>
      <c r="C51" s="100">
        <v>496056</v>
      </c>
      <c r="D51" s="101">
        <v>514230</v>
      </c>
      <c r="E51" s="99">
        <v>424171</v>
      </c>
      <c r="F51" s="100">
        <v>480167</v>
      </c>
      <c r="G51" s="101">
        <v>498459</v>
      </c>
      <c r="H51" s="99">
        <v>409603</v>
      </c>
      <c r="I51" s="100">
        <v>466252</v>
      </c>
      <c r="J51" s="101">
        <v>485151</v>
      </c>
      <c r="K51" s="99">
        <v>399333</v>
      </c>
      <c r="L51" s="100">
        <v>454975</v>
      </c>
      <c r="M51" s="101">
        <v>473754</v>
      </c>
      <c r="N51" s="99">
        <v>387228</v>
      </c>
      <c r="O51" s="100">
        <v>444114</v>
      </c>
      <c r="P51" s="101">
        <v>463091</v>
      </c>
      <c r="Q51" s="99">
        <v>343444</v>
      </c>
      <c r="R51" s="100">
        <v>432285</v>
      </c>
      <c r="S51" s="101">
        <v>456374</v>
      </c>
      <c r="T51" s="99">
        <v>360722</v>
      </c>
      <c r="U51" s="100">
        <v>424461</v>
      </c>
      <c r="V51" s="101">
        <v>454348</v>
      </c>
      <c r="W51" s="99">
        <v>362570</v>
      </c>
      <c r="X51" s="100">
        <v>428845</v>
      </c>
      <c r="Y51" s="101">
        <v>451419</v>
      </c>
      <c r="Z51" s="99">
        <v>363108</v>
      </c>
      <c r="AA51" s="100">
        <v>427596</v>
      </c>
      <c r="AB51" s="101">
        <v>451106</v>
      </c>
      <c r="AC51" s="100">
        <v>364206</v>
      </c>
      <c r="AD51" s="100">
        <v>429432</v>
      </c>
      <c r="AE51" s="101">
        <v>452682</v>
      </c>
    </row>
    <row r="52" spans="1:31">
      <c r="A52" s="99" t="s">
        <v>374</v>
      </c>
      <c r="B52" s="99">
        <v>384149</v>
      </c>
      <c r="C52" s="100">
        <v>431240</v>
      </c>
      <c r="D52" s="101">
        <v>447327</v>
      </c>
      <c r="E52" s="99">
        <v>404029</v>
      </c>
      <c r="F52" s="100">
        <v>455793</v>
      </c>
      <c r="G52" s="101">
        <v>472795</v>
      </c>
      <c r="H52" s="99">
        <v>413436</v>
      </c>
      <c r="I52" s="100">
        <v>468007</v>
      </c>
      <c r="J52" s="101">
        <v>486387</v>
      </c>
      <c r="K52" s="99">
        <v>418280</v>
      </c>
      <c r="L52" s="100">
        <v>473453</v>
      </c>
      <c r="M52" s="101">
        <v>491959</v>
      </c>
      <c r="N52" s="99">
        <v>413793</v>
      </c>
      <c r="O52" s="100">
        <v>469670</v>
      </c>
      <c r="P52" s="101">
        <v>488031</v>
      </c>
      <c r="Q52" s="99">
        <v>339359</v>
      </c>
      <c r="R52" s="100">
        <v>451164</v>
      </c>
      <c r="S52" s="101">
        <v>476242</v>
      </c>
      <c r="T52" s="99">
        <v>372205</v>
      </c>
      <c r="U52" s="100">
        <v>428960</v>
      </c>
      <c r="V52" s="101">
        <v>460452</v>
      </c>
      <c r="W52" s="99">
        <v>367173</v>
      </c>
      <c r="X52" s="100">
        <v>427434</v>
      </c>
      <c r="Y52" s="101">
        <v>446366</v>
      </c>
      <c r="Z52" s="99">
        <v>363183</v>
      </c>
      <c r="AA52" s="100">
        <v>419974</v>
      </c>
      <c r="AB52" s="101">
        <v>439466</v>
      </c>
      <c r="AC52" s="100">
        <v>357480</v>
      </c>
      <c r="AD52" s="100">
        <v>412543</v>
      </c>
      <c r="AE52" s="101">
        <v>432169</v>
      </c>
    </row>
    <row r="53" spans="1:31">
      <c r="A53" s="99" t="s">
        <v>375</v>
      </c>
      <c r="B53" s="99">
        <v>247803</v>
      </c>
      <c r="C53" s="100">
        <v>282986</v>
      </c>
      <c r="D53" s="101">
        <v>295746</v>
      </c>
      <c r="E53" s="99">
        <v>255424</v>
      </c>
      <c r="F53" s="100">
        <v>292452</v>
      </c>
      <c r="G53" s="101">
        <v>306183</v>
      </c>
      <c r="H53" s="99">
        <v>269836</v>
      </c>
      <c r="I53" s="100">
        <v>309705</v>
      </c>
      <c r="J53" s="101">
        <v>324281</v>
      </c>
      <c r="K53" s="99">
        <v>289287</v>
      </c>
      <c r="L53" s="100">
        <v>330926</v>
      </c>
      <c r="M53" s="101">
        <v>346183</v>
      </c>
      <c r="N53" s="99">
        <v>310646</v>
      </c>
      <c r="O53" s="100">
        <v>355280</v>
      </c>
      <c r="P53" s="101">
        <v>371244</v>
      </c>
      <c r="Q53" s="99">
        <v>272081</v>
      </c>
      <c r="R53" s="100">
        <v>373085</v>
      </c>
      <c r="S53" s="101">
        <v>395982</v>
      </c>
      <c r="T53" s="99">
        <v>335617</v>
      </c>
      <c r="U53" s="100">
        <v>385178</v>
      </c>
      <c r="V53" s="101">
        <v>416965</v>
      </c>
      <c r="W53" s="99">
        <v>349618</v>
      </c>
      <c r="X53" s="100">
        <v>408369</v>
      </c>
      <c r="Y53" s="101">
        <v>426070</v>
      </c>
      <c r="Z53" s="99">
        <v>359625</v>
      </c>
      <c r="AA53" s="100">
        <v>415908</v>
      </c>
      <c r="AB53" s="101">
        <v>436281</v>
      </c>
      <c r="AC53" s="100">
        <v>359391</v>
      </c>
      <c r="AD53" s="100">
        <v>414011</v>
      </c>
      <c r="AE53" s="101">
        <v>434621</v>
      </c>
    </row>
    <row r="54" spans="1:31">
      <c r="A54" s="99" t="s">
        <v>376</v>
      </c>
      <c r="B54" s="99">
        <v>160073</v>
      </c>
      <c r="C54" s="100">
        <v>188760</v>
      </c>
      <c r="D54" s="101">
        <v>201108</v>
      </c>
      <c r="E54" s="99">
        <v>163404</v>
      </c>
      <c r="F54" s="100">
        <v>192811</v>
      </c>
      <c r="G54" s="101">
        <v>205368</v>
      </c>
      <c r="H54" s="99">
        <v>167033</v>
      </c>
      <c r="I54" s="100">
        <v>198011</v>
      </c>
      <c r="J54" s="101">
        <v>211082</v>
      </c>
      <c r="K54" s="99">
        <v>175557</v>
      </c>
      <c r="L54" s="100">
        <v>206623</v>
      </c>
      <c r="M54" s="101">
        <v>220070</v>
      </c>
      <c r="N54" s="99">
        <v>184134</v>
      </c>
      <c r="O54" s="100">
        <v>216912</v>
      </c>
      <c r="P54" s="101">
        <v>230630</v>
      </c>
      <c r="Q54" s="99">
        <v>150501</v>
      </c>
      <c r="R54" s="100">
        <v>219257</v>
      </c>
      <c r="S54" s="101">
        <v>237422</v>
      </c>
      <c r="T54" s="99">
        <v>188664</v>
      </c>
      <c r="U54" s="100">
        <v>220633</v>
      </c>
      <c r="V54" s="101">
        <v>245119</v>
      </c>
      <c r="W54" s="99">
        <v>203809</v>
      </c>
      <c r="X54" s="100">
        <v>244695</v>
      </c>
      <c r="Y54" s="101">
        <v>258304</v>
      </c>
      <c r="Z54" s="99">
        <v>223538</v>
      </c>
      <c r="AA54" s="100">
        <v>263849</v>
      </c>
      <c r="AB54" s="101">
        <v>280949</v>
      </c>
      <c r="AC54" s="100">
        <v>244471</v>
      </c>
      <c r="AD54" s="100">
        <v>286262</v>
      </c>
      <c r="AE54" s="101">
        <v>303716</v>
      </c>
    </row>
    <row r="55" spans="1:31">
      <c r="A55" s="99" t="s">
        <v>377</v>
      </c>
      <c r="B55" s="99">
        <v>89827</v>
      </c>
      <c r="C55" s="100">
        <v>112917</v>
      </c>
      <c r="D55" s="101">
        <v>125001</v>
      </c>
      <c r="E55" s="99">
        <v>91006</v>
      </c>
      <c r="F55" s="100">
        <v>114490</v>
      </c>
      <c r="G55" s="101">
        <v>126773</v>
      </c>
      <c r="H55" s="99">
        <v>92013</v>
      </c>
      <c r="I55" s="100">
        <v>116133</v>
      </c>
      <c r="J55" s="101">
        <v>128574</v>
      </c>
      <c r="K55" s="99">
        <v>93145</v>
      </c>
      <c r="L55" s="100">
        <v>116593</v>
      </c>
      <c r="M55" s="101">
        <v>129046</v>
      </c>
      <c r="N55" s="99">
        <v>95400</v>
      </c>
      <c r="O55" s="100">
        <v>118704</v>
      </c>
      <c r="P55" s="101">
        <v>130726</v>
      </c>
      <c r="Q55" s="99">
        <v>74309</v>
      </c>
      <c r="R55" s="100">
        <v>118081</v>
      </c>
      <c r="S55" s="101">
        <v>132458</v>
      </c>
      <c r="T55" s="99">
        <v>95480</v>
      </c>
      <c r="U55" s="100">
        <v>116142</v>
      </c>
      <c r="V55" s="101">
        <v>135677</v>
      </c>
      <c r="W55" s="99">
        <v>99962</v>
      </c>
      <c r="X55" s="100">
        <v>127035</v>
      </c>
      <c r="Y55" s="101">
        <v>137339</v>
      </c>
      <c r="Z55" s="99">
        <v>107179</v>
      </c>
      <c r="AA55" s="100">
        <v>133619</v>
      </c>
      <c r="AB55" s="101">
        <v>147481</v>
      </c>
      <c r="AC55" s="100">
        <v>115700</v>
      </c>
      <c r="AD55" s="100">
        <v>142408</v>
      </c>
      <c r="AE55" s="101">
        <v>155834</v>
      </c>
    </row>
    <row r="56" spans="1:31">
      <c r="A56" s="99" t="s">
        <v>378</v>
      </c>
      <c r="B56" s="99">
        <v>37327</v>
      </c>
      <c r="C56" s="100">
        <v>53004</v>
      </c>
      <c r="D56" s="101">
        <v>63298</v>
      </c>
      <c r="E56" s="99">
        <v>37984</v>
      </c>
      <c r="F56" s="100">
        <v>54210</v>
      </c>
      <c r="G56" s="101">
        <v>65181</v>
      </c>
      <c r="H56" s="99">
        <v>38940</v>
      </c>
      <c r="I56" s="100">
        <v>55309</v>
      </c>
      <c r="J56" s="101">
        <v>66450</v>
      </c>
      <c r="K56" s="99">
        <v>40098</v>
      </c>
      <c r="L56" s="100">
        <v>56809</v>
      </c>
      <c r="M56" s="101">
        <v>67891</v>
      </c>
      <c r="N56" s="99">
        <v>41569</v>
      </c>
      <c r="O56" s="100">
        <v>57998</v>
      </c>
      <c r="P56" s="101">
        <v>69144</v>
      </c>
      <c r="Q56" s="99">
        <v>31093</v>
      </c>
      <c r="R56" s="100">
        <v>58438</v>
      </c>
      <c r="S56" s="101">
        <v>70939</v>
      </c>
      <c r="T56" s="99">
        <v>43205</v>
      </c>
      <c r="U56" s="100">
        <v>56985</v>
      </c>
      <c r="V56" s="101">
        <v>73768</v>
      </c>
      <c r="W56" s="99">
        <v>43431</v>
      </c>
      <c r="X56" s="100">
        <v>64105</v>
      </c>
      <c r="Y56" s="101">
        <v>73051</v>
      </c>
      <c r="Z56" s="99">
        <v>44553</v>
      </c>
      <c r="AA56" s="100">
        <v>63146</v>
      </c>
      <c r="AB56" s="101">
        <v>76820</v>
      </c>
      <c r="AC56" s="100">
        <v>46533</v>
      </c>
      <c r="AD56" s="100">
        <v>64536</v>
      </c>
      <c r="AE56" s="101">
        <v>76846</v>
      </c>
    </row>
    <row r="57" spans="1:31">
      <c r="A57" s="102" t="s">
        <v>285</v>
      </c>
      <c r="B57" s="102">
        <v>4157476</v>
      </c>
      <c r="C57" s="103">
        <v>5159011</v>
      </c>
      <c r="D57" s="104">
        <v>5554160</v>
      </c>
      <c r="E57" s="102">
        <v>4141670</v>
      </c>
      <c r="F57" s="103">
        <v>5198113</v>
      </c>
      <c r="G57" s="104">
        <v>5599622</v>
      </c>
      <c r="H57" s="102">
        <v>4120766</v>
      </c>
      <c r="I57" s="103">
        <v>5210563</v>
      </c>
      <c r="J57" s="104">
        <v>5640354</v>
      </c>
      <c r="K57" s="102">
        <v>4149428</v>
      </c>
      <c r="L57" s="103">
        <v>5237116</v>
      </c>
      <c r="M57" s="104">
        <v>5672453</v>
      </c>
      <c r="N57" s="102">
        <v>4137493</v>
      </c>
      <c r="O57" s="103">
        <v>5259097</v>
      </c>
      <c r="P57" s="104">
        <v>5703817</v>
      </c>
      <c r="Q57" s="102">
        <v>3660561</v>
      </c>
      <c r="R57" s="103">
        <v>5124257</v>
      </c>
      <c r="S57" s="104">
        <v>5648746</v>
      </c>
      <c r="T57" s="102">
        <v>3911154</v>
      </c>
      <c r="U57" s="103">
        <v>5015915</v>
      </c>
      <c r="V57" s="104">
        <v>5611847</v>
      </c>
      <c r="W57" s="102">
        <v>3884851</v>
      </c>
      <c r="X57" s="103">
        <v>5073707</v>
      </c>
      <c r="Y57" s="104">
        <v>5558567</v>
      </c>
      <c r="Z57" s="102">
        <v>3943146</v>
      </c>
      <c r="AA57" s="103">
        <v>5082028</v>
      </c>
      <c r="AB57" s="104">
        <v>5596842</v>
      </c>
      <c r="AC57" s="103">
        <v>3984658</v>
      </c>
      <c r="AD57" s="103">
        <v>5130437</v>
      </c>
      <c r="AE57" s="104">
        <v>5618749</v>
      </c>
    </row>
    <row r="58" spans="1:31">
      <c r="A58" s="31" t="s">
        <v>379</v>
      </c>
      <c r="B58" s="99"/>
      <c r="D58" s="101"/>
      <c r="E58" s="99"/>
      <c r="G58" s="101"/>
      <c r="H58" s="99"/>
      <c r="J58" s="101"/>
      <c r="K58" s="99"/>
      <c r="M58" s="101"/>
      <c r="N58" s="99"/>
      <c r="P58" s="101"/>
      <c r="Q58" s="99"/>
      <c r="S58" s="101"/>
      <c r="T58" s="99"/>
      <c r="V58" s="101"/>
      <c r="W58" s="99"/>
      <c r="Y58" s="101"/>
      <c r="Z58" s="99"/>
      <c r="AB58" s="101"/>
    </row>
    <row r="59" spans="1:31" ht="17.25">
      <c r="A59" s="64" t="s">
        <v>416</v>
      </c>
    </row>
    <row r="60" spans="1:31" ht="17.25">
      <c r="A60" s="76" t="s">
        <v>417</v>
      </c>
    </row>
    <row r="61" spans="1:31" ht="15">
      <c r="A61" s="30" t="s">
        <v>385</v>
      </c>
      <c r="B61" s="30" t="s">
        <v>386</v>
      </c>
      <c r="C61" s="30" t="s">
        <v>387</v>
      </c>
      <c r="D61" s="30" t="s">
        <v>388</v>
      </c>
      <c r="E61" s="30" t="s">
        <v>389</v>
      </c>
      <c r="F61" s="30" t="s">
        <v>390</v>
      </c>
      <c r="G61" s="30" t="s">
        <v>391</v>
      </c>
      <c r="H61" s="30" t="s">
        <v>392</v>
      </c>
      <c r="I61" s="30" t="s">
        <v>393</v>
      </c>
      <c r="J61" s="30" t="s">
        <v>394</v>
      </c>
      <c r="K61" s="30" t="s">
        <v>395</v>
      </c>
      <c r="L61" s="30" t="s">
        <v>396</v>
      </c>
      <c r="M61" s="30" t="s">
        <v>397</v>
      </c>
      <c r="N61" s="30" t="s">
        <v>398</v>
      </c>
      <c r="O61" s="30" t="s">
        <v>399</v>
      </c>
      <c r="P61" s="30" t="s">
        <v>400</v>
      </c>
      <c r="Q61" s="30" t="s">
        <v>401</v>
      </c>
      <c r="R61" s="30" t="s">
        <v>402</v>
      </c>
      <c r="S61" s="30" t="s">
        <v>403</v>
      </c>
      <c r="T61" s="30" t="s">
        <v>404</v>
      </c>
      <c r="U61" s="30" t="s">
        <v>405</v>
      </c>
      <c r="V61" s="30" t="s">
        <v>406</v>
      </c>
      <c r="W61" s="30" t="s">
        <v>407</v>
      </c>
      <c r="X61" s="30" t="s">
        <v>408</v>
      </c>
      <c r="Y61" s="30" t="s">
        <v>409</v>
      </c>
      <c r="Z61" s="30" t="s">
        <v>410</v>
      </c>
      <c r="AA61" s="30" t="s">
        <v>411</v>
      </c>
      <c r="AB61" s="30" t="s">
        <v>412</v>
      </c>
      <c r="AC61" s="30" t="s">
        <v>413</v>
      </c>
      <c r="AD61" s="30" t="s">
        <v>414</v>
      </c>
      <c r="AE61" s="30" t="s">
        <v>415</v>
      </c>
    </row>
    <row r="62" spans="1:31">
      <c r="A62" s="25" t="s">
        <v>380</v>
      </c>
      <c r="B62" s="174">
        <v>42.9</v>
      </c>
      <c r="C62" s="143">
        <v>62</v>
      </c>
      <c r="D62" s="175">
        <v>70.2</v>
      </c>
      <c r="E62" s="174">
        <v>42.1</v>
      </c>
      <c r="F62" s="143">
        <v>61.7</v>
      </c>
      <c r="G62" s="175">
        <v>69.900000000000006</v>
      </c>
      <c r="H62" s="174">
        <v>41.3</v>
      </c>
      <c r="I62" s="143">
        <v>60.8</v>
      </c>
      <c r="J62" s="175">
        <v>69.3</v>
      </c>
      <c r="K62" s="174">
        <v>41.1</v>
      </c>
      <c r="L62" s="143">
        <v>60.1</v>
      </c>
      <c r="M62" s="175">
        <v>68.2</v>
      </c>
      <c r="N62" s="174">
        <v>40.200000000000003</v>
      </c>
      <c r="O62" s="143">
        <v>59.4</v>
      </c>
      <c r="P62" s="175">
        <v>67.5</v>
      </c>
      <c r="Q62" s="174">
        <v>35.299999999999997</v>
      </c>
      <c r="R62" s="143">
        <v>52.8</v>
      </c>
      <c r="S62" s="175">
        <v>60.7</v>
      </c>
      <c r="T62" s="174">
        <v>34.799999999999997</v>
      </c>
      <c r="U62" s="143">
        <v>49.9</v>
      </c>
      <c r="V62" s="175">
        <v>56.9</v>
      </c>
      <c r="W62" s="174">
        <v>32.6</v>
      </c>
      <c r="X62" s="143">
        <v>47.7</v>
      </c>
      <c r="Y62" s="175">
        <v>53.9</v>
      </c>
      <c r="Z62" s="174">
        <v>33</v>
      </c>
      <c r="AA62" s="143">
        <v>46.7</v>
      </c>
      <c r="AB62" s="175">
        <v>52.5</v>
      </c>
      <c r="AC62" s="174">
        <v>32.4</v>
      </c>
      <c r="AD62" s="143">
        <v>46.5</v>
      </c>
      <c r="AE62" s="175">
        <v>51.7</v>
      </c>
    </row>
    <row r="63" spans="1:31">
      <c r="A63" s="25" t="s">
        <v>366</v>
      </c>
      <c r="B63" s="174">
        <v>42.9</v>
      </c>
      <c r="C63" s="143">
        <v>60.1</v>
      </c>
      <c r="D63" s="175">
        <v>67.599999999999994</v>
      </c>
      <c r="E63" s="174">
        <v>42.1</v>
      </c>
      <c r="F63" s="143">
        <v>60</v>
      </c>
      <c r="G63" s="175">
        <v>67.3</v>
      </c>
      <c r="H63" s="174">
        <v>41.2</v>
      </c>
      <c r="I63" s="143">
        <v>59.2</v>
      </c>
      <c r="J63" s="175">
        <v>66.8</v>
      </c>
      <c r="K63" s="174">
        <v>41.8</v>
      </c>
      <c r="L63" s="143">
        <v>59.6</v>
      </c>
      <c r="M63" s="175">
        <v>67.099999999999994</v>
      </c>
      <c r="N63" s="174">
        <v>41.1</v>
      </c>
      <c r="O63" s="143">
        <v>59.6</v>
      </c>
      <c r="P63" s="175">
        <v>67.3</v>
      </c>
      <c r="Q63" s="174">
        <v>37.799999999999997</v>
      </c>
      <c r="R63" s="143">
        <v>58.3</v>
      </c>
      <c r="S63" s="175">
        <v>67.3</v>
      </c>
      <c r="T63" s="174">
        <v>39.200000000000003</v>
      </c>
      <c r="U63" s="143">
        <v>57.3</v>
      </c>
      <c r="V63" s="175">
        <v>67</v>
      </c>
      <c r="W63" s="174">
        <v>37.4</v>
      </c>
      <c r="X63" s="143">
        <v>56.8</v>
      </c>
      <c r="Y63" s="175">
        <v>65.900000000000006</v>
      </c>
      <c r="Z63" s="174">
        <v>37.6</v>
      </c>
      <c r="AA63" s="143">
        <v>55.9</v>
      </c>
      <c r="AB63" s="175">
        <v>65.2</v>
      </c>
      <c r="AC63" s="174">
        <v>37.9</v>
      </c>
      <c r="AD63" s="143">
        <v>56.4</v>
      </c>
      <c r="AE63" s="175">
        <v>65</v>
      </c>
    </row>
    <row r="64" spans="1:31">
      <c r="A64" s="25" t="s">
        <v>367</v>
      </c>
      <c r="B64" s="174">
        <v>47.7</v>
      </c>
      <c r="C64" s="143">
        <v>64.7</v>
      </c>
      <c r="D64" s="175">
        <v>71.599999999999994</v>
      </c>
      <c r="E64" s="174">
        <v>46.3</v>
      </c>
      <c r="F64" s="143">
        <v>63.8</v>
      </c>
      <c r="G64" s="175">
        <v>70.7</v>
      </c>
      <c r="H64" s="174">
        <v>44.7</v>
      </c>
      <c r="I64" s="143">
        <v>62.4</v>
      </c>
      <c r="J64" s="175">
        <v>69.7</v>
      </c>
      <c r="K64" s="174">
        <v>44.3</v>
      </c>
      <c r="L64" s="143">
        <v>61.4</v>
      </c>
      <c r="M64" s="175">
        <v>68.7</v>
      </c>
      <c r="N64" s="174">
        <v>43.2</v>
      </c>
      <c r="O64" s="143">
        <v>60.6</v>
      </c>
      <c r="P64" s="175">
        <v>67.900000000000006</v>
      </c>
      <c r="Q64" s="174">
        <v>39</v>
      </c>
      <c r="R64" s="143">
        <v>58.6</v>
      </c>
      <c r="S64" s="175">
        <v>67.2</v>
      </c>
      <c r="T64" s="174">
        <v>40.299999999999997</v>
      </c>
      <c r="U64" s="143">
        <v>57.4</v>
      </c>
      <c r="V64" s="175">
        <v>66.8</v>
      </c>
      <c r="W64" s="174">
        <v>38.799999999999997</v>
      </c>
      <c r="X64" s="143">
        <v>57</v>
      </c>
      <c r="Y64" s="175">
        <v>65.599999999999994</v>
      </c>
      <c r="Z64" s="174">
        <v>39.4</v>
      </c>
      <c r="AA64" s="143">
        <v>57</v>
      </c>
      <c r="AB64" s="175">
        <v>66.099999999999994</v>
      </c>
      <c r="AC64" s="174">
        <v>39.9</v>
      </c>
      <c r="AD64" s="143">
        <v>57.8</v>
      </c>
      <c r="AE64" s="175">
        <v>66.3</v>
      </c>
    </row>
    <row r="65" spans="1:31">
      <c r="A65" s="25" t="s">
        <v>368</v>
      </c>
      <c r="B65" s="174">
        <v>52.7</v>
      </c>
      <c r="C65" s="143">
        <v>69.400000000000006</v>
      </c>
      <c r="D65" s="175">
        <v>75.8</v>
      </c>
      <c r="E65" s="174">
        <v>51</v>
      </c>
      <c r="F65" s="143">
        <v>68</v>
      </c>
      <c r="G65" s="175">
        <v>74.3</v>
      </c>
      <c r="H65" s="174">
        <v>49.3</v>
      </c>
      <c r="I65" s="143">
        <v>66.599999999999994</v>
      </c>
      <c r="J65" s="175">
        <v>73.3</v>
      </c>
      <c r="K65" s="174">
        <v>48.6</v>
      </c>
      <c r="L65" s="143">
        <v>65.400000000000006</v>
      </c>
      <c r="M65" s="175">
        <v>72.3</v>
      </c>
      <c r="N65" s="174">
        <v>47.3</v>
      </c>
      <c r="O65" s="143">
        <v>64.3</v>
      </c>
      <c r="P65" s="175">
        <v>71.3</v>
      </c>
      <c r="Q65" s="174">
        <v>42.9</v>
      </c>
      <c r="R65" s="143">
        <v>62.4</v>
      </c>
      <c r="S65" s="175">
        <v>70.599999999999994</v>
      </c>
      <c r="T65" s="174">
        <v>44</v>
      </c>
      <c r="U65" s="143">
        <v>60.6</v>
      </c>
      <c r="V65" s="175">
        <v>69.5</v>
      </c>
      <c r="W65" s="174">
        <v>42.4</v>
      </c>
      <c r="X65" s="143">
        <v>60.1</v>
      </c>
      <c r="Y65" s="175">
        <v>68.099999999999994</v>
      </c>
      <c r="Z65" s="174">
        <v>42.4</v>
      </c>
      <c r="AA65" s="143">
        <v>59.2</v>
      </c>
      <c r="AB65" s="175">
        <v>67.7</v>
      </c>
      <c r="AC65" s="174">
        <v>42.5</v>
      </c>
      <c r="AD65" s="143">
        <v>59.4</v>
      </c>
      <c r="AE65" s="175">
        <v>67.3</v>
      </c>
    </row>
    <row r="66" spans="1:31">
      <c r="A66" s="25" t="s">
        <v>369</v>
      </c>
      <c r="B66" s="174">
        <v>56.3</v>
      </c>
      <c r="C66" s="143">
        <v>71.900000000000006</v>
      </c>
      <c r="D66" s="175">
        <v>77.7</v>
      </c>
      <c r="E66" s="174">
        <v>55.2</v>
      </c>
      <c r="F66" s="143">
        <v>71.5</v>
      </c>
      <c r="G66" s="175">
        <v>77.2</v>
      </c>
      <c r="H66" s="174">
        <v>53.6</v>
      </c>
      <c r="I66" s="143">
        <v>70.2</v>
      </c>
      <c r="J66" s="175">
        <v>76.400000000000006</v>
      </c>
      <c r="K66" s="174">
        <v>53.1</v>
      </c>
      <c r="L66" s="143">
        <v>69.5</v>
      </c>
      <c r="M66" s="175">
        <v>75.900000000000006</v>
      </c>
      <c r="N66" s="174">
        <v>52.4</v>
      </c>
      <c r="O66" s="143">
        <v>69.099999999999994</v>
      </c>
      <c r="P66" s="175">
        <v>75.599999999999994</v>
      </c>
      <c r="Q66" s="174">
        <v>47</v>
      </c>
      <c r="R66" s="143">
        <v>66.5</v>
      </c>
      <c r="S66" s="175">
        <v>74.099999999999994</v>
      </c>
      <c r="T66" s="174">
        <v>47.8</v>
      </c>
      <c r="U66" s="143">
        <v>64.2</v>
      </c>
      <c r="V66" s="175">
        <v>72.5</v>
      </c>
      <c r="W66" s="174">
        <v>46.5</v>
      </c>
      <c r="X66" s="143">
        <v>63.7</v>
      </c>
      <c r="Y66" s="175">
        <v>71</v>
      </c>
      <c r="Z66" s="174">
        <v>46.6</v>
      </c>
      <c r="AA66" s="143">
        <v>62.8</v>
      </c>
      <c r="AB66" s="175">
        <v>70.599999999999994</v>
      </c>
      <c r="AC66" s="174">
        <v>46.6</v>
      </c>
      <c r="AD66" s="143">
        <v>62.9</v>
      </c>
      <c r="AE66" s="175">
        <v>70</v>
      </c>
    </row>
    <row r="67" spans="1:31">
      <c r="A67" s="25" t="s">
        <v>370</v>
      </c>
      <c r="B67" s="174">
        <v>62.2</v>
      </c>
      <c r="C67" s="143">
        <v>76.599999999999994</v>
      </c>
      <c r="D67" s="175">
        <v>81.900000000000006</v>
      </c>
      <c r="E67" s="174">
        <v>60.7</v>
      </c>
      <c r="F67" s="143">
        <v>75.900000000000006</v>
      </c>
      <c r="G67" s="175">
        <v>81.099999999999994</v>
      </c>
      <c r="H67" s="174">
        <v>59.1</v>
      </c>
      <c r="I67" s="143">
        <v>74.599999999999994</v>
      </c>
      <c r="J67" s="175">
        <v>80.2</v>
      </c>
      <c r="K67" s="174">
        <v>57.8</v>
      </c>
      <c r="L67" s="143">
        <v>73.2</v>
      </c>
      <c r="M67" s="175">
        <v>78.900000000000006</v>
      </c>
      <c r="N67" s="174">
        <v>56.1</v>
      </c>
      <c r="O67" s="143">
        <v>71.599999999999994</v>
      </c>
      <c r="P67" s="175">
        <v>77.400000000000006</v>
      </c>
      <c r="Q67" s="174">
        <v>50.6</v>
      </c>
      <c r="R67" s="143">
        <v>69.5</v>
      </c>
      <c r="S67" s="175">
        <v>76.400000000000006</v>
      </c>
      <c r="T67" s="174">
        <v>51.9</v>
      </c>
      <c r="U67" s="143">
        <v>67.7</v>
      </c>
      <c r="V67" s="175">
        <v>75.5</v>
      </c>
      <c r="W67" s="174">
        <v>51</v>
      </c>
      <c r="X67" s="143">
        <v>67.5</v>
      </c>
      <c r="Y67" s="175">
        <v>74.2</v>
      </c>
      <c r="Z67" s="174">
        <v>51.2</v>
      </c>
      <c r="AA67" s="143">
        <v>67.2</v>
      </c>
      <c r="AB67" s="175">
        <v>74.2</v>
      </c>
      <c r="AC67" s="174">
        <v>51.8</v>
      </c>
      <c r="AD67" s="143">
        <v>67.8</v>
      </c>
      <c r="AE67" s="175">
        <v>74.400000000000006</v>
      </c>
    </row>
    <row r="68" spans="1:31">
      <c r="A68" s="25" t="s">
        <v>371</v>
      </c>
      <c r="B68" s="174">
        <v>66.400000000000006</v>
      </c>
      <c r="C68" s="143">
        <v>78.7</v>
      </c>
      <c r="D68" s="175">
        <v>83.1</v>
      </c>
      <c r="E68" s="174">
        <v>64.8</v>
      </c>
      <c r="F68" s="143">
        <v>78</v>
      </c>
      <c r="G68" s="175">
        <v>82.4</v>
      </c>
      <c r="H68" s="174">
        <v>63.4</v>
      </c>
      <c r="I68" s="143">
        <v>77.099999999999994</v>
      </c>
      <c r="J68" s="175">
        <v>81.900000000000006</v>
      </c>
      <c r="K68" s="174">
        <v>62.9</v>
      </c>
      <c r="L68" s="143">
        <v>76.7</v>
      </c>
      <c r="M68" s="175">
        <v>81.7</v>
      </c>
      <c r="N68" s="174">
        <v>62.2</v>
      </c>
      <c r="O68" s="143">
        <v>76.5</v>
      </c>
      <c r="P68" s="175">
        <v>81.7</v>
      </c>
      <c r="Q68" s="174">
        <v>56.1</v>
      </c>
      <c r="R68" s="143">
        <v>74.5</v>
      </c>
      <c r="S68" s="175">
        <v>80.8</v>
      </c>
      <c r="T68" s="174">
        <v>57.3</v>
      </c>
      <c r="U68" s="143">
        <v>72.400000000000006</v>
      </c>
      <c r="V68" s="175">
        <v>79.7</v>
      </c>
      <c r="W68" s="174">
        <v>56.6</v>
      </c>
      <c r="X68" s="143">
        <v>72.099999999999994</v>
      </c>
      <c r="Y68" s="175">
        <v>78.2</v>
      </c>
      <c r="Z68" s="174">
        <v>56.2</v>
      </c>
      <c r="AA68" s="143">
        <v>71.2</v>
      </c>
      <c r="AB68" s="175">
        <v>77.400000000000006</v>
      </c>
      <c r="AC68" s="174">
        <v>55.5</v>
      </c>
      <c r="AD68" s="143">
        <v>70.400000000000006</v>
      </c>
      <c r="AE68" s="175">
        <v>76.3</v>
      </c>
    </row>
    <row r="69" spans="1:31">
      <c r="A69" s="25" t="s">
        <v>372</v>
      </c>
      <c r="B69" s="174">
        <v>71.2</v>
      </c>
      <c r="C69" s="143">
        <v>81.599999999999994</v>
      </c>
      <c r="D69" s="175">
        <v>85.2</v>
      </c>
      <c r="E69" s="174">
        <v>70.2</v>
      </c>
      <c r="F69" s="143">
        <v>81.400000000000006</v>
      </c>
      <c r="G69" s="175">
        <v>85.1</v>
      </c>
      <c r="H69" s="174">
        <v>68.7</v>
      </c>
      <c r="I69" s="143">
        <v>80.400000000000006</v>
      </c>
      <c r="J69" s="175">
        <v>84.4</v>
      </c>
      <c r="K69" s="174">
        <v>67.7</v>
      </c>
      <c r="L69" s="143">
        <v>79.5</v>
      </c>
      <c r="M69" s="175">
        <v>83.6</v>
      </c>
      <c r="N69" s="174">
        <v>66.599999999999994</v>
      </c>
      <c r="O69" s="143">
        <v>79</v>
      </c>
      <c r="P69" s="175">
        <v>83.3</v>
      </c>
      <c r="Q69" s="174">
        <v>59.7</v>
      </c>
      <c r="R69" s="143">
        <v>76.900000000000006</v>
      </c>
      <c r="S69" s="175">
        <v>82.2</v>
      </c>
      <c r="T69" s="174">
        <v>61.2</v>
      </c>
      <c r="U69" s="143">
        <v>74.7</v>
      </c>
      <c r="V69" s="175">
        <v>81.099999999999994</v>
      </c>
      <c r="W69" s="174">
        <v>61</v>
      </c>
      <c r="X69" s="143">
        <v>75</v>
      </c>
      <c r="Y69" s="175">
        <v>80.2</v>
      </c>
      <c r="Z69" s="174">
        <v>61.2</v>
      </c>
      <c r="AA69" s="143">
        <v>75</v>
      </c>
      <c r="AB69" s="175">
        <v>80.3</v>
      </c>
      <c r="AC69" s="174">
        <v>61.6</v>
      </c>
      <c r="AD69" s="143">
        <v>75.5</v>
      </c>
      <c r="AE69" s="175">
        <v>80.7</v>
      </c>
    </row>
    <row r="70" spans="1:31">
      <c r="A70" s="25" t="s">
        <v>373</v>
      </c>
      <c r="B70" s="174">
        <v>74.3</v>
      </c>
      <c r="C70" s="143">
        <v>83.5</v>
      </c>
      <c r="D70" s="175">
        <v>86.6</v>
      </c>
      <c r="E70" s="174">
        <v>73</v>
      </c>
      <c r="F70" s="143">
        <v>82.6</v>
      </c>
      <c r="G70" s="175">
        <v>85.8</v>
      </c>
      <c r="H70" s="174">
        <v>72.3</v>
      </c>
      <c r="I70" s="143">
        <v>82.3</v>
      </c>
      <c r="J70" s="175">
        <v>85.6</v>
      </c>
      <c r="K70" s="174">
        <v>72</v>
      </c>
      <c r="L70" s="143">
        <v>82</v>
      </c>
      <c r="M70" s="175">
        <v>85.4</v>
      </c>
      <c r="N70" s="174">
        <v>71.099999999999994</v>
      </c>
      <c r="O70" s="143">
        <v>81.5</v>
      </c>
      <c r="P70" s="175">
        <v>85</v>
      </c>
      <c r="Q70" s="174">
        <v>63.8</v>
      </c>
      <c r="R70" s="143">
        <v>80.3</v>
      </c>
      <c r="S70" s="175">
        <v>84.8</v>
      </c>
      <c r="T70" s="174">
        <v>67</v>
      </c>
      <c r="U70" s="143">
        <v>78.8</v>
      </c>
      <c r="V70" s="175">
        <v>84.4</v>
      </c>
      <c r="W70" s="174">
        <v>67</v>
      </c>
      <c r="X70" s="143">
        <v>79.2</v>
      </c>
      <c r="Y70" s="175">
        <v>83.4</v>
      </c>
      <c r="Z70" s="174">
        <v>66.8</v>
      </c>
      <c r="AA70" s="143">
        <v>78.7</v>
      </c>
      <c r="AB70" s="175">
        <v>83</v>
      </c>
      <c r="AC70" s="174">
        <v>66.7</v>
      </c>
      <c r="AD70" s="143">
        <v>78.599999999999994</v>
      </c>
      <c r="AE70" s="175">
        <v>82.9</v>
      </c>
    </row>
    <row r="71" spans="1:31">
      <c r="A71" s="25" t="s">
        <v>374</v>
      </c>
      <c r="B71" s="174">
        <v>77.599999999999994</v>
      </c>
      <c r="C71" s="143">
        <v>87.1</v>
      </c>
      <c r="D71" s="175">
        <v>90.3</v>
      </c>
      <c r="E71" s="174">
        <v>76.900000000000006</v>
      </c>
      <c r="F71" s="143">
        <v>86.7</v>
      </c>
      <c r="G71" s="175">
        <v>90</v>
      </c>
      <c r="H71" s="174">
        <v>75.400000000000006</v>
      </c>
      <c r="I71" s="143">
        <v>85.4</v>
      </c>
      <c r="J71" s="175">
        <v>88.7</v>
      </c>
      <c r="K71" s="174">
        <v>74.7</v>
      </c>
      <c r="L71" s="143">
        <v>84.5</v>
      </c>
      <c r="M71" s="175">
        <v>87.8</v>
      </c>
      <c r="N71" s="174">
        <v>73.599999999999994</v>
      </c>
      <c r="O71" s="143">
        <v>83.6</v>
      </c>
      <c r="P71" s="175">
        <v>86.8</v>
      </c>
      <c r="Q71" s="174">
        <v>61.1</v>
      </c>
      <c r="R71" s="143">
        <v>81.2</v>
      </c>
      <c r="S71" s="175">
        <v>85.7</v>
      </c>
      <c r="T71" s="174">
        <v>68.5</v>
      </c>
      <c r="U71" s="143">
        <v>78.900000000000006</v>
      </c>
      <c r="V71" s="175">
        <v>84.7</v>
      </c>
      <c r="W71" s="174">
        <v>69.2</v>
      </c>
      <c r="X71" s="143">
        <v>80.599999999999994</v>
      </c>
      <c r="Y71" s="175">
        <v>84.2</v>
      </c>
      <c r="Z71" s="174">
        <v>69.900000000000006</v>
      </c>
      <c r="AA71" s="143">
        <v>80.8</v>
      </c>
      <c r="AB71" s="175">
        <v>84.6</v>
      </c>
      <c r="AC71" s="174">
        <v>70</v>
      </c>
      <c r="AD71" s="143">
        <v>80.7</v>
      </c>
      <c r="AE71" s="175">
        <v>84.6</v>
      </c>
    </row>
    <row r="72" spans="1:31">
      <c r="A72" s="25" t="s">
        <v>375</v>
      </c>
      <c r="B72" s="174">
        <v>72.8</v>
      </c>
      <c r="C72" s="143">
        <v>83.2</v>
      </c>
      <c r="D72" s="175">
        <v>86.9</v>
      </c>
      <c r="E72" s="174">
        <v>72.7</v>
      </c>
      <c r="F72" s="143">
        <v>83.3</v>
      </c>
      <c r="G72" s="175">
        <v>87.2</v>
      </c>
      <c r="H72" s="174">
        <v>73.599999999999994</v>
      </c>
      <c r="I72" s="143">
        <v>84.5</v>
      </c>
      <c r="J72" s="175">
        <v>88.4</v>
      </c>
      <c r="K72" s="174">
        <v>74.400000000000006</v>
      </c>
      <c r="L72" s="143">
        <v>85.2</v>
      </c>
      <c r="M72" s="175">
        <v>89.1</v>
      </c>
      <c r="N72" s="174">
        <v>74.900000000000006</v>
      </c>
      <c r="O72" s="143">
        <v>85.7</v>
      </c>
      <c r="P72" s="175">
        <v>89.5</v>
      </c>
      <c r="Q72" s="174">
        <v>61.4</v>
      </c>
      <c r="R72" s="143">
        <v>84.3</v>
      </c>
      <c r="S72" s="175">
        <v>89.4</v>
      </c>
      <c r="T72" s="174">
        <v>71.400000000000006</v>
      </c>
      <c r="U72" s="143">
        <v>82</v>
      </c>
      <c r="V72" s="175">
        <v>88.7</v>
      </c>
      <c r="W72" s="174">
        <v>71.3</v>
      </c>
      <c r="X72" s="143">
        <v>83.3</v>
      </c>
      <c r="Y72" s="175">
        <v>86.9</v>
      </c>
      <c r="Z72" s="174">
        <v>71.7</v>
      </c>
      <c r="AA72" s="143">
        <v>83</v>
      </c>
      <c r="AB72" s="175">
        <v>87</v>
      </c>
      <c r="AC72" s="174">
        <v>71.3</v>
      </c>
      <c r="AD72" s="143">
        <v>82.1</v>
      </c>
      <c r="AE72" s="175">
        <v>86.2</v>
      </c>
    </row>
    <row r="73" spans="1:31">
      <c r="A73" s="25" t="s">
        <v>376</v>
      </c>
      <c r="B73" s="174">
        <v>65.900000000000006</v>
      </c>
      <c r="C73" s="143">
        <v>77.7</v>
      </c>
      <c r="D73" s="175">
        <v>82.7</v>
      </c>
      <c r="E73" s="174">
        <v>66.7</v>
      </c>
      <c r="F73" s="143">
        <v>78.7</v>
      </c>
      <c r="G73" s="175">
        <v>83.8</v>
      </c>
      <c r="H73" s="174">
        <v>66.900000000000006</v>
      </c>
      <c r="I73" s="143">
        <v>79.3</v>
      </c>
      <c r="J73" s="175">
        <v>84.6</v>
      </c>
      <c r="K73" s="174">
        <v>68.400000000000006</v>
      </c>
      <c r="L73" s="143">
        <v>80.5</v>
      </c>
      <c r="M73" s="175">
        <v>85.7</v>
      </c>
      <c r="N73" s="174">
        <v>68.900000000000006</v>
      </c>
      <c r="O73" s="143">
        <v>81.2</v>
      </c>
      <c r="P73" s="175">
        <v>86.3</v>
      </c>
      <c r="Q73" s="174">
        <v>54.3</v>
      </c>
      <c r="R73" s="143">
        <v>79.099999999999994</v>
      </c>
      <c r="S73" s="175">
        <v>85.7</v>
      </c>
      <c r="T73" s="174">
        <v>66</v>
      </c>
      <c r="U73" s="143">
        <v>77.099999999999994</v>
      </c>
      <c r="V73" s="175">
        <v>85.7</v>
      </c>
      <c r="W73" s="174">
        <v>68</v>
      </c>
      <c r="X73" s="143">
        <v>81.7</v>
      </c>
      <c r="Y73" s="175">
        <v>86.2</v>
      </c>
      <c r="Z73" s="174">
        <v>70.099999999999994</v>
      </c>
      <c r="AA73" s="143">
        <v>82.8</v>
      </c>
      <c r="AB73" s="175">
        <v>88.1</v>
      </c>
      <c r="AC73" s="174">
        <v>71.599999999999994</v>
      </c>
      <c r="AD73" s="143">
        <v>83.8</v>
      </c>
      <c r="AE73" s="175">
        <v>88.9</v>
      </c>
    </row>
    <row r="74" spans="1:31">
      <c r="A74" s="25" t="s">
        <v>377</v>
      </c>
      <c r="B74" s="174">
        <v>55.5</v>
      </c>
      <c r="C74" s="143">
        <v>69.8</v>
      </c>
      <c r="D74" s="175">
        <v>77.3</v>
      </c>
      <c r="E74" s="174">
        <v>56</v>
      </c>
      <c r="F74" s="143">
        <v>70.5</v>
      </c>
      <c r="G74" s="175">
        <v>78</v>
      </c>
      <c r="H74" s="174">
        <v>56.5</v>
      </c>
      <c r="I74" s="143">
        <v>71.3</v>
      </c>
      <c r="J74" s="175">
        <v>78.900000000000006</v>
      </c>
      <c r="K74" s="174">
        <v>57.2</v>
      </c>
      <c r="L74" s="143">
        <v>71.599999999999994</v>
      </c>
      <c r="M74" s="175">
        <v>79.3</v>
      </c>
      <c r="N74" s="174">
        <v>58.5</v>
      </c>
      <c r="O74" s="143">
        <v>72.8</v>
      </c>
      <c r="P74" s="175">
        <v>80.2</v>
      </c>
      <c r="Q74" s="174">
        <v>45.4</v>
      </c>
      <c r="R74" s="143">
        <v>72.2</v>
      </c>
      <c r="S74" s="175">
        <v>81</v>
      </c>
      <c r="T74" s="174">
        <v>57.7</v>
      </c>
      <c r="U74" s="143">
        <v>70.2</v>
      </c>
      <c r="V74" s="175">
        <v>82.1</v>
      </c>
      <c r="W74" s="174">
        <v>58.9</v>
      </c>
      <c r="X74" s="143">
        <v>74.900000000000006</v>
      </c>
      <c r="Y74" s="175">
        <v>81</v>
      </c>
      <c r="Z74" s="174">
        <v>61</v>
      </c>
      <c r="AA74" s="143">
        <v>76</v>
      </c>
      <c r="AB74" s="175">
        <v>83.9</v>
      </c>
      <c r="AC74" s="174">
        <v>62.8</v>
      </c>
      <c r="AD74" s="143">
        <v>77.3</v>
      </c>
      <c r="AE74" s="175">
        <v>84.5</v>
      </c>
    </row>
    <row r="75" spans="1:31">
      <c r="A75" s="25" t="s">
        <v>378</v>
      </c>
      <c r="B75" s="174">
        <v>39</v>
      </c>
      <c r="C75" s="143">
        <v>55.4</v>
      </c>
      <c r="D75" s="175">
        <v>66.2</v>
      </c>
      <c r="E75" s="174">
        <v>39.299999999999997</v>
      </c>
      <c r="F75" s="143">
        <v>56</v>
      </c>
      <c r="G75" s="175">
        <v>67.400000000000006</v>
      </c>
      <c r="H75" s="174">
        <v>40</v>
      </c>
      <c r="I75" s="143">
        <v>56.9</v>
      </c>
      <c r="J75" s="175">
        <v>68.3</v>
      </c>
      <c r="K75" s="174">
        <v>41</v>
      </c>
      <c r="L75" s="143">
        <v>58.1</v>
      </c>
      <c r="M75" s="175">
        <v>69.400000000000006</v>
      </c>
      <c r="N75" s="174">
        <v>42</v>
      </c>
      <c r="O75" s="143">
        <v>58.6</v>
      </c>
      <c r="P75" s="175">
        <v>69.900000000000006</v>
      </c>
      <c r="Q75" s="174">
        <v>31.3</v>
      </c>
      <c r="R75" s="143">
        <v>58.7</v>
      </c>
      <c r="S75" s="175">
        <v>71.3</v>
      </c>
      <c r="T75" s="174">
        <v>43.1</v>
      </c>
      <c r="U75" s="143">
        <v>56.8</v>
      </c>
      <c r="V75" s="175">
        <v>73.5</v>
      </c>
      <c r="W75" s="174">
        <v>42.7</v>
      </c>
      <c r="X75" s="143">
        <v>63</v>
      </c>
      <c r="Y75" s="175">
        <v>71.8</v>
      </c>
      <c r="Z75" s="174">
        <v>43.5</v>
      </c>
      <c r="AA75" s="143">
        <v>61.7</v>
      </c>
      <c r="AB75" s="175">
        <v>75</v>
      </c>
      <c r="AC75" s="174">
        <v>44.9</v>
      </c>
      <c r="AD75" s="143">
        <v>62.3</v>
      </c>
      <c r="AE75" s="175">
        <v>74.2</v>
      </c>
    </row>
    <row r="76" spans="1:31">
      <c r="A76" s="25" t="s">
        <v>285</v>
      </c>
      <c r="B76" s="176">
        <v>58.9</v>
      </c>
      <c r="C76" s="177">
        <v>73.099999999999994</v>
      </c>
      <c r="D76" s="178">
        <v>78.7</v>
      </c>
      <c r="E76" s="176">
        <v>57.9</v>
      </c>
      <c r="F76" s="177">
        <v>72.7</v>
      </c>
      <c r="G76" s="178">
        <v>78.3</v>
      </c>
      <c r="H76" s="176">
        <v>56.8</v>
      </c>
      <c r="I76" s="177">
        <v>71.8</v>
      </c>
      <c r="J76" s="178">
        <v>77.8</v>
      </c>
      <c r="K76" s="176">
        <v>56.5</v>
      </c>
      <c r="L76" s="177">
        <v>71.3</v>
      </c>
      <c r="M76" s="178">
        <v>77.2</v>
      </c>
      <c r="N76" s="176">
        <v>55.7</v>
      </c>
      <c r="O76" s="177">
        <v>70.8</v>
      </c>
      <c r="P76" s="178">
        <v>76.8</v>
      </c>
      <c r="Q76" s="176">
        <v>48.9</v>
      </c>
      <c r="R76" s="177">
        <v>68.5</v>
      </c>
      <c r="S76" s="178">
        <v>75.5</v>
      </c>
      <c r="T76" s="176">
        <v>51.9</v>
      </c>
      <c r="U76" s="177">
        <v>66.599999999999994</v>
      </c>
      <c r="V76" s="178">
        <v>74.5</v>
      </c>
      <c r="W76" s="176">
        <v>51.2</v>
      </c>
      <c r="X76" s="177">
        <v>66.8</v>
      </c>
      <c r="Y76" s="178">
        <v>73.2</v>
      </c>
      <c r="Z76" s="176">
        <v>51.6</v>
      </c>
      <c r="AA76" s="177">
        <v>66.5</v>
      </c>
      <c r="AB76" s="178">
        <v>73.2</v>
      </c>
      <c r="AC76" s="176">
        <v>51.8</v>
      </c>
      <c r="AD76" s="177">
        <v>66.7</v>
      </c>
      <c r="AE76" s="178">
        <v>73.099999999999994</v>
      </c>
    </row>
    <row r="77" spans="1:31">
      <c r="A77" s="31" t="s">
        <v>379</v>
      </c>
    </row>
  </sheetData>
  <pageMargins left="0.7" right="0.7" top="0.75" bottom="0.75" header="0.3" footer="0.3"/>
  <pageSetup paperSize="9" orientation="portrait" r:id="rId1"/>
  <drawing r:id="rId2"/>
  <tableParts count="4">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C934D-2EAF-44E0-8170-AA14B2F1C2A4}">
  <dimension ref="A1:M76"/>
  <sheetViews>
    <sheetView zoomScaleNormal="100" workbookViewId="0"/>
  </sheetViews>
  <sheetFormatPr defaultColWidth="9.33203125" defaultRowHeight="13.5"/>
  <cols>
    <col min="1" max="1" width="16.6640625" style="25" customWidth="1"/>
    <col min="2" max="2" width="17.1640625" style="25" bestFit="1" customWidth="1"/>
    <col min="3" max="4" width="23" style="25" bestFit="1" customWidth="1"/>
    <col min="5" max="5" width="20.83203125" style="25" bestFit="1" customWidth="1"/>
    <col min="6" max="7" width="27.1640625" style="25" bestFit="1" customWidth="1"/>
    <col min="8" max="8" width="18.6640625" style="25" bestFit="1" customWidth="1"/>
    <col min="9" max="9" width="25.1640625" style="25" bestFit="1" customWidth="1"/>
    <col min="10" max="10" width="24.6640625" style="25" bestFit="1" customWidth="1"/>
    <col min="11" max="13" width="13.33203125" style="25" customWidth="1"/>
    <col min="14" max="17" width="9.33203125" style="25" customWidth="1"/>
    <col min="18" max="16384" width="9.33203125" style="25"/>
  </cols>
  <sheetData>
    <row r="1" spans="1:13">
      <c r="A1" s="77" t="s">
        <v>1050</v>
      </c>
    </row>
    <row r="2" spans="1:13" ht="17.25" customHeight="1">
      <c r="A2" s="49" t="s">
        <v>418</v>
      </c>
      <c r="B2" s="54"/>
      <c r="C2" s="54"/>
      <c r="D2" s="54"/>
      <c r="E2" s="54"/>
      <c r="F2" s="54"/>
      <c r="G2" s="54"/>
      <c r="H2" s="54"/>
      <c r="I2" s="54"/>
      <c r="J2" s="54"/>
      <c r="K2" s="54"/>
      <c r="L2" s="54"/>
      <c r="M2" s="54"/>
    </row>
    <row r="3" spans="1:13" ht="17.25" customHeight="1">
      <c r="A3" s="52" t="s">
        <v>419</v>
      </c>
      <c r="B3" s="53"/>
      <c r="C3" s="53"/>
      <c r="D3" s="53"/>
      <c r="E3" s="53"/>
      <c r="F3" s="53"/>
      <c r="G3" s="53"/>
      <c r="H3" s="53"/>
      <c r="I3" s="53"/>
      <c r="J3" s="53"/>
      <c r="K3" s="53"/>
      <c r="L3" s="53"/>
      <c r="M3" s="53"/>
    </row>
    <row r="4" spans="1:13" ht="15">
      <c r="A4" s="30" t="s">
        <v>265</v>
      </c>
      <c r="B4" s="30" t="s">
        <v>420</v>
      </c>
      <c r="C4" s="30" t="s">
        <v>446</v>
      </c>
      <c r="D4" s="30" t="s">
        <v>447</v>
      </c>
      <c r="E4" s="30" t="s">
        <v>421</v>
      </c>
      <c r="F4" s="30" t="s">
        <v>448</v>
      </c>
      <c r="G4" s="30" t="s">
        <v>455</v>
      </c>
      <c r="H4" s="30" t="s">
        <v>422</v>
      </c>
      <c r="I4" s="30" t="s">
        <v>459</v>
      </c>
      <c r="J4" s="30" t="s">
        <v>456</v>
      </c>
    </row>
    <row r="5" spans="1:13">
      <c r="A5" s="100" t="s">
        <v>423</v>
      </c>
      <c r="B5" s="96">
        <v>417913</v>
      </c>
      <c r="C5" s="97">
        <v>539691</v>
      </c>
      <c r="D5" s="98">
        <v>597368</v>
      </c>
      <c r="E5" s="96">
        <v>497468</v>
      </c>
      <c r="F5" s="97">
        <v>635067</v>
      </c>
      <c r="G5" s="98">
        <v>694481</v>
      </c>
      <c r="H5" s="97">
        <v>915381</v>
      </c>
      <c r="I5" s="97">
        <v>1174758</v>
      </c>
      <c r="J5" s="97">
        <v>1291849</v>
      </c>
    </row>
    <row r="6" spans="1:13">
      <c r="A6" s="100" t="s">
        <v>424</v>
      </c>
      <c r="B6" s="99">
        <v>68819</v>
      </c>
      <c r="C6" s="100">
        <v>90173</v>
      </c>
      <c r="D6" s="101">
        <v>98839</v>
      </c>
      <c r="E6" s="99">
        <v>80686</v>
      </c>
      <c r="F6" s="100">
        <v>104629</v>
      </c>
      <c r="G6" s="101">
        <v>113468</v>
      </c>
      <c r="H6" s="100">
        <v>149505</v>
      </c>
      <c r="I6" s="100">
        <v>194802</v>
      </c>
      <c r="J6" s="100">
        <v>212307</v>
      </c>
    </row>
    <row r="7" spans="1:13">
      <c r="A7" s="100" t="s">
        <v>425</v>
      </c>
      <c r="B7" s="99">
        <v>53634</v>
      </c>
      <c r="C7" s="100">
        <v>69829</v>
      </c>
      <c r="D7" s="101">
        <v>77012</v>
      </c>
      <c r="E7" s="99">
        <v>62102</v>
      </c>
      <c r="F7" s="100">
        <v>80080</v>
      </c>
      <c r="G7" s="101">
        <v>87472</v>
      </c>
      <c r="H7" s="100">
        <v>115736</v>
      </c>
      <c r="I7" s="100">
        <v>149909</v>
      </c>
      <c r="J7" s="100">
        <v>164484</v>
      </c>
    </row>
    <row r="8" spans="1:13">
      <c r="A8" s="100" t="s">
        <v>426</v>
      </c>
      <c r="B8" s="99">
        <v>77599</v>
      </c>
      <c r="C8" s="100">
        <v>100722</v>
      </c>
      <c r="D8" s="101">
        <v>113182</v>
      </c>
      <c r="E8" s="99">
        <v>89276</v>
      </c>
      <c r="F8" s="100">
        <v>114702</v>
      </c>
      <c r="G8" s="101">
        <v>127301</v>
      </c>
      <c r="H8" s="100">
        <v>166875</v>
      </c>
      <c r="I8" s="100">
        <v>215424</v>
      </c>
      <c r="J8" s="100">
        <v>240483</v>
      </c>
    </row>
    <row r="9" spans="1:13">
      <c r="A9" s="100" t="s">
        <v>427</v>
      </c>
      <c r="B9" s="99">
        <v>72493</v>
      </c>
      <c r="C9" s="100">
        <v>91753</v>
      </c>
      <c r="D9" s="101">
        <v>100132</v>
      </c>
      <c r="E9" s="99">
        <v>78896</v>
      </c>
      <c r="F9" s="100">
        <v>99584</v>
      </c>
      <c r="G9" s="101">
        <v>108015</v>
      </c>
      <c r="H9" s="100">
        <v>151389</v>
      </c>
      <c r="I9" s="100">
        <v>191337</v>
      </c>
      <c r="J9" s="100">
        <v>208147</v>
      </c>
    </row>
    <row r="10" spans="1:13">
      <c r="A10" s="100" t="s">
        <v>428</v>
      </c>
      <c r="B10" s="99">
        <v>37606</v>
      </c>
      <c r="C10" s="100">
        <v>48398</v>
      </c>
      <c r="D10" s="101">
        <v>52885</v>
      </c>
      <c r="E10" s="99">
        <v>41504</v>
      </c>
      <c r="F10" s="100">
        <v>52625</v>
      </c>
      <c r="G10" s="101">
        <v>56857</v>
      </c>
      <c r="H10" s="100">
        <v>79110</v>
      </c>
      <c r="I10" s="100">
        <v>101023</v>
      </c>
      <c r="J10" s="100">
        <v>109742</v>
      </c>
    </row>
    <row r="11" spans="1:13">
      <c r="A11" s="100" t="s">
        <v>429</v>
      </c>
      <c r="B11" s="99">
        <v>43845</v>
      </c>
      <c r="C11" s="100">
        <v>57873</v>
      </c>
      <c r="D11" s="101">
        <v>64825</v>
      </c>
      <c r="E11" s="99">
        <v>50029</v>
      </c>
      <c r="F11" s="100">
        <v>64976</v>
      </c>
      <c r="G11" s="101">
        <v>72011</v>
      </c>
      <c r="H11" s="100">
        <v>93874</v>
      </c>
      <c r="I11" s="100">
        <v>122849</v>
      </c>
      <c r="J11" s="100">
        <v>136836</v>
      </c>
    </row>
    <row r="12" spans="1:13">
      <c r="A12" s="100" t="s">
        <v>430</v>
      </c>
      <c r="B12" s="99">
        <v>8919</v>
      </c>
      <c r="C12" s="100">
        <v>12337</v>
      </c>
      <c r="D12" s="101">
        <v>14186</v>
      </c>
      <c r="E12" s="99">
        <v>10860</v>
      </c>
      <c r="F12" s="100">
        <v>14831</v>
      </c>
      <c r="G12" s="101">
        <v>16797</v>
      </c>
      <c r="H12" s="100">
        <v>19779</v>
      </c>
      <c r="I12" s="100">
        <v>27168</v>
      </c>
      <c r="J12" s="100">
        <v>30983</v>
      </c>
    </row>
    <row r="13" spans="1:13">
      <c r="A13" s="100" t="s">
        <v>431</v>
      </c>
      <c r="B13" s="99">
        <v>30389</v>
      </c>
      <c r="C13" s="100">
        <v>39234</v>
      </c>
      <c r="D13" s="101">
        <v>42920</v>
      </c>
      <c r="E13" s="99">
        <v>33514</v>
      </c>
      <c r="F13" s="100">
        <v>42875</v>
      </c>
      <c r="G13" s="101">
        <v>46481</v>
      </c>
      <c r="H13" s="100">
        <v>63903</v>
      </c>
      <c r="I13" s="100">
        <v>82109</v>
      </c>
      <c r="J13" s="100">
        <v>89401</v>
      </c>
    </row>
    <row r="14" spans="1:13">
      <c r="A14" s="100" t="s">
        <v>432</v>
      </c>
      <c r="B14" s="99">
        <v>253080</v>
      </c>
      <c r="C14" s="100">
        <v>322858</v>
      </c>
      <c r="D14" s="101">
        <v>353605</v>
      </c>
      <c r="E14" s="99">
        <v>296173</v>
      </c>
      <c r="F14" s="100">
        <v>374523</v>
      </c>
      <c r="G14" s="101">
        <v>405995</v>
      </c>
      <c r="H14" s="100">
        <v>549253</v>
      </c>
      <c r="I14" s="100">
        <v>697381</v>
      </c>
      <c r="J14" s="100">
        <v>759600</v>
      </c>
    </row>
    <row r="15" spans="1:13">
      <c r="A15" s="100" t="s">
        <v>433</v>
      </c>
      <c r="B15" s="99">
        <v>65580</v>
      </c>
      <c r="C15" s="100">
        <v>84022</v>
      </c>
      <c r="D15" s="101">
        <v>92025</v>
      </c>
      <c r="E15" s="99">
        <v>75215</v>
      </c>
      <c r="F15" s="100">
        <v>95407</v>
      </c>
      <c r="G15" s="101">
        <v>103177</v>
      </c>
      <c r="H15" s="100">
        <v>140795</v>
      </c>
      <c r="I15" s="100">
        <v>179429</v>
      </c>
      <c r="J15" s="100">
        <v>195202</v>
      </c>
    </row>
    <row r="16" spans="1:13">
      <c r="A16" s="100" t="s">
        <v>434</v>
      </c>
      <c r="B16" s="99">
        <v>325828</v>
      </c>
      <c r="C16" s="100">
        <v>426240</v>
      </c>
      <c r="D16" s="101">
        <v>468284</v>
      </c>
      <c r="E16" s="99">
        <v>371352</v>
      </c>
      <c r="F16" s="100">
        <v>480112</v>
      </c>
      <c r="G16" s="101">
        <v>522033</v>
      </c>
      <c r="H16" s="100">
        <v>697180</v>
      </c>
      <c r="I16" s="100">
        <v>906352</v>
      </c>
      <c r="J16" s="100">
        <v>990317</v>
      </c>
    </row>
    <row r="17" spans="1:10">
      <c r="A17" s="116" t="s">
        <v>435</v>
      </c>
      <c r="B17" s="99">
        <v>56769</v>
      </c>
      <c r="C17" s="100">
        <v>72702</v>
      </c>
      <c r="D17" s="101">
        <v>79050</v>
      </c>
      <c r="E17" s="99">
        <v>63631</v>
      </c>
      <c r="F17" s="100">
        <v>81307</v>
      </c>
      <c r="G17" s="101">
        <v>87640</v>
      </c>
      <c r="H17" s="100">
        <v>120400</v>
      </c>
      <c r="I17" s="100">
        <v>154009</v>
      </c>
      <c r="J17" s="100">
        <v>166690</v>
      </c>
    </row>
    <row r="18" spans="1:10">
      <c r="A18" s="100" t="s">
        <v>436</v>
      </c>
      <c r="B18" s="99">
        <v>50512</v>
      </c>
      <c r="C18" s="100">
        <v>66206</v>
      </c>
      <c r="D18" s="101">
        <v>74229</v>
      </c>
      <c r="E18" s="99">
        <v>59743</v>
      </c>
      <c r="F18" s="100">
        <v>77189</v>
      </c>
      <c r="G18" s="101">
        <v>85559</v>
      </c>
      <c r="H18" s="100">
        <v>110255</v>
      </c>
      <c r="I18" s="100">
        <v>143395</v>
      </c>
      <c r="J18" s="100">
        <v>159788</v>
      </c>
    </row>
    <row r="19" spans="1:10">
      <c r="A19" s="100" t="s">
        <v>437</v>
      </c>
      <c r="B19" s="99">
        <v>47914</v>
      </c>
      <c r="C19" s="100">
        <v>62711</v>
      </c>
      <c r="D19" s="101">
        <v>70379</v>
      </c>
      <c r="E19" s="99">
        <v>54966</v>
      </c>
      <c r="F19" s="100">
        <v>71213</v>
      </c>
      <c r="G19" s="101">
        <v>78784</v>
      </c>
      <c r="H19" s="100">
        <v>102880</v>
      </c>
      <c r="I19" s="100">
        <v>133924</v>
      </c>
      <c r="J19" s="100">
        <v>149163</v>
      </c>
    </row>
    <row r="20" spans="1:10">
      <c r="A20" s="100" t="s">
        <v>438</v>
      </c>
      <c r="B20" s="99">
        <v>47307</v>
      </c>
      <c r="C20" s="100">
        <v>63107</v>
      </c>
      <c r="D20" s="101">
        <v>70363</v>
      </c>
      <c r="E20" s="99">
        <v>54693</v>
      </c>
      <c r="F20" s="100">
        <v>72330</v>
      </c>
      <c r="G20" s="101">
        <v>79687</v>
      </c>
      <c r="H20" s="100">
        <v>102000</v>
      </c>
      <c r="I20" s="100">
        <v>135437</v>
      </c>
      <c r="J20" s="100">
        <v>150050</v>
      </c>
    </row>
    <row r="21" spans="1:10">
      <c r="A21" s="100" t="s">
        <v>439</v>
      </c>
      <c r="B21" s="99">
        <v>44432</v>
      </c>
      <c r="C21" s="100">
        <v>59824</v>
      </c>
      <c r="D21" s="101">
        <v>67932</v>
      </c>
      <c r="E21" s="99">
        <v>52450</v>
      </c>
      <c r="F21" s="100">
        <v>69264</v>
      </c>
      <c r="G21" s="101">
        <v>77574</v>
      </c>
      <c r="H21" s="100">
        <v>96882</v>
      </c>
      <c r="I21" s="100">
        <v>129088</v>
      </c>
      <c r="J21" s="100">
        <v>145506</v>
      </c>
    </row>
    <row r="22" spans="1:10">
      <c r="A22" s="100" t="s">
        <v>440</v>
      </c>
      <c r="B22" s="99">
        <v>42005</v>
      </c>
      <c r="C22" s="100">
        <v>54512</v>
      </c>
      <c r="D22" s="101">
        <v>60517</v>
      </c>
      <c r="E22" s="99">
        <v>48672</v>
      </c>
      <c r="F22" s="100">
        <v>62640</v>
      </c>
      <c r="G22" s="101">
        <v>68662</v>
      </c>
      <c r="H22" s="100">
        <v>90677</v>
      </c>
      <c r="I22" s="100">
        <v>117152</v>
      </c>
      <c r="J22" s="100">
        <v>129179</v>
      </c>
    </row>
    <row r="23" spans="1:10">
      <c r="A23" s="100" t="s">
        <v>441</v>
      </c>
      <c r="B23" s="99">
        <v>22786</v>
      </c>
      <c r="C23" s="100">
        <v>29015</v>
      </c>
      <c r="D23" s="101">
        <v>32270</v>
      </c>
      <c r="E23" s="99">
        <v>26645</v>
      </c>
      <c r="F23" s="100">
        <v>33618</v>
      </c>
      <c r="G23" s="101">
        <v>36850</v>
      </c>
      <c r="H23" s="100">
        <v>49431</v>
      </c>
      <c r="I23" s="100">
        <v>62633</v>
      </c>
      <c r="J23" s="100">
        <v>69120</v>
      </c>
    </row>
    <row r="24" spans="1:10">
      <c r="A24" s="100" t="s">
        <v>442</v>
      </c>
      <c r="B24" s="99">
        <v>42499</v>
      </c>
      <c r="C24" s="100">
        <v>56456</v>
      </c>
      <c r="D24" s="101">
        <v>64339</v>
      </c>
      <c r="E24" s="99">
        <v>48534</v>
      </c>
      <c r="F24" s="100">
        <v>64320</v>
      </c>
      <c r="G24" s="101">
        <v>72122</v>
      </c>
      <c r="H24" s="100">
        <v>91033</v>
      </c>
      <c r="I24" s="100">
        <v>120776</v>
      </c>
      <c r="J24" s="100">
        <v>136461</v>
      </c>
    </row>
    <row r="25" spans="1:10">
      <c r="A25" s="100" t="s">
        <v>443</v>
      </c>
      <c r="B25" s="99">
        <v>36374</v>
      </c>
      <c r="C25" s="100">
        <v>49436</v>
      </c>
      <c r="D25" s="101">
        <v>55961</v>
      </c>
      <c r="E25" s="99">
        <v>41624</v>
      </c>
      <c r="F25" s="100">
        <v>55909</v>
      </c>
      <c r="G25" s="101">
        <v>62437</v>
      </c>
      <c r="H25" s="100">
        <v>77998</v>
      </c>
      <c r="I25" s="100">
        <v>105345</v>
      </c>
      <c r="J25" s="100">
        <v>118398</v>
      </c>
    </row>
    <row r="26" spans="1:10">
      <c r="A26" s="100" t="s">
        <v>271</v>
      </c>
      <c r="B26" s="102">
        <v>1846462</v>
      </c>
      <c r="C26" s="103">
        <v>2397365</v>
      </c>
      <c r="D26" s="104">
        <v>2650630</v>
      </c>
      <c r="E26" s="102">
        <v>2138196</v>
      </c>
      <c r="F26" s="103">
        <v>2747474</v>
      </c>
      <c r="G26" s="104">
        <v>3003729</v>
      </c>
      <c r="H26" s="100">
        <v>3984658</v>
      </c>
      <c r="I26" s="100">
        <v>5144839</v>
      </c>
      <c r="J26" s="100">
        <v>5654359</v>
      </c>
    </row>
    <row r="27" spans="1:10">
      <c r="A27" s="31" t="s">
        <v>379</v>
      </c>
    </row>
    <row r="28" spans="1:10" ht="17.25">
      <c r="A28" s="49" t="s">
        <v>444</v>
      </c>
    </row>
    <row r="29" spans="1:10" ht="17.25">
      <c r="A29" s="117" t="s">
        <v>445</v>
      </c>
    </row>
    <row r="30" spans="1:10" ht="15">
      <c r="A30" s="30" t="s">
        <v>265</v>
      </c>
      <c r="B30" s="30" t="s">
        <v>449</v>
      </c>
      <c r="C30" s="30" t="s">
        <v>450</v>
      </c>
      <c r="D30" s="30" t="s">
        <v>451</v>
      </c>
      <c r="E30" s="30" t="s">
        <v>452</v>
      </c>
      <c r="F30" s="30" t="s">
        <v>453</v>
      </c>
      <c r="G30" s="30" t="s">
        <v>457</v>
      </c>
      <c r="H30" s="30" t="s">
        <v>454</v>
      </c>
      <c r="I30" s="30" t="s">
        <v>460</v>
      </c>
      <c r="J30" s="30" t="s">
        <v>458</v>
      </c>
    </row>
    <row r="31" spans="1:10">
      <c r="A31" s="25" t="s">
        <v>423</v>
      </c>
      <c r="B31" s="99">
        <v>49.3</v>
      </c>
      <c r="C31" s="100">
        <v>62.9</v>
      </c>
      <c r="D31" s="101">
        <v>69.400000000000006</v>
      </c>
      <c r="E31" s="99">
        <v>56.4</v>
      </c>
      <c r="F31" s="100">
        <v>71.400000000000006</v>
      </c>
      <c r="G31" s="101">
        <v>77.8</v>
      </c>
      <c r="H31" s="99">
        <v>52.8</v>
      </c>
      <c r="I31" s="100">
        <v>67.099999999999994</v>
      </c>
      <c r="J31" s="101">
        <v>73.5</v>
      </c>
    </row>
    <row r="32" spans="1:10">
      <c r="A32" s="25" t="s">
        <v>424</v>
      </c>
      <c r="B32" s="99">
        <v>49.4</v>
      </c>
      <c r="C32" s="100">
        <v>64.3</v>
      </c>
      <c r="D32" s="101">
        <v>70.5</v>
      </c>
      <c r="E32" s="99">
        <v>56.2</v>
      </c>
      <c r="F32" s="100">
        <v>72.599999999999994</v>
      </c>
      <c r="G32" s="101">
        <v>78.7</v>
      </c>
      <c r="H32" s="99">
        <v>52.8</v>
      </c>
      <c r="I32" s="100">
        <v>68.400000000000006</v>
      </c>
      <c r="J32" s="101">
        <v>74.5</v>
      </c>
    </row>
    <row r="33" spans="1:10">
      <c r="A33" s="25" t="s">
        <v>425</v>
      </c>
      <c r="B33" s="99">
        <v>48.3</v>
      </c>
      <c r="C33" s="100">
        <v>63.4</v>
      </c>
      <c r="D33" s="101">
        <v>70.2</v>
      </c>
      <c r="E33" s="99">
        <v>54.7</v>
      </c>
      <c r="F33" s="100">
        <v>71.2</v>
      </c>
      <c r="G33" s="101">
        <v>78</v>
      </c>
      <c r="H33" s="99">
        <v>51.4</v>
      </c>
      <c r="I33" s="100">
        <v>67.2</v>
      </c>
      <c r="J33" s="101">
        <v>74</v>
      </c>
    </row>
    <row r="34" spans="1:10">
      <c r="A34" s="25" t="s">
        <v>426</v>
      </c>
      <c r="B34" s="99">
        <v>45.6</v>
      </c>
      <c r="C34" s="100">
        <v>59.1</v>
      </c>
      <c r="D34" s="101">
        <v>66.5</v>
      </c>
      <c r="E34" s="99">
        <v>52.1</v>
      </c>
      <c r="F34" s="100">
        <v>67.099999999999994</v>
      </c>
      <c r="G34" s="101">
        <v>74.599999999999994</v>
      </c>
      <c r="H34" s="99">
        <v>48.7</v>
      </c>
      <c r="I34" s="100">
        <v>63</v>
      </c>
      <c r="J34" s="101">
        <v>70.400000000000006</v>
      </c>
    </row>
    <row r="35" spans="1:10">
      <c r="A35" s="25" t="s">
        <v>427</v>
      </c>
      <c r="B35" s="99">
        <v>54.3</v>
      </c>
      <c r="C35" s="100">
        <v>68.8</v>
      </c>
      <c r="D35" s="101">
        <v>75.2</v>
      </c>
      <c r="E35" s="99">
        <v>59.3</v>
      </c>
      <c r="F35" s="100">
        <v>75.2</v>
      </c>
      <c r="G35" s="101">
        <v>81.599999999999994</v>
      </c>
      <c r="H35" s="99">
        <v>56.7</v>
      </c>
      <c r="I35" s="100">
        <v>71.900000000000006</v>
      </c>
      <c r="J35" s="101">
        <v>78.2</v>
      </c>
    </row>
    <row r="36" spans="1:10">
      <c r="A36" s="25" t="s">
        <v>428</v>
      </c>
      <c r="B36" s="99">
        <v>50.8</v>
      </c>
      <c r="C36" s="100">
        <v>65.5</v>
      </c>
      <c r="D36" s="101">
        <v>71.7</v>
      </c>
      <c r="E36" s="99">
        <v>57.3</v>
      </c>
      <c r="F36" s="100">
        <v>73</v>
      </c>
      <c r="G36" s="101">
        <v>78.8</v>
      </c>
      <c r="H36" s="99">
        <v>53.9</v>
      </c>
      <c r="I36" s="100">
        <v>69.099999999999994</v>
      </c>
      <c r="J36" s="101">
        <v>75</v>
      </c>
    </row>
    <row r="37" spans="1:10">
      <c r="A37" s="25" t="s">
        <v>429</v>
      </c>
      <c r="B37" s="99">
        <v>45.9</v>
      </c>
      <c r="C37" s="100">
        <v>61.3</v>
      </c>
      <c r="D37" s="101">
        <v>69.099999999999994</v>
      </c>
      <c r="E37" s="99">
        <v>52.2</v>
      </c>
      <c r="F37" s="100">
        <v>68.8</v>
      </c>
      <c r="G37" s="101">
        <v>76.7</v>
      </c>
      <c r="H37" s="99">
        <v>49</v>
      </c>
      <c r="I37" s="100">
        <v>64.900000000000006</v>
      </c>
      <c r="J37" s="101">
        <v>72.8</v>
      </c>
    </row>
    <row r="38" spans="1:10">
      <c r="A38" s="25" t="s">
        <v>430</v>
      </c>
      <c r="B38" s="99">
        <v>37</v>
      </c>
      <c r="C38" s="100">
        <v>51.8</v>
      </c>
      <c r="D38" s="101">
        <v>60.1</v>
      </c>
      <c r="E38" s="99">
        <v>43.2</v>
      </c>
      <c r="F38" s="100">
        <v>60</v>
      </c>
      <c r="G38" s="101">
        <v>68.5</v>
      </c>
      <c r="H38" s="99">
        <v>40.1</v>
      </c>
      <c r="I38" s="100">
        <v>55.8</v>
      </c>
      <c r="J38" s="101">
        <v>64.2</v>
      </c>
    </row>
    <row r="39" spans="1:10">
      <c r="A39" s="25" t="s">
        <v>431</v>
      </c>
      <c r="B39" s="99">
        <v>50.7</v>
      </c>
      <c r="C39" s="100">
        <v>66</v>
      </c>
      <c r="D39" s="101">
        <v>72.5</v>
      </c>
      <c r="E39" s="99">
        <v>56.1</v>
      </c>
      <c r="F39" s="100">
        <v>72.8</v>
      </c>
      <c r="G39" s="101">
        <v>79.2</v>
      </c>
      <c r="H39" s="99">
        <v>53.3</v>
      </c>
      <c r="I39" s="100">
        <v>69.3</v>
      </c>
      <c r="J39" s="101">
        <v>75.7</v>
      </c>
    </row>
    <row r="40" spans="1:10">
      <c r="A40" s="25" t="s">
        <v>432</v>
      </c>
      <c r="B40" s="99">
        <v>50.5</v>
      </c>
      <c r="C40" s="100">
        <v>64.2</v>
      </c>
      <c r="D40" s="101">
        <v>70.400000000000006</v>
      </c>
      <c r="E40" s="99">
        <v>57</v>
      </c>
      <c r="F40" s="100">
        <v>72.099999999999994</v>
      </c>
      <c r="G40" s="101">
        <v>78.099999999999994</v>
      </c>
      <c r="H40" s="99">
        <v>53.7</v>
      </c>
      <c r="I40" s="100">
        <v>68.099999999999994</v>
      </c>
      <c r="J40" s="101">
        <v>74.2</v>
      </c>
    </row>
    <row r="41" spans="1:10">
      <c r="A41" s="25" t="s">
        <v>433</v>
      </c>
      <c r="B41" s="99">
        <v>52.2</v>
      </c>
      <c r="C41" s="100">
        <v>67.3</v>
      </c>
      <c r="D41" s="101">
        <v>74</v>
      </c>
      <c r="E41" s="99">
        <v>58.3</v>
      </c>
      <c r="F41" s="100">
        <v>74.8</v>
      </c>
      <c r="G41" s="101">
        <v>81.099999999999994</v>
      </c>
      <c r="H41" s="99">
        <v>55.2</v>
      </c>
      <c r="I41" s="100">
        <v>71</v>
      </c>
      <c r="J41" s="101">
        <v>77.400000000000006</v>
      </c>
    </row>
    <row r="42" spans="1:10">
      <c r="A42" s="25" t="s">
        <v>434</v>
      </c>
      <c r="B42" s="99">
        <v>51.3</v>
      </c>
      <c r="C42" s="100">
        <v>66.8</v>
      </c>
      <c r="D42" s="101">
        <v>73.3</v>
      </c>
      <c r="E42" s="99">
        <v>57.7</v>
      </c>
      <c r="F42" s="100">
        <v>74.599999999999994</v>
      </c>
      <c r="G42" s="101">
        <v>81.099999999999994</v>
      </c>
      <c r="H42" s="99">
        <v>54.4</v>
      </c>
      <c r="I42" s="100">
        <v>70.599999999999994</v>
      </c>
      <c r="J42" s="101">
        <v>77.099999999999994</v>
      </c>
    </row>
    <row r="43" spans="1:10">
      <c r="A43" s="25" t="s">
        <v>435</v>
      </c>
      <c r="B43" s="99">
        <v>52.8</v>
      </c>
      <c r="C43" s="100">
        <v>68.2</v>
      </c>
      <c r="D43" s="101">
        <v>74.400000000000006</v>
      </c>
      <c r="E43" s="99">
        <v>58.7</v>
      </c>
      <c r="F43" s="100">
        <v>75.900000000000006</v>
      </c>
      <c r="G43" s="101">
        <v>82</v>
      </c>
      <c r="H43" s="99">
        <v>55.7</v>
      </c>
      <c r="I43" s="100">
        <v>71.900000000000006</v>
      </c>
      <c r="J43" s="101">
        <v>78</v>
      </c>
    </row>
    <row r="44" spans="1:10">
      <c r="A44" s="25" t="s">
        <v>436</v>
      </c>
      <c r="B44" s="99">
        <v>45.4</v>
      </c>
      <c r="C44" s="100">
        <v>59.6</v>
      </c>
      <c r="D44" s="101">
        <v>67</v>
      </c>
      <c r="E44" s="99">
        <v>52.5</v>
      </c>
      <c r="F44" s="100">
        <v>68.2</v>
      </c>
      <c r="G44" s="101">
        <v>75.8</v>
      </c>
      <c r="H44" s="99">
        <v>48.9</v>
      </c>
      <c r="I44" s="100">
        <v>63.8</v>
      </c>
      <c r="J44" s="101">
        <v>71.3</v>
      </c>
    </row>
    <row r="45" spans="1:10">
      <c r="A45" s="25" t="s">
        <v>437</v>
      </c>
      <c r="B45" s="99">
        <v>46.6</v>
      </c>
      <c r="C45" s="100">
        <v>61.1</v>
      </c>
      <c r="D45" s="101">
        <v>68.7</v>
      </c>
      <c r="E45" s="99">
        <v>52.7</v>
      </c>
      <c r="F45" s="100">
        <v>68.599999999999994</v>
      </c>
      <c r="G45" s="101">
        <v>76</v>
      </c>
      <c r="H45" s="99">
        <v>49.6</v>
      </c>
      <c r="I45" s="100">
        <v>64.8</v>
      </c>
      <c r="J45" s="101">
        <v>72.2</v>
      </c>
    </row>
    <row r="46" spans="1:10">
      <c r="A46" s="25" t="s">
        <v>438</v>
      </c>
      <c r="B46" s="99">
        <v>42.4</v>
      </c>
      <c r="C46" s="100">
        <v>57.1</v>
      </c>
      <c r="D46" s="101">
        <v>64</v>
      </c>
      <c r="E46" s="99">
        <v>49.3</v>
      </c>
      <c r="F46" s="100">
        <v>66</v>
      </c>
      <c r="G46" s="101">
        <v>73</v>
      </c>
      <c r="H46" s="99">
        <v>45.7</v>
      </c>
      <c r="I46" s="100">
        <v>61.4</v>
      </c>
      <c r="J46" s="101">
        <v>68.3</v>
      </c>
    </row>
    <row r="47" spans="1:10">
      <c r="A47" s="25" t="s">
        <v>439</v>
      </c>
      <c r="B47" s="99">
        <v>40.5</v>
      </c>
      <c r="C47" s="100">
        <v>55</v>
      </c>
      <c r="D47" s="101">
        <v>62.7</v>
      </c>
      <c r="E47" s="99">
        <v>47.3</v>
      </c>
      <c r="F47" s="100">
        <v>63.1</v>
      </c>
      <c r="G47" s="101">
        <v>71</v>
      </c>
      <c r="H47" s="99">
        <v>43.8</v>
      </c>
      <c r="I47" s="100">
        <v>58.9</v>
      </c>
      <c r="J47" s="101">
        <v>66.7</v>
      </c>
    </row>
    <row r="48" spans="1:10">
      <c r="A48" s="25" t="s">
        <v>440</v>
      </c>
      <c r="B48" s="99">
        <v>45.1</v>
      </c>
      <c r="C48" s="100">
        <v>59</v>
      </c>
      <c r="D48" s="101">
        <v>65.8</v>
      </c>
      <c r="E48" s="99">
        <v>52.3</v>
      </c>
      <c r="F48" s="100">
        <v>68</v>
      </c>
      <c r="G48" s="101">
        <v>74.900000000000006</v>
      </c>
      <c r="H48" s="99">
        <v>48.6</v>
      </c>
      <c r="I48" s="100">
        <v>63.4</v>
      </c>
      <c r="J48" s="101">
        <v>70.099999999999994</v>
      </c>
    </row>
    <row r="49" spans="1:10">
      <c r="A49" s="25" t="s">
        <v>441</v>
      </c>
      <c r="B49" s="99">
        <v>45</v>
      </c>
      <c r="C49" s="100">
        <v>57.7</v>
      </c>
      <c r="D49" s="101">
        <v>64.400000000000006</v>
      </c>
      <c r="E49" s="99">
        <v>53.4</v>
      </c>
      <c r="F49" s="100">
        <v>67.900000000000006</v>
      </c>
      <c r="G49" s="101">
        <v>74.5</v>
      </c>
      <c r="H49" s="99">
        <v>49.1</v>
      </c>
      <c r="I49" s="100">
        <v>62.6</v>
      </c>
      <c r="J49" s="101">
        <v>69.3</v>
      </c>
    </row>
    <row r="50" spans="1:10">
      <c r="A50" s="25" t="s">
        <v>442</v>
      </c>
      <c r="B50" s="99">
        <v>41.7</v>
      </c>
      <c r="C50" s="100">
        <v>55.3</v>
      </c>
      <c r="D50" s="101">
        <v>63.1</v>
      </c>
      <c r="E50" s="99">
        <v>48.1</v>
      </c>
      <c r="F50" s="100">
        <v>63.9</v>
      </c>
      <c r="G50" s="101">
        <v>71.7</v>
      </c>
      <c r="H50" s="99">
        <v>44.7</v>
      </c>
      <c r="I50" s="100">
        <v>59.4</v>
      </c>
      <c r="J50" s="101">
        <v>67.2</v>
      </c>
    </row>
    <row r="51" spans="1:10">
      <c r="A51" s="25" t="s">
        <v>443</v>
      </c>
      <c r="B51" s="99">
        <v>37.4</v>
      </c>
      <c r="C51" s="100">
        <v>51.1</v>
      </c>
      <c r="D51" s="101">
        <v>58</v>
      </c>
      <c r="E51" s="99">
        <v>44</v>
      </c>
      <c r="F51" s="100">
        <v>59.6</v>
      </c>
      <c r="G51" s="101">
        <v>66.8</v>
      </c>
      <c r="H51" s="99">
        <v>40.5</v>
      </c>
      <c r="I51" s="100">
        <v>55.1</v>
      </c>
      <c r="J51" s="101">
        <v>62.1</v>
      </c>
    </row>
    <row r="52" spans="1:10">
      <c r="A52" s="25" t="s">
        <v>271</v>
      </c>
      <c r="B52" s="102">
        <v>48.6</v>
      </c>
      <c r="C52" s="103">
        <v>63</v>
      </c>
      <c r="D52" s="104">
        <v>69.599999999999994</v>
      </c>
      <c r="E52" s="102">
        <v>55.2</v>
      </c>
      <c r="F52" s="103">
        <v>71.099999999999994</v>
      </c>
      <c r="G52" s="104">
        <v>77.7</v>
      </c>
      <c r="H52" s="102">
        <v>51.8</v>
      </c>
      <c r="I52" s="103">
        <v>66.900000000000006</v>
      </c>
      <c r="J52" s="104">
        <v>73.5</v>
      </c>
    </row>
    <row r="53" spans="1:10">
      <c r="A53" s="31" t="s">
        <v>379</v>
      </c>
    </row>
    <row r="54" spans="1:10">
      <c r="A54" s="25" t="s">
        <v>1053</v>
      </c>
      <c r="B54" s="372">
        <v>2024</v>
      </c>
      <c r="C54" s="372">
        <v>2023</v>
      </c>
      <c r="D54" s="372">
        <v>2022</v>
      </c>
      <c r="E54" s="372">
        <v>2024</v>
      </c>
      <c r="F54" s="372">
        <v>2023</v>
      </c>
      <c r="G54" s="372">
        <v>2022</v>
      </c>
      <c r="H54" s="372">
        <v>2024</v>
      </c>
      <c r="I54" s="372">
        <v>2023</v>
      </c>
      <c r="J54" s="372">
        <v>2022</v>
      </c>
    </row>
    <row r="55" spans="1:10">
      <c r="A55" s="373" t="s">
        <v>423</v>
      </c>
      <c r="B55" s="25">
        <f>B31</f>
        <v>49.3</v>
      </c>
      <c r="C55" s="25">
        <f>C31-B31</f>
        <v>13.600000000000001</v>
      </c>
      <c r="D55" s="25">
        <f>D31-C31</f>
        <v>6.5000000000000071</v>
      </c>
      <c r="E55" s="25">
        <f>E31</f>
        <v>56.4</v>
      </c>
      <c r="F55" s="25">
        <f>F31-E31</f>
        <v>15.000000000000007</v>
      </c>
      <c r="G55" s="25">
        <f>G31-F31</f>
        <v>6.3999999999999915</v>
      </c>
      <c r="H55" s="25">
        <f t="shared" ref="H55:H76" si="0">H31</f>
        <v>52.8</v>
      </c>
      <c r="I55" s="25">
        <f>I31-H31</f>
        <v>14.299999999999997</v>
      </c>
      <c r="J55" s="25">
        <f>J31-I31</f>
        <v>6.4000000000000057</v>
      </c>
    </row>
    <row r="56" spans="1:10">
      <c r="A56" s="373" t="s">
        <v>424</v>
      </c>
      <c r="B56" s="25">
        <f t="shared" ref="B56:B76" si="1">B32</f>
        <v>49.4</v>
      </c>
      <c r="C56" s="25">
        <f t="shared" ref="C56:D56" si="2">C32-B32</f>
        <v>14.899999999999999</v>
      </c>
      <c r="D56" s="25">
        <f t="shared" si="2"/>
        <v>6.2000000000000028</v>
      </c>
      <c r="E56" s="25">
        <f t="shared" ref="E56:E76" si="3">E32</f>
        <v>56.2</v>
      </c>
      <c r="F56" s="25">
        <f t="shared" ref="F56:G56" si="4">F32-E32</f>
        <v>16.399999999999991</v>
      </c>
      <c r="G56" s="25">
        <f t="shared" si="4"/>
        <v>6.1000000000000085</v>
      </c>
      <c r="H56" s="25">
        <f t="shared" si="0"/>
        <v>52.8</v>
      </c>
      <c r="I56" s="25">
        <f t="shared" ref="I56:J56" si="5">I32-H32</f>
        <v>15.600000000000009</v>
      </c>
      <c r="J56" s="25">
        <f t="shared" si="5"/>
        <v>6.0999999999999943</v>
      </c>
    </row>
    <row r="57" spans="1:10">
      <c r="A57" s="373" t="s">
        <v>425</v>
      </c>
      <c r="B57" s="25">
        <f t="shared" si="1"/>
        <v>48.3</v>
      </c>
      <c r="C57" s="25">
        <f t="shared" ref="C57:D57" si="6">C33-B33</f>
        <v>15.100000000000001</v>
      </c>
      <c r="D57" s="25">
        <f t="shared" si="6"/>
        <v>6.8000000000000043</v>
      </c>
      <c r="E57" s="25">
        <f t="shared" si="3"/>
        <v>54.7</v>
      </c>
      <c r="F57" s="25">
        <f t="shared" ref="F57:G57" si="7">F33-E33</f>
        <v>16.5</v>
      </c>
      <c r="G57" s="25">
        <f t="shared" si="7"/>
        <v>6.7999999999999972</v>
      </c>
      <c r="H57" s="25">
        <f t="shared" si="0"/>
        <v>51.4</v>
      </c>
      <c r="I57" s="25">
        <f t="shared" ref="I57:J57" si="8">I33-H33</f>
        <v>15.800000000000004</v>
      </c>
      <c r="J57" s="25">
        <f t="shared" si="8"/>
        <v>6.7999999999999972</v>
      </c>
    </row>
    <row r="58" spans="1:10">
      <c r="A58" s="373" t="s">
        <v>426</v>
      </c>
      <c r="B58" s="25">
        <f t="shared" si="1"/>
        <v>45.6</v>
      </c>
      <c r="C58" s="25">
        <f t="shared" ref="C58:D58" si="9">C34-B34</f>
        <v>13.5</v>
      </c>
      <c r="D58" s="25">
        <f t="shared" si="9"/>
        <v>7.3999999999999986</v>
      </c>
      <c r="E58" s="25">
        <f t="shared" si="3"/>
        <v>52.1</v>
      </c>
      <c r="F58" s="25">
        <f t="shared" ref="F58:G58" si="10">F34-E34</f>
        <v>14.999999999999993</v>
      </c>
      <c r="G58" s="25">
        <f t="shared" si="10"/>
        <v>7.5</v>
      </c>
      <c r="H58" s="25">
        <f t="shared" si="0"/>
        <v>48.7</v>
      </c>
      <c r="I58" s="25">
        <f t="shared" ref="I58:J58" si="11">I34-H34</f>
        <v>14.299999999999997</v>
      </c>
      <c r="J58" s="25">
        <f t="shared" si="11"/>
        <v>7.4000000000000057</v>
      </c>
    </row>
    <row r="59" spans="1:10">
      <c r="A59" s="373" t="s">
        <v>427</v>
      </c>
      <c r="B59" s="25">
        <f t="shared" si="1"/>
        <v>54.3</v>
      </c>
      <c r="C59" s="25">
        <f t="shared" ref="C59:D59" si="12">C35-B35</f>
        <v>14.5</v>
      </c>
      <c r="D59" s="25">
        <f t="shared" si="12"/>
        <v>6.4000000000000057</v>
      </c>
      <c r="E59" s="25">
        <f t="shared" si="3"/>
        <v>59.3</v>
      </c>
      <c r="F59" s="25">
        <f t="shared" ref="F59:G59" si="13">F35-E35</f>
        <v>15.900000000000006</v>
      </c>
      <c r="G59" s="25">
        <f t="shared" si="13"/>
        <v>6.3999999999999915</v>
      </c>
      <c r="H59" s="25">
        <f t="shared" si="0"/>
        <v>56.7</v>
      </c>
      <c r="I59" s="25">
        <f t="shared" ref="I59:J59" si="14">I35-H35</f>
        <v>15.200000000000003</v>
      </c>
      <c r="J59" s="25">
        <f t="shared" si="14"/>
        <v>6.2999999999999972</v>
      </c>
    </row>
    <row r="60" spans="1:10">
      <c r="A60" s="373" t="s">
        <v>428</v>
      </c>
      <c r="B60" s="25">
        <f t="shared" si="1"/>
        <v>50.8</v>
      </c>
      <c r="C60" s="25">
        <f t="shared" ref="C60:D60" si="15">C36-B36</f>
        <v>14.700000000000003</v>
      </c>
      <c r="D60" s="25">
        <f t="shared" si="15"/>
        <v>6.2000000000000028</v>
      </c>
      <c r="E60" s="25">
        <f t="shared" si="3"/>
        <v>57.3</v>
      </c>
      <c r="F60" s="25">
        <f t="shared" ref="F60:G60" si="16">F36-E36</f>
        <v>15.700000000000003</v>
      </c>
      <c r="G60" s="25">
        <f t="shared" si="16"/>
        <v>5.7999999999999972</v>
      </c>
      <c r="H60" s="25">
        <f t="shared" si="0"/>
        <v>53.9</v>
      </c>
      <c r="I60" s="25">
        <f t="shared" ref="I60:J60" si="17">I36-H36</f>
        <v>15.199999999999996</v>
      </c>
      <c r="J60" s="25">
        <f t="shared" si="17"/>
        <v>5.9000000000000057</v>
      </c>
    </row>
    <row r="61" spans="1:10">
      <c r="A61" s="373" t="s">
        <v>429</v>
      </c>
      <c r="B61" s="25">
        <f t="shared" si="1"/>
        <v>45.9</v>
      </c>
      <c r="C61" s="25">
        <f t="shared" ref="C61:D61" si="18">C37-B37</f>
        <v>15.399999999999999</v>
      </c>
      <c r="D61" s="25">
        <f t="shared" si="18"/>
        <v>7.7999999999999972</v>
      </c>
      <c r="E61" s="25">
        <f t="shared" si="3"/>
        <v>52.2</v>
      </c>
      <c r="F61" s="25">
        <f t="shared" ref="F61:G61" si="19">F37-E37</f>
        <v>16.599999999999994</v>
      </c>
      <c r="G61" s="25">
        <f t="shared" si="19"/>
        <v>7.9000000000000057</v>
      </c>
      <c r="H61" s="25">
        <f t="shared" si="0"/>
        <v>49</v>
      </c>
      <c r="I61" s="25">
        <f t="shared" ref="I61:J61" si="20">I37-H37</f>
        <v>15.900000000000006</v>
      </c>
      <c r="J61" s="25">
        <f t="shared" si="20"/>
        <v>7.8999999999999915</v>
      </c>
    </row>
    <row r="62" spans="1:10">
      <c r="A62" s="373" t="s">
        <v>430</v>
      </c>
      <c r="B62" s="25">
        <f t="shared" si="1"/>
        <v>37</v>
      </c>
      <c r="C62" s="25">
        <f t="shared" ref="C62:D62" si="21">C38-B38</f>
        <v>14.799999999999997</v>
      </c>
      <c r="D62" s="25">
        <f t="shared" si="21"/>
        <v>8.3000000000000043</v>
      </c>
      <c r="E62" s="25">
        <f t="shared" si="3"/>
        <v>43.2</v>
      </c>
      <c r="F62" s="25">
        <f t="shared" ref="F62:G62" si="22">F38-E38</f>
        <v>16.799999999999997</v>
      </c>
      <c r="G62" s="25">
        <f t="shared" si="22"/>
        <v>8.5</v>
      </c>
      <c r="H62" s="25">
        <f t="shared" si="0"/>
        <v>40.1</v>
      </c>
      <c r="I62" s="25">
        <f t="shared" ref="I62:J62" si="23">I38-H38</f>
        <v>15.699999999999996</v>
      </c>
      <c r="J62" s="25">
        <f t="shared" si="23"/>
        <v>8.4000000000000057</v>
      </c>
    </row>
    <row r="63" spans="1:10">
      <c r="A63" s="373" t="s">
        <v>431</v>
      </c>
      <c r="B63" s="25">
        <f t="shared" si="1"/>
        <v>50.7</v>
      </c>
      <c r="C63" s="25">
        <f t="shared" ref="C63:D63" si="24">C39-B39</f>
        <v>15.299999999999997</v>
      </c>
      <c r="D63" s="25">
        <f t="shared" si="24"/>
        <v>6.5</v>
      </c>
      <c r="E63" s="25">
        <f t="shared" si="3"/>
        <v>56.1</v>
      </c>
      <c r="F63" s="25">
        <f t="shared" ref="F63:G63" si="25">F39-E39</f>
        <v>16.699999999999996</v>
      </c>
      <c r="G63" s="25">
        <f t="shared" si="25"/>
        <v>6.4000000000000057</v>
      </c>
      <c r="H63" s="25">
        <f t="shared" si="0"/>
        <v>53.3</v>
      </c>
      <c r="I63" s="25">
        <f t="shared" ref="I63:J63" si="26">I39-H39</f>
        <v>16</v>
      </c>
      <c r="J63" s="25">
        <f t="shared" si="26"/>
        <v>6.4000000000000057</v>
      </c>
    </row>
    <row r="64" spans="1:10">
      <c r="A64" s="373" t="s">
        <v>432</v>
      </c>
      <c r="B64" s="25">
        <f t="shared" si="1"/>
        <v>50.5</v>
      </c>
      <c r="C64" s="25">
        <f t="shared" ref="C64:D64" si="27">C40-B40</f>
        <v>13.700000000000003</v>
      </c>
      <c r="D64" s="25">
        <f t="shared" si="27"/>
        <v>6.2000000000000028</v>
      </c>
      <c r="E64" s="25">
        <f t="shared" si="3"/>
        <v>57</v>
      </c>
      <c r="F64" s="25">
        <f t="shared" ref="F64:G64" si="28">F40-E40</f>
        <v>15.099999999999994</v>
      </c>
      <c r="G64" s="25">
        <f t="shared" si="28"/>
        <v>6</v>
      </c>
      <c r="H64" s="25">
        <f t="shared" si="0"/>
        <v>53.7</v>
      </c>
      <c r="I64" s="25">
        <f t="shared" ref="I64:J64" si="29">I40-H40</f>
        <v>14.399999999999991</v>
      </c>
      <c r="J64" s="25">
        <f t="shared" si="29"/>
        <v>6.1000000000000085</v>
      </c>
    </row>
    <row r="65" spans="1:10">
      <c r="A65" s="373" t="s">
        <v>433</v>
      </c>
      <c r="B65" s="25">
        <f t="shared" si="1"/>
        <v>52.2</v>
      </c>
      <c r="C65" s="25">
        <f t="shared" ref="C65:D65" si="30">C41-B41</f>
        <v>15.099999999999994</v>
      </c>
      <c r="D65" s="25">
        <f t="shared" si="30"/>
        <v>6.7000000000000028</v>
      </c>
      <c r="E65" s="25">
        <f t="shared" si="3"/>
        <v>58.3</v>
      </c>
      <c r="F65" s="25">
        <f t="shared" ref="F65:G65" si="31">F41-E41</f>
        <v>16.5</v>
      </c>
      <c r="G65" s="25">
        <f t="shared" si="31"/>
        <v>6.2999999999999972</v>
      </c>
      <c r="H65" s="25">
        <f t="shared" si="0"/>
        <v>55.2</v>
      </c>
      <c r="I65" s="25">
        <f t="shared" ref="I65:J65" si="32">I41-H41</f>
        <v>15.799999999999997</v>
      </c>
      <c r="J65" s="25">
        <f t="shared" si="32"/>
        <v>6.4000000000000057</v>
      </c>
    </row>
    <row r="66" spans="1:10">
      <c r="A66" s="373" t="s">
        <v>434</v>
      </c>
      <c r="B66" s="25">
        <f t="shared" si="1"/>
        <v>51.3</v>
      </c>
      <c r="C66" s="25">
        <f t="shared" ref="C66:D66" si="33">C42-B42</f>
        <v>15.5</v>
      </c>
      <c r="D66" s="25">
        <f t="shared" si="33"/>
        <v>6.5</v>
      </c>
      <c r="E66" s="25">
        <f t="shared" si="3"/>
        <v>57.7</v>
      </c>
      <c r="F66" s="25">
        <f t="shared" ref="F66:G66" si="34">F42-E42</f>
        <v>16.899999999999991</v>
      </c>
      <c r="G66" s="25">
        <f t="shared" si="34"/>
        <v>6.5</v>
      </c>
      <c r="H66" s="25">
        <f t="shared" si="0"/>
        <v>54.4</v>
      </c>
      <c r="I66" s="25">
        <f t="shared" ref="I66:J66" si="35">I42-H42</f>
        <v>16.199999999999996</v>
      </c>
      <c r="J66" s="25">
        <f t="shared" si="35"/>
        <v>6.5</v>
      </c>
    </row>
    <row r="67" spans="1:10">
      <c r="A67" s="373" t="s">
        <v>435</v>
      </c>
      <c r="B67" s="25">
        <f t="shared" si="1"/>
        <v>52.8</v>
      </c>
      <c r="C67" s="25">
        <f t="shared" ref="C67:D67" si="36">C43-B43</f>
        <v>15.400000000000006</v>
      </c>
      <c r="D67" s="25">
        <f t="shared" si="36"/>
        <v>6.2000000000000028</v>
      </c>
      <c r="E67" s="25">
        <f t="shared" si="3"/>
        <v>58.7</v>
      </c>
      <c r="F67" s="25">
        <f t="shared" ref="F67:G67" si="37">F43-E43</f>
        <v>17.200000000000003</v>
      </c>
      <c r="G67" s="25">
        <f t="shared" si="37"/>
        <v>6.0999999999999943</v>
      </c>
      <c r="H67" s="25">
        <f t="shared" si="0"/>
        <v>55.7</v>
      </c>
      <c r="I67" s="25">
        <f t="shared" ref="I67:J67" si="38">I43-H43</f>
        <v>16.200000000000003</v>
      </c>
      <c r="J67" s="25">
        <f t="shared" si="38"/>
        <v>6.0999999999999943</v>
      </c>
    </row>
    <row r="68" spans="1:10">
      <c r="A68" s="373" t="s">
        <v>436</v>
      </c>
      <c r="B68" s="25">
        <f t="shared" si="1"/>
        <v>45.4</v>
      </c>
      <c r="C68" s="25">
        <f t="shared" ref="C68:D68" si="39">C44-B44</f>
        <v>14.200000000000003</v>
      </c>
      <c r="D68" s="25">
        <f t="shared" si="39"/>
        <v>7.3999999999999986</v>
      </c>
      <c r="E68" s="25">
        <f t="shared" si="3"/>
        <v>52.5</v>
      </c>
      <c r="F68" s="25">
        <f t="shared" ref="F68:G68" si="40">F44-E44</f>
        <v>15.700000000000003</v>
      </c>
      <c r="G68" s="25">
        <f t="shared" si="40"/>
        <v>7.5999999999999943</v>
      </c>
      <c r="H68" s="25">
        <f t="shared" si="0"/>
        <v>48.9</v>
      </c>
      <c r="I68" s="25">
        <f t="shared" ref="I68:J68" si="41">I44-H44</f>
        <v>14.899999999999999</v>
      </c>
      <c r="J68" s="25">
        <f t="shared" si="41"/>
        <v>7.5</v>
      </c>
    </row>
    <row r="69" spans="1:10">
      <c r="A69" s="373" t="s">
        <v>437</v>
      </c>
      <c r="B69" s="25">
        <f t="shared" si="1"/>
        <v>46.6</v>
      </c>
      <c r="C69" s="25">
        <f t="shared" ref="C69:D69" si="42">C45-B45</f>
        <v>14.5</v>
      </c>
      <c r="D69" s="25">
        <f t="shared" si="42"/>
        <v>7.6000000000000014</v>
      </c>
      <c r="E69" s="25">
        <f t="shared" si="3"/>
        <v>52.7</v>
      </c>
      <c r="F69" s="25">
        <f t="shared" ref="F69:G69" si="43">F45-E45</f>
        <v>15.899999999999991</v>
      </c>
      <c r="G69" s="25">
        <f t="shared" si="43"/>
        <v>7.4000000000000057</v>
      </c>
      <c r="H69" s="25">
        <f t="shared" si="0"/>
        <v>49.6</v>
      </c>
      <c r="I69" s="25">
        <f t="shared" ref="I69:J69" si="44">I45-H45</f>
        <v>15.199999999999996</v>
      </c>
      <c r="J69" s="25">
        <f t="shared" si="44"/>
        <v>7.4000000000000057</v>
      </c>
    </row>
    <row r="70" spans="1:10">
      <c r="A70" s="373" t="s">
        <v>438</v>
      </c>
      <c r="B70" s="25">
        <f t="shared" si="1"/>
        <v>42.4</v>
      </c>
      <c r="C70" s="25">
        <f t="shared" ref="C70:D70" si="45">C46-B46</f>
        <v>14.700000000000003</v>
      </c>
      <c r="D70" s="25">
        <f t="shared" si="45"/>
        <v>6.8999999999999986</v>
      </c>
      <c r="E70" s="25">
        <f t="shared" si="3"/>
        <v>49.3</v>
      </c>
      <c r="F70" s="25">
        <f t="shared" ref="F70:G70" si="46">F46-E46</f>
        <v>16.700000000000003</v>
      </c>
      <c r="G70" s="25">
        <f t="shared" si="46"/>
        <v>7</v>
      </c>
      <c r="H70" s="25">
        <f t="shared" si="0"/>
        <v>45.7</v>
      </c>
      <c r="I70" s="25">
        <f t="shared" ref="I70:J70" si="47">I46-H46</f>
        <v>15.699999999999996</v>
      </c>
      <c r="J70" s="25">
        <f t="shared" si="47"/>
        <v>6.8999999999999986</v>
      </c>
    </row>
    <row r="71" spans="1:10">
      <c r="A71" s="373" t="s">
        <v>439</v>
      </c>
      <c r="B71" s="25">
        <f t="shared" si="1"/>
        <v>40.5</v>
      </c>
      <c r="C71" s="25">
        <f t="shared" ref="C71:D71" si="48">C47-B47</f>
        <v>14.5</v>
      </c>
      <c r="D71" s="25">
        <f t="shared" si="48"/>
        <v>7.7000000000000028</v>
      </c>
      <c r="E71" s="25">
        <f t="shared" si="3"/>
        <v>47.3</v>
      </c>
      <c r="F71" s="25">
        <f t="shared" ref="F71:G71" si="49">F47-E47</f>
        <v>15.800000000000004</v>
      </c>
      <c r="G71" s="25">
        <f t="shared" si="49"/>
        <v>7.8999999999999986</v>
      </c>
      <c r="H71" s="25">
        <f t="shared" si="0"/>
        <v>43.8</v>
      </c>
      <c r="I71" s="25">
        <f t="shared" ref="I71:J71" si="50">I47-H47</f>
        <v>15.100000000000001</v>
      </c>
      <c r="J71" s="25">
        <f t="shared" si="50"/>
        <v>7.8000000000000043</v>
      </c>
    </row>
    <row r="72" spans="1:10">
      <c r="A72" s="373" t="s">
        <v>440</v>
      </c>
      <c r="B72" s="25">
        <f t="shared" si="1"/>
        <v>45.1</v>
      </c>
      <c r="C72" s="25">
        <f t="shared" ref="C72:D72" si="51">C48-B48</f>
        <v>13.899999999999999</v>
      </c>
      <c r="D72" s="25">
        <f t="shared" si="51"/>
        <v>6.7999999999999972</v>
      </c>
      <c r="E72" s="25">
        <f t="shared" si="3"/>
        <v>52.3</v>
      </c>
      <c r="F72" s="25">
        <f t="shared" ref="F72:G72" si="52">F48-E48</f>
        <v>15.700000000000003</v>
      </c>
      <c r="G72" s="25">
        <f t="shared" si="52"/>
        <v>6.9000000000000057</v>
      </c>
      <c r="H72" s="25">
        <f t="shared" si="0"/>
        <v>48.6</v>
      </c>
      <c r="I72" s="25">
        <f t="shared" ref="I72:J72" si="53">I48-H48</f>
        <v>14.799999999999997</v>
      </c>
      <c r="J72" s="25">
        <f t="shared" si="53"/>
        <v>6.6999999999999957</v>
      </c>
    </row>
    <row r="73" spans="1:10">
      <c r="A73" s="373" t="s">
        <v>441</v>
      </c>
      <c r="B73" s="25">
        <f t="shared" si="1"/>
        <v>45</v>
      </c>
      <c r="C73" s="25">
        <f t="shared" ref="C73:D73" si="54">C49-B49</f>
        <v>12.700000000000003</v>
      </c>
      <c r="D73" s="25">
        <f t="shared" si="54"/>
        <v>6.7000000000000028</v>
      </c>
      <c r="E73" s="25">
        <f t="shared" si="3"/>
        <v>53.4</v>
      </c>
      <c r="F73" s="25">
        <f t="shared" ref="F73:G73" si="55">F49-E49</f>
        <v>14.500000000000007</v>
      </c>
      <c r="G73" s="25">
        <f t="shared" si="55"/>
        <v>6.5999999999999943</v>
      </c>
      <c r="H73" s="25">
        <f t="shared" si="0"/>
        <v>49.1</v>
      </c>
      <c r="I73" s="25">
        <f t="shared" ref="I73:J73" si="56">I49-H49</f>
        <v>13.5</v>
      </c>
      <c r="J73" s="25">
        <f t="shared" si="56"/>
        <v>6.6999999999999957</v>
      </c>
    </row>
    <row r="74" spans="1:10">
      <c r="A74" s="373" t="s">
        <v>442</v>
      </c>
      <c r="B74" s="25">
        <f t="shared" si="1"/>
        <v>41.7</v>
      </c>
      <c r="C74" s="25">
        <f t="shared" ref="C74:D74" si="57">C50-B50</f>
        <v>13.599999999999994</v>
      </c>
      <c r="D74" s="25">
        <f t="shared" si="57"/>
        <v>7.8000000000000043</v>
      </c>
      <c r="E74" s="25">
        <f t="shared" si="3"/>
        <v>48.1</v>
      </c>
      <c r="F74" s="25">
        <f t="shared" ref="F74:G74" si="58">F50-E50</f>
        <v>15.799999999999997</v>
      </c>
      <c r="G74" s="25">
        <f t="shared" si="58"/>
        <v>7.8000000000000043</v>
      </c>
      <c r="H74" s="25">
        <f t="shared" si="0"/>
        <v>44.7</v>
      </c>
      <c r="I74" s="25">
        <f t="shared" ref="I74:J74" si="59">I50-H50</f>
        <v>14.699999999999996</v>
      </c>
      <c r="J74" s="25">
        <f t="shared" si="59"/>
        <v>7.8000000000000043</v>
      </c>
    </row>
    <row r="75" spans="1:10">
      <c r="A75" s="373" t="s">
        <v>443</v>
      </c>
      <c r="B75" s="25">
        <f t="shared" si="1"/>
        <v>37.4</v>
      </c>
      <c r="C75" s="25">
        <f t="shared" ref="C75:D75" si="60">C51-B51</f>
        <v>13.700000000000003</v>
      </c>
      <c r="D75" s="25">
        <f t="shared" si="60"/>
        <v>6.8999999999999986</v>
      </c>
      <c r="E75" s="25">
        <f t="shared" si="3"/>
        <v>44</v>
      </c>
      <c r="F75" s="25">
        <f t="shared" ref="F75:G75" si="61">F51-E51</f>
        <v>15.600000000000001</v>
      </c>
      <c r="G75" s="25">
        <f t="shared" si="61"/>
        <v>7.1999999999999957</v>
      </c>
      <c r="H75" s="25">
        <f t="shared" si="0"/>
        <v>40.5</v>
      </c>
      <c r="I75" s="25">
        <f t="shared" ref="I75:J75" si="62">I51-H51</f>
        <v>14.600000000000001</v>
      </c>
      <c r="J75" s="25">
        <f t="shared" si="62"/>
        <v>7</v>
      </c>
    </row>
    <row r="76" spans="1:10">
      <c r="A76" s="373" t="s">
        <v>271</v>
      </c>
      <c r="B76" s="25">
        <f t="shared" si="1"/>
        <v>48.6</v>
      </c>
      <c r="C76" s="25">
        <f t="shared" ref="C76:D76" si="63">C52-B52</f>
        <v>14.399999999999999</v>
      </c>
      <c r="D76" s="25">
        <f t="shared" si="63"/>
        <v>6.5999999999999943</v>
      </c>
      <c r="E76" s="25">
        <f t="shared" si="3"/>
        <v>55.2</v>
      </c>
      <c r="F76" s="25">
        <f t="shared" ref="F76:G76" si="64">F52-E52</f>
        <v>15.899999999999991</v>
      </c>
      <c r="G76" s="25">
        <f t="shared" si="64"/>
        <v>6.6000000000000085</v>
      </c>
      <c r="H76" s="25">
        <f t="shared" si="0"/>
        <v>51.8</v>
      </c>
      <c r="I76" s="25">
        <f t="shared" ref="I76:J76" si="65">I52-H52</f>
        <v>15.100000000000009</v>
      </c>
      <c r="J76" s="25">
        <f t="shared" si="65"/>
        <v>6.5999999999999943</v>
      </c>
    </row>
  </sheetData>
  <pageMargins left="0.7" right="0.7" top="0.75" bottom="0.75" header="0.3" footer="0.3"/>
  <pageSetup paperSize="9" orientation="portrait"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7BBCC-FB56-40CD-BBDC-BA3C3D2870D6}">
  <dimension ref="A1:M17"/>
  <sheetViews>
    <sheetView zoomScaleNormal="100" workbookViewId="0"/>
  </sheetViews>
  <sheetFormatPr defaultColWidth="9.33203125" defaultRowHeight="13.5"/>
  <cols>
    <col min="1" max="1" width="27.33203125" style="25" customWidth="1"/>
    <col min="2" max="2" width="17.1640625" style="25" bestFit="1" customWidth="1"/>
    <col min="3" max="4" width="23" style="25" bestFit="1" customWidth="1"/>
    <col min="5" max="5" width="20.83203125" style="25" bestFit="1" customWidth="1"/>
    <col min="6" max="7" width="27.1640625" style="25" bestFit="1" customWidth="1"/>
    <col min="8" max="8" width="18.6640625" style="25" bestFit="1" customWidth="1"/>
    <col min="9" max="9" width="25.1640625" style="25" bestFit="1" customWidth="1"/>
    <col min="10" max="10" width="24.6640625" style="25" bestFit="1" customWidth="1"/>
    <col min="11" max="13" width="13.33203125" style="25" customWidth="1"/>
    <col min="14" max="17" width="9.33203125" style="25" customWidth="1"/>
    <col min="18" max="16384" width="9.33203125" style="25"/>
  </cols>
  <sheetData>
    <row r="1" spans="1:13">
      <c r="A1" s="77" t="s">
        <v>1054</v>
      </c>
    </row>
    <row r="2" spans="1:13" ht="17.25" customHeight="1">
      <c r="A2" s="54" t="s">
        <v>461</v>
      </c>
      <c r="B2" s="54"/>
      <c r="C2" s="54"/>
      <c r="D2" s="54"/>
      <c r="E2" s="54"/>
      <c r="F2" s="54"/>
      <c r="G2" s="54"/>
      <c r="H2" s="54"/>
      <c r="I2" s="54"/>
      <c r="J2" s="54"/>
      <c r="K2" s="54"/>
      <c r="L2" s="54"/>
      <c r="M2" s="54"/>
    </row>
    <row r="3" spans="1:13" ht="17.25" customHeight="1">
      <c r="A3" s="52" t="s">
        <v>462</v>
      </c>
      <c r="B3" s="53"/>
      <c r="C3" s="53"/>
      <c r="D3" s="53"/>
      <c r="E3" s="53"/>
      <c r="F3" s="53"/>
      <c r="G3" s="53"/>
      <c r="H3" s="53"/>
      <c r="I3" s="53"/>
      <c r="J3" s="53"/>
      <c r="K3" s="53"/>
      <c r="L3" s="53"/>
      <c r="M3" s="53"/>
    </row>
    <row r="4" spans="1:13" ht="15">
      <c r="A4" s="268" t="s">
        <v>463</v>
      </c>
      <c r="B4" s="106" t="s">
        <v>449</v>
      </c>
      <c r="C4" s="107" t="s">
        <v>450</v>
      </c>
      <c r="D4" s="108" t="s">
        <v>451</v>
      </c>
      <c r="E4" s="106" t="s">
        <v>452</v>
      </c>
      <c r="F4" s="107" t="s">
        <v>453</v>
      </c>
      <c r="G4" s="108" t="s">
        <v>457</v>
      </c>
      <c r="H4" s="106" t="s">
        <v>454</v>
      </c>
      <c r="I4" s="107" t="s">
        <v>460</v>
      </c>
      <c r="J4" s="108" t="s">
        <v>458</v>
      </c>
      <c r="K4" s="1"/>
      <c r="L4" s="1"/>
      <c r="M4" s="1"/>
    </row>
    <row r="5" spans="1:13">
      <c r="A5" s="123" t="s">
        <v>464</v>
      </c>
      <c r="B5" s="118">
        <v>41.2</v>
      </c>
      <c r="C5" s="61">
        <v>53.3</v>
      </c>
      <c r="D5" s="119">
        <v>59.9</v>
      </c>
      <c r="E5" s="118">
        <v>43.9</v>
      </c>
      <c r="F5" s="61">
        <v>56.8</v>
      </c>
      <c r="G5" s="119">
        <v>63.9</v>
      </c>
      <c r="H5" s="118">
        <v>42.3</v>
      </c>
      <c r="I5" s="61">
        <v>54.8</v>
      </c>
      <c r="J5" s="119">
        <v>61.6</v>
      </c>
      <c r="K5" s="27"/>
      <c r="L5" s="27"/>
      <c r="M5" s="27"/>
    </row>
    <row r="6" spans="1:13">
      <c r="A6" s="123" t="s">
        <v>465</v>
      </c>
      <c r="B6" s="118">
        <v>50.7</v>
      </c>
      <c r="C6" s="61">
        <v>64.7</v>
      </c>
      <c r="D6" s="119">
        <v>70.900000000000006</v>
      </c>
      <c r="E6" s="118">
        <v>57.1</v>
      </c>
      <c r="F6" s="61">
        <v>72</v>
      </c>
      <c r="G6" s="119">
        <v>78.2</v>
      </c>
      <c r="H6" s="118">
        <v>53.6</v>
      </c>
      <c r="I6" s="61">
        <v>68</v>
      </c>
      <c r="J6" s="119">
        <v>74.3</v>
      </c>
      <c r="K6" s="27"/>
      <c r="L6" s="27"/>
      <c r="M6" s="27"/>
    </row>
    <row r="7" spans="1:13">
      <c r="A7" s="123" t="s">
        <v>466</v>
      </c>
      <c r="B7" s="118">
        <v>56.4</v>
      </c>
      <c r="C7" s="61">
        <v>71.099999999999994</v>
      </c>
      <c r="D7" s="119">
        <v>77.2</v>
      </c>
      <c r="E7" s="118">
        <v>62.2</v>
      </c>
      <c r="F7" s="61">
        <v>78.099999999999994</v>
      </c>
      <c r="G7" s="119">
        <v>84</v>
      </c>
      <c r="H7" s="118">
        <v>59.4</v>
      </c>
      <c r="I7" s="61">
        <v>74.599999999999994</v>
      </c>
      <c r="J7" s="119">
        <v>80.599999999999994</v>
      </c>
      <c r="K7" s="27"/>
      <c r="L7" s="27"/>
      <c r="M7" s="27"/>
    </row>
    <row r="8" spans="1:13">
      <c r="A8" s="124" t="s">
        <v>467</v>
      </c>
      <c r="B8" s="120">
        <v>59.6</v>
      </c>
      <c r="C8" s="121">
        <v>74.599999999999994</v>
      </c>
      <c r="D8" s="122">
        <v>80.2</v>
      </c>
      <c r="E8" s="120">
        <v>66.5</v>
      </c>
      <c r="F8" s="121">
        <v>83.1</v>
      </c>
      <c r="G8" s="122">
        <v>88.7</v>
      </c>
      <c r="H8" s="120">
        <v>63.6</v>
      </c>
      <c r="I8" s="121">
        <v>79.5</v>
      </c>
      <c r="J8" s="122">
        <v>85.1</v>
      </c>
      <c r="K8" s="27"/>
      <c r="L8" s="27"/>
      <c r="M8" s="27"/>
    </row>
    <row r="9" spans="1:13">
      <c r="A9" s="31" t="s">
        <v>1100</v>
      </c>
      <c r="B9" s="27"/>
      <c r="C9" s="27"/>
      <c r="D9" s="27"/>
      <c r="E9" s="27"/>
      <c r="F9" s="27"/>
      <c r="G9" s="27"/>
      <c r="H9" s="27"/>
      <c r="I9" s="27"/>
      <c r="J9" s="27"/>
      <c r="K9" s="27"/>
      <c r="L9" s="27"/>
      <c r="M9" s="27"/>
    </row>
    <row r="10" spans="1:13">
      <c r="A10" s="27" t="s">
        <v>463</v>
      </c>
      <c r="B10" s="55" t="s">
        <v>267</v>
      </c>
      <c r="C10" s="55" t="s">
        <v>261</v>
      </c>
      <c r="D10" s="27"/>
      <c r="E10" s="27"/>
      <c r="F10" s="27"/>
      <c r="G10" s="27"/>
      <c r="H10" s="27"/>
      <c r="I10" s="27"/>
      <c r="J10" s="27"/>
      <c r="K10" s="27"/>
      <c r="L10" s="27"/>
      <c r="M10" s="27"/>
    </row>
    <row r="11" spans="1:13">
      <c r="A11" s="27" t="s">
        <v>464</v>
      </c>
      <c r="B11" s="27">
        <f>D5</f>
        <v>59.9</v>
      </c>
      <c r="C11" s="27">
        <f>G5</f>
        <v>63.9</v>
      </c>
      <c r="D11" s="27"/>
      <c r="E11" s="27"/>
      <c r="F11" s="27"/>
      <c r="G11" s="27"/>
      <c r="H11" s="27"/>
      <c r="I11" s="27"/>
      <c r="J11" s="27"/>
      <c r="K11" s="27"/>
      <c r="L11" s="27"/>
      <c r="M11" s="27"/>
    </row>
    <row r="12" spans="1:13">
      <c r="A12" s="27" t="s">
        <v>465</v>
      </c>
      <c r="B12" s="27">
        <f t="shared" ref="B12:B14" si="0">D6</f>
        <v>70.900000000000006</v>
      </c>
      <c r="C12" s="27">
        <f t="shared" ref="C12:C14" si="1">G6</f>
        <v>78.2</v>
      </c>
      <c r="D12" s="27"/>
      <c r="E12" s="27"/>
      <c r="F12" s="27"/>
      <c r="G12" s="27"/>
      <c r="H12" s="27"/>
      <c r="I12" s="27"/>
      <c r="J12" s="27"/>
      <c r="K12" s="27"/>
      <c r="L12" s="27"/>
      <c r="M12" s="27"/>
    </row>
    <row r="13" spans="1:13">
      <c r="A13" s="27" t="s">
        <v>466</v>
      </c>
      <c r="B13" s="27">
        <f t="shared" si="0"/>
        <v>77.2</v>
      </c>
      <c r="C13" s="27">
        <f t="shared" si="1"/>
        <v>84</v>
      </c>
      <c r="D13" s="27"/>
      <c r="E13" s="27"/>
      <c r="F13" s="27"/>
      <c r="G13" s="27"/>
      <c r="H13" s="27"/>
      <c r="I13" s="27"/>
      <c r="J13" s="27"/>
      <c r="K13" s="27"/>
      <c r="L13" s="27"/>
      <c r="M13" s="27"/>
    </row>
    <row r="14" spans="1:13">
      <c r="A14" s="27" t="s">
        <v>467</v>
      </c>
      <c r="B14" s="27">
        <f t="shared" si="0"/>
        <v>80.2</v>
      </c>
      <c r="C14" s="27">
        <f t="shared" si="1"/>
        <v>88.7</v>
      </c>
      <c r="D14" s="27"/>
      <c r="E14" s="27"/>
      <c r="F14" s="27"/>
      <c r="G14" s="27"/>
      <c r="H14" s="27"/>
      <c r="I14" s="27"/>
      <c r="J14" s="27"/>
      <c r="K14" s="27"/>
      <c r="L14" s="27"/>
      <c r="M14" s="27"/>
    </row>
    <row r="15" spans="1:13">
      <c r="A15" s="27"/>
      <c r="B15" s="27"/>
      <c r="C15" s="27"/>
      <c r="D15" s="27"/>
      <c r="E15" s="27"/>
      <c r="F15" s="27"/>
      <c r="G15" s="27"/>
      <c r="H15" s="27"/>
      <c r="I15" s="27"/>
      <c r="J15" s="27"/>
      <c r="K15" s="27"/>
      <c r="L15" s="27"/>
      <c r="M15" s="27"/>
    </row>
    <row r="16" spans="1:13">
      <c r="A16" s="27"/>
      <c r="B16" s="27"/>
      <c r="C16" s="27"/>
      <c r="D16" s="27"/>
      <c r="E16" s="27"/>
      <c r="F16" s="27"/>
      <c r="G16" s="27"/>
      <c r="H16" s="27"/>
      <c r="I16" s="27"/>
      <c r="J16" s="27"/>
      <c r="K16" s="27"/>
      <c r="L16" s="27"/>
      <c r="M16" s="27"/>
    </row>
    <row r="17" spans="1:1">
      <c r="A17" s="31"/>
    </row>
  </sheetData>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AB1CBCAD54A2341BCC7AD7D028D0C54" ma:contentTypeVersion="" ma:contentTypeDescription="Skapa ett nytt dokument." ma:contentTypeScope="" ma:versionID="cf092226e20595d60ae7c89b65aeda63">
  <xsd:schema xmlns:xsd="http://www.w3.org/2001/XMLSchema" xmlns:xs="http://www.w3.org/2001/XMLSchema" xmlns:p="http://schemas.microsoft.com/office/2006/metadata/properties" targetNamespace="http://schemas.microsoft.com/office/2006/metadata/properties" ma:root="true" ma:fieldsID="c470bf8213de643465b215045283a16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82FA51-FEB3-47C9-BE24-6CB09F2D81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245E177-5761-4C46-A82F-E60BD85FAB13}">
  <ds:schemaRefs>
    <ds:schemaRef ds:uri="http://schemas.microsoft.com/sharepoint/v3/contenttype/forms"/>
  </ds:schemaRefs>
</ds:datastoreItem>
</file>

<file path=customXml/itemProps3.xml><?xml version="1.0" encoding="utf-8"?>
<ds:datastoreItem xmlns:ds="http://schemas.openxmlformats.org/officeDocument/2006/customXml" ds:itemID="{FEBACE8B-F571-447A-8626-7C4E092D7FCE}">
  <ds:schemaRefs>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purl.org/dc/dcmitype/"/>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44</vt:i4>
      </vt:variant>
    </vt:vector>
  </HeadingPairs>
  <TitlesOfParts>
    <vt:vector size="44" baseType="lpstr">
      <vt:lpstr>Innehållsförteckning</vt:lpstr>
      <vt:lpstr>Mer information</vt:lpstr>
      <vt:lpstr>Om statistiken</vt:lpstr>
      <vt:lpstr>Definitioner och mått</vt:lpstr>
      <vt:lpstr>Ordlista - List of terms</vt:lpstr>
      <vt:lpstr>Kodlista - List of codes</vt:lpstr>
      <vt:lpstr>Tabell 1 A–D</vt:lpstr>
      <vt:lpstr>Tabell 2 A–B</vt:lpstr>
      <vt:lpstr>Tabell 3</vt:lpstr>
      <vt:lpstr>Tabell 4A–C</vt:lpstr>
      <vt:lpstr>Tabell 5 A–C</vt:lpstr>
      <vt:lpstr>Tabell 6 A–B</vt:lpstr>
      <vt:lpstr>Tabell 7</vt:lpstr>
      <vt:lpstr>Tabell 8 A–C</vt:lpstr>
      <vt:lpstr>Tabell 9 A–C</vt:lpstr>
      <vt:lpstr>Tabell 10 A–B</vt:lpstr>
      <vt:lpstr>Tabell 11 A–B</vt:lpstr>
      <vt:lpstr>Tabell 12</vt:lpstr>
      <vt:lpstr>Tabell 13 A–B</vt:lpstr>
      <vt:lpstr>Tabell 14 A–B</vt:lpstr>
      <vt:lpstr>Tabell 15 A–B</vt:lpstr>
      <vt:lpstr>Tabell 16</vt:lpstr>
      <vt:lpstr>Tabell 17 A–B</vt:lpstr>
      <vt:lpstr>Tabell 18 A–C</vt:lpstr>
      <vt:lpstr>Tabell 19 A–C</vt:lpstr>
      <vt:lpstr>Tabell 20 A–B</vt:lpstr>
      <vt:lpstr>Tabell 21 A–B</vt:lpstr>
      <vt:lpstr>Tabell 22 A–B</vt:lpstr>
      <vt:lpstr>Tabell 23 A–B</vt:lpstr>
      <vt:lpstr>Tabell 24 A–B</vt:lpstr>
      <vt:lpstr>Tabell 25 A–C</vt:lpstr>
      <vt:lpstr>Tabell 26 A–C</vt:lpstr>
      <vt:lpstr>Tabell 27 A–B</vt:lpstr>
      <vt:lpstr>Tabell 28 A–C</vt:lpstr>
      <vt:lpstr>Tabell 29 A–C</vt:lpstr>
      <vt:lpstr>Tabell 30 A–C</vt:lpstr>
      <vt:lpstr>Tabell 31 A–C</vt:lpstr>
      <vt:lpstr>Tabell 32 A–C</vt:lpstr>
      <vt:lpstr>Tabell 33</vt:lpstr>
      <vt:lpstr>Tabell 34A–D</vt:lpstr>
      <vt:lpstr>Tabell 35 A–B</vt:lpstr>
      <vt:lpstr>Tabell 36 A–C</vt:lpstr>
      <vt:lpstr>Tabell 37 A–C</vt:lpstr>
      <vt:lpstr>Tabell 38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Dental Health 2024</dc:title>
  <dc:creator>Socialstyrelsen</dc:creator>
  <cp:lastModifiedBy>Mulder, Kajsa</cp:lastModifiedBy>
  <dcterms:created xsi:type="dcterms:W3CDTF">2023-06-02T04:10:29Z</dcterms:created>
  <dcterms:modified xsi:type="dcterms:W3CDTF">2025-05-15T10:11:39Z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0x0101000AB1CBCAD54A2341BCC7AD7D028D0C54</vt:lpwstr>
  </property>
</Properties>
</file>